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14463\Desktop\"/>
    </mc:Choice>
  </mc:AlternateContent>
  <xr:revisionPtr revIDLastSave="0" documentId="13_ncr:1_{D9A6ADAF-B1A2-4C61-B744-2F26FEA360BB}" xr6:coauthVersionLast="36" xr6:coauthVersionMax="36" xr10:uidLastSave="{00000000-0000-0000-0000-000000000000}"/>
  <workbookProtection workbookAlgorithmName="SHA-512" workbookHashValue="JJY7GxrTtiYVzNAHAnroNeXYjL7zatEpXrxHChfkJHGrPZr3OexcYXyQQZkx009ug1YDna/W5AxKvH/cEOagyQ==" workbookSaltValue="gUfvXQO0vNKvog5DbZCE3w==" workbookSpinCount="100000" lockStructure="1"/>
  <bookViews>
    <workbookView xWindow="-15" yWindow="-15" windowWidth="9720" windowHeight="8625" tabRatio="882" xr2:uid="{00000000-000D-0000-FFFF-FFFF00000000}"/>
  </bookViews>
  <sheets>
    <sheet name="P15固定納税義務者数" sheetId="1" r:id="rId1"/>
    <sheet name="P16土地" sheetId="3" r:id="rId2"/>
    <sheet name="P17家屋" sheetId="4" r:id="rId3"/>
    <sheet name="P18家屋の増減・償却" sheetId="5" r:id="rId4"/>
    <sheet name="P19都市計画税・特別土地保有税" sheetId="6" r:id="rId5"/>
    <sheet name="P15データ" sheetId="2" state="hidden" r:id="rId6"/>
    <sheet name="19特別土地保有税" sheetId="7" state="hidden" r:id="rId7"/>
  </sheets>
  <definedNames>
    <definedName name="_xlnm.Print_Area" localSheetId="6">'19特別土地保有税'!$A$1:$R$13</definedName>
    <definedName name="_xlnm.Print_Area" localSheetId="0">P15固定納税義務者数!$A$1:$H$46</definedName>
    <definedName name="_xlnm.Print_Area" localSheetId="1">P16土地!$A$1:$L$44</definedName>
    <definedName name="Z_60AB5A91_0B10_4678_8BC8_BF598EF574E7_.wvu.PrintArea" localSheetId="6" hidden="1">'19特別土地保有税'!$A$1:$R$13</definedName>
    <definedName name="Z_60AB5A91_0B10_4678_8BC8_BF598EF574E7_.wvu.PrintArea" localSheetId="0" hidden="1">P15固定納税義務者数!$A$1:$G$45</definedName>
    <definedName name="Z_60AB5A91_0B10_4678_8BC8_BF598EF574E7_.wvu.PrintArea" localSheetId="1" hidden="1">P16土地!$A$1:$L$44</definedName>
    <definedName name="Z_60AB5A91_0B10_4678_8BC8_BF598EF574E7_.wvu.Rows" localSheetId="6" hidden="1">'19特別土地保有税'!$5:$12</definedName>
    <definedName name="Z_60AB5A91_0B10_4678_8BC8_BF598EF574E7_.wvu.Rows" localSheetId="4" hidden="1">P19都市計画税・特別土地保有税!$33:$40</definedName>
  </definedNames>
  <calcPr calcId="191029"/>
  <customWorkbookViews>
    <customWorkbookView name="寝屋川市 - 個人用ビュー" guid="{60AB5A91-0B10-4678-8BC8-BF598EF574E7}" mergeInterval="0" personalView="1" maximized="1" xWindow="-8" yWindow="-8" windowWidth="1382" windowHeight="744" tabRatio="882" activeSheetId="1"/>
  </customWorkbookViews>
</workbook>
</file>

<file path=xl/calcChain.xml><?xml version="1.0" encoding="utf-8"?>
<calcChain xmlns="http://schemas.openxmlformats.org/spreadsheetml/2006/main">
  <c r="G10" i="1" l="1"/>
  <c r="H12" i="4" l="1"/>
  <c r="D20" i="1" l="1"/>
  <c r="D22" i="1" s="1"/>
  <c r="E9" i="1"/>
  <c r="E10" i="1"/>
  <c r="E11" i="1"/>
  <c r="E18" i="1"/>
  <c r="E19" i="1"/>
  <c r="E20" i="1"/>
  <c r="E21" i="1"/>
  <c r="B22" i="1"/>
  <c r="E22" i="1" l="1"/>
  <c r="F14" i="6"/>
  <c r="C16" i="6"/>
  <c r="E16" i="6"/>
  <c r="F16" i="6" l="1"/>
  <c r="H43" i="3"/>
  <c r="H42" i="3"/>
  <c r="E43" i="3"/>
  <c r="E42" i="3"/>
  <c r="D37" i="2" l="1"/>
  <c r="E37" i="2"/>
  <c r="F37" i="2"/>
  <c r="H17" i="5" l="1"/>
  <c r="G17" i="5"/>
  <c r="F17" i="5"/>
  <c r="J43" i="3" l="1"/>
  <c r="I20" i="3" l="1"/>
  <c r="J42" i="3"/>
  <c r="E28" i="6" l="1"/>
  <c r="E26" i="6"/>
  <c r="C20" i="3" l="1"/>
  <c r="G28" i="6" l="1"/>
  <c r="G26" i="6"/>
  <c r="F20" i="1"/>
  <c r="F22" i="1" s="1"/>
  <c r="G16" i="6" l="1"/>
  <c r="H16" i="6" s="1"/>
  <c r="H14" i="6"/>
  <c r="G31" i="5"/>
  <c r="F31" i="5"/>
  <c r="E31" i="5"/>
  <c r="E33" i="5" s="1"/>
  <c r="D31" i="5"/>
  <c r="D33" i="5" s="1"/>
  <c r="E17" i="5"/>
  <c r="D17" i="5"/>
  <c r="C17" i="5"/>
  <c r="H12" i="5"/>
  <c r="H18" i="5" s="1"/>
  <c r="G12" i="5"/>
  <c r="G18" i="5" s="1"/>
  <c r="F12" i="5"/>
  <c r="E12" i="5"/>
  <c r="D12" i="5"/>
  <c r="C12" i="5"/>
  <c r="I12" i="4"/>
  <c r="E12" i="4"/>
  <c r="F12" i="4"/>
  <c r="D12" i="4"/>
  <c r="I47" i="4"/>
  <c r="H47" i="4"/>
  <c r="I46" i="4"/>
  <c r="H46" i="4"/>
  <c r="I45" i="4"/>
  <c r="H45" i="4"/>
  <c r="I44" i="4"/>
  <c r="H44" i="4"/>
  <c r="I43" i="4"/>
  <c r="H43" i="4"/>
  <c r="F47" i="4"/>
  <c r="F46" i="4"/>
  <c r="F45" i="4"/>
  <c r="F44" i="4"/>
  <c r="F43" i="4"/>
  <c r="E47" i="4"/>
  <c r="E46" i="4"/>
  <c r="E45" i="4"/>
  <c r="E44" i="4"/>
  <c r="E43" i="4"/>
  <c r="D47" i="4"/>
  <c r="D46" i="4"/>
  <c r="D45" i="4"/>
  <c r="D44" i="4"/>
  <c r="D43" i="4"/>
  <c r="G43" i="4" s="1"/>
  <c r="G15" i="4"/>
  <c r="G17" i="4"/>
  <c r="G31" i="4"/>
  <c r="G32" i="4"/>
  <c r="G33" i="4"/>
  <c r="G34" i="4"/>
  <c r="G35" i="4"/>
  <c r="G37" i="4"/>
  <c r="G38" i="4"/>
  <c r="G39" i="4"/>
  <c r="G40" i="4"/>
  <c r="G41" i="4"/>
  <c r="H20" i="3"/>
  <c r="F24" i="4"/>
  <c r="D18" i="4"/>
  <c r="G18" i="4" s="1"/>
  <c r="E18" i="4"/>
  <c r="F18" i="4"/>
  <c r="H18" i="4"/>
  <c r="I18" i="4"/>
  <c r="D24" i="4"/>
  <c r="E24" i="4"/>
  <c r="H24" i="4"/>
  <c r="I24" i="4"/>
  <c r="D30" i="4"/>
  <c r="E30" i="4"/>
  <c r="F30" i="4"/>
  <c r="H30" i="4"/>
  <c r="I30" i="4"/>
  <c r="D36" i="4"/>
  <c r="E36" i="4"/>
  <c r="F36" i="4"/>
  <c r="H36" i="4"/>
  <c r="I36" i="4"/>
  <c r="D42" i="4"/>
  <c r="E42" i="4"/>
  <c r="F42" i="4"/>
  <c r="H42" i="4"/>
  <c r="I42" i="4"/>
  <c r="D20" i="3"/>
  <c r="E10" i="3" s="1"/>
  <c r="F20" i="3"/>
  <c r="G20" i="3"/>
  <c r="G9" i="1"/>
  <c r="G11" i="1"/>
  <c r="G18" i="1"/>
  <c r="G19" i="1"/>
  <c r="G20" i="1"/>
  <c r="G22" i="1"/>
  <c r="G21" i="1"/>
  <c r="D18" i="5" l="1"/>
  <c r="G46" i="4"/>
  <c r="C18" i="5"/>
  <c r="H48" i="4"/>
  <c r="E18" i="5"/>
  <c r="G45" i="4"/>
  <c r="G47" i="4"/>
  <c r="F18" i="5"/>
  <c r="E8" i="3"/>
  <c r="E11" i="3"/>
  <c r="E9" i="3"/>
  <c r="G36" i="4"/>
  <c r="E48" i="4"/>
  <c r="I48" i="4"/>
  <c r="G42" i="4"/>
  <c r="K20" i="3"/>
  <c r="G44" i="4"/>
  <c r="D48" i="4"/>
  <c r="F48" i="4"/>
  <c r="E14" i="3"/>
  <c r="E19" i="3"/>
  <c r="E13" i="3"/>
  <c r="E12" i="3"/>
  <c r="E17" i="3"/>
  <c r="E18" i="3"/>
  <c r="E15" i="3"/>
  <c r="E20" i="3" l="1"/>
  <c r="G48" i="4"/>
</calcChain>
</file>

<file path=xl/sharedStrings.xml><?xml version="1.0" encoding="utf-8"?>
<sst xmlns="http://schemas.openxmlformats.org/spreadsheetml/2006/main" count="351" uniqueCount="231">
  <si>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</si>
  <si>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</si>
  <si>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</si>
  <si>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</si>
  <si>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</si>
  <si>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</si>
  <si>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</si>
  <si>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</si>
  <si>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</si>
  <si>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</si>
  <si>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</si>
  <si>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</si>
  <si>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</si>
  <si>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</si>
  <si>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</si>
  <si>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</si>
  <si>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</si>
  <si>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</si>
  <si>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</si>
  <si>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</si>
  <si>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</si>
  <si>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</si>
  <si>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</si>
  <si>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</si>
  <si>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</si>
  <si>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</si>
  <si>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</si>
  <si>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</si>
  <si>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</si>
  <si>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</si>
  <si>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</si>
  <si>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事務所･店舗・銀行</t>
    <rPh sb="0" eb="2">
      <t>ジム</t>
    </rPh>
    <rPh sb="2" eb="3">
      <t>ショ</t>
    </rPh>
    <rPh sb="4" eb="6">
      <t>テンポ</t>
    </rPh>
    <rPh sb="7" eb="9">
      <t>ギンコウ</t>
    </rPh>
    <phoneticPr fontId="9"/>
  </si>
  <si>
    <t>住宅・アパート</t>
    <rPh sb="0" eb="2">
      <t>ジュウタク</t>
    </rPh>
    <phoneticPr fontId="9"/>
  </si>
  <si>
    <t>ホテル・病院</t>
    <rPh sb="4" eb="6">
      <t>ビョウイン</t>
    </rPh>
    <phoneticPr fontId="9"/>
  </si>
  <si>
    <t>工場・倉庫・市場</t>
    <rPh sb="0" eb="2">
      <t>コウジョウ</t>
    </rPh>
    <rPh sb="3" eb="5">
      <t>ソウコ</t>
    </rPh>
    <rPh sb="6" eb="8">
      <t>イチバ</t>
    </rPh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</si>
  <si>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</si>
  <si>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</si>
  <si>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</si>
  <si>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</si>
  <si>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</si>
  <si>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</si>
  <si>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</si>
  <si>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</si>
  <si>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専用住宅</t>
    <phoneticPr fontId="5"/>
  </si>
  <si>
    <t>併用住宅</t>
    <phoneticPr fontId="5"/>
  </si>
  <si>
    <t>共同住宅・寄宿舎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</si>
  <si>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</si>
  <si>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</si>
  <si>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</si>
  <si>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</si>
  <si>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住宅・アパート</t>
    <phoneticPr fontId="5"/>
  </si>
  <si>
    <t>工場・倉庫・市場</t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</si>
  <si>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</si>
  <si>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</si>
  <si>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</si>
  <si>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</si>
  <si>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</si>
  <si>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</si>
  <si>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</si>
  <si>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</si>
  <si>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</si>
  <si>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</si>
  <si>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</si>
  <si>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</si>
  <si>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</si>
  <si>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</si>
  <si>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</si>
  <si>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</si>
  <si>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</si>
  <si>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</si>
  <si>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</si>
  <si>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</si>
  <si>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</si>
  <si>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</si>
  <si>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</si>
  <si>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</si>
  <si>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</si>
  <si>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</si>
  <si>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</si>
  <si>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</si>
  <si>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</si>
  <si>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</si>
  <si>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</si>
  <si>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</si>
  <si>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</si>
  <si>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</si>
  <si>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</si>
  <si>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</si>
  <si>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</si>
  <si>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</si>
  <si>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</si>
  <si>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</si>
  <si>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</si>
  <si>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</si>
  <si>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</si>
  <si>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</si>
  <si>
    <t>１　固定資産税</t>
    <rPh sb="2" eb="4">
      <t>コテイ</t>
    </rPh>
    <rPh sb="4" eb="7">
      <t>シサンゼイ</t>
    </rPh>
    <phoneticPr fontId="3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</si>
  <si>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</si>
  <si>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</si>
  <si>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</si>
  <si>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</si>
  <si>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</si>
  <si>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</si>
  <si>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</si>
  <si>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専用住宅</t>
    <phoneticPr fontId="9"/>
  </si>
  <si>
    <t>共同住宅・寄宿舎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</si>
  <si>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</si>
  <si>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</si>
  <si>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</si>
  <si>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</si>
  <si>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</si>
  <si>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</si>
  <si>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</si>
  <si>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</si>
  <si>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</si>
  <si>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</si>
  <si>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</si>
  <si>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</si>
  <si>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</si>
  <si>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</si>
  <si>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</si>
  <si>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</si>
  <si>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</si>
  <si>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</si>
  <si>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</si>
  <si>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</si>
  <si>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</si>
  <si>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</si>
  <si>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</si>
  <si>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</si>
  <si>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</si>
  <si>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</si>
  <si>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</si>
  <si>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</si>
  <si>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</si>
  <si>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</si>
  <si>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</si>
  <si>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</si>
  <si>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</si>
  <si>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</si>
  <si>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</si>
  <si>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</si>
  <si>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</si>
  <si>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</si>
  <si>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</si>
  <si>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</si>
  <si>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</si>
  <si>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</si>
  <si>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</si>
  <si>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</si>
  <si>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</si>
  <si>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小 　　計</t>
    <phoneticPr fontId="9"/>
  </si>
  <si>
    <t>事務所・店舗・銀行</t>
    <phoneticPr fontId="5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</si>
  <si>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</si>
  <si>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</si>
  <si>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</si>
  <si>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</si>
  <si>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</si>
  <si>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</si>
  <si>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</si>
  <si>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</si>
  <si>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</si>
  <si>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</si>
  <si>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</si>
  <si>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</si>
  <si>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</si>
  <si>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</si>
  <si>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</si>
  <si>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</si>
  <si>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</si>
  <si>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</si>
  <si>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</si>
  <si>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</si>
  <si>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 xml:space="preserve">                       　  年 度
　　地 目　　　　　　　　</t>
    <phoneticPr fontId="5"/>
  </si>
  <si>
    <t>平均価格（円/㎡）</t>
    <phoneticPr fontId="9"/>
  </si>
  <si>
    <t>－</t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</si>
  <si>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</si>
  <si>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</si>
  <si>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</si>
  <si>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</si>
  <si>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 xml:space="preserve"> 鉄軌道用地(単体)</t>
    <rPh sb="7" eb="9">
      <t>タンタイ</t>
    </rPh>
    <phoneticPr fontId="5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</si>
  <si>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</si>
  <si>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</si>
  <si>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</si>
  <si>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</si>
  <si>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</si>
  <si>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</si>
  <si>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</si>
  <si>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</si>
  <si>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</si>
  <si>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</si>
  <si>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</si>
  <si>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</si>
  <si>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</si>
  <si>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</si>
  <si>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</si>
  <si>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</si>
  <si>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</si>
  <si>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</si>
  <si>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</si>
  <si>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</si>
  <si>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19年度</t>
    <rPh sb="2" eb="4">
      <t>ネンド</t>
    </rPh>
    <phoneticPr fontId="5"/>
  </si>
  <si>
    <t>20年度
以降</t>
    <rPh sb="2" eb="4">
      <t>ネンド</t>
    </rPh>
    <rPh sb="5" eb="7">
      <t>イコウ</t>
    </rPh>
    <phoneticPr fontId="5"/>
  </si>
  <si>
    <t>　課税停止されており、滞納繰越分については、平成28年度に不納欠損済み。</t>
    <rPh sb="1" eb="3">
      <t>カゼイ</t>
    </rPh>
    <rPh sb="3" eb="5">
      <t>テイシ</t>
    </rPh>
    <rPh sb="11" eb="13">
      <t>タイノウ</t>
    </rPh>
    <rPh sb="13" eb="15">
      <t>クリコシ</t>
    </rPh>
    <rPh sb="15" eb="16">
      <t>ブン</t>
    </rPh>
    <rPh sb="22" eb="24">
      <t>ヘイセイ</t>
    </rPh>
    <rPh sb="26" eb="28">
      <t>ネンド</t>
    </rPh>
    <rPh sb="29" eb="31">
      <t>フノウ</t>
    </rPh>
    <rPh sb="31" eb="33">
      <t>ケッソン</t>
    </rPh>
    <rPh sb="33" eb="34">
      <t>ズ</t>
    </rPh>
    <phoneticPr fontId="3"/>
  </si>
  <si>
    <t>　平成15年度以降、課税停止。</t>
    <rPh sb="1" eb="3">
      <t>ヘイセイ</t>
    </rPh>
    <rPh sb="5" eb="7">
      <t>ネンド</t>
    </rPh>
    <rPh sb="7" eb="9">
      <t>イコウ</t>
    </rPh>
    <rPh sb="10" eb="12">
      <t>カゼイ</t>
    </rPh>
    <rPh sb="12" eb="14">
      <t>テイシ</t>
    </rPh>
    <phoneticPr fontId="3"/>
  </si>
  <si>
    <t>－</t>
  </si>
  <si>
    <t>（１）一般分</t>
    <rPh sb="3" eb="5">
      <t>イッパン</t>
    </rPh>
    <rPh sb="5" eb="6">
      <t>ブン</t>
    </rPh>
    <phoneticPr fontId="5"/>
  </si>
  <si>
    <t>工具、器具及び備品</t>
    <phoneticPr fontId="5"/>
  </si>
  <si>
    <t xml:space="preserve"> 鉄軌道用地(複合)</t>
    <rPh sb="1" eb="2">
      <t>テツ</t>
    </rPh>
    <rPh sb="2" eb="4">
      <t>キドウ</t>
    </rPh>
    <rPh sb="4" eb="6">
      <t>ヨウチ</t>
    </rPh>
    <rPh sb="7" eb="9">
      <t>フクゴウ</t>
    </rPh>
    <phoneticPr fontId="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</si>
  <si>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</si>
  <si>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</si>
  <si>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（１）　納税義務者数</t>
    <phoneticPr fontId="5"/>
  </si>
  <si>
    <t>（２）　調定額</t>
    <phoneticPr fontId="9"/>
  </si>
  <si>
    <t>（３）　土地</t>
    <phoneticPr fontId="5"/>
  </si>
  <si>
    <t>（４）　家屋</t>
    <phoneticPr fontId="9"/>
  </si>
  <si>
    <t>（５）　償却資産</t>
    <phoneticPr fontId="5"/>
  </si>
  <si>
    <t>（６）　交付金・納付金</t>
    <rPh sb="3" eb="4">
      <t>フ</t>
    </rPh>
    <rPh sb="4" eb="5">
      <t>キン</t>
    </rPh>
    <rPh sb="6" eb="7">
      <t>ノウ</t>
    </rPh>
    <rPh sb="7" eb="8">
      <t>ヅキ</t>
    </rPh>
    <phoneticPr fontId="5"/>
  </si>
  <si>
    <t>（１）　納税義務者数及び調定額</t>
    <rPh sb="4" eb="6">
      <t>ノウゼイ</t>
    </rPh>
    <rPh sb="6" eb="9">
      <t>ギムシャ</t>
    </rPh>
    <rPh sb="9" eb="10">
      <t>スウ</t>
    </rPh>
    <rPh sb="10" eb="11">
      <t>オヨ</t>
    </rPh>
    <phoneticPr fontId="5"/>
  </si>
  <si>
    <t>①　令和３年度地目別評価地積等の構成</t>
    <rPh sb="2" eb="3">
      <t>レイ</t>
    </rPh>
    <rPh sb="3" eb="4">
      <t>ワ</t>
    </rPh>
    <rPh sb="5" eb="7">
      <t>ネンド</t>
    </rPh>
    <phoneticPr fontId="5"/>
  </si>
  <si>
    <t>①　令和３年度用途・構造別評価額及び床面積　　　</t>
    <rPh sb="2" eb="3">
      <t>レイ</t>
    </rPh>
    <rPh sb="3" eb="4">
      <t>ワ</t>
    </rPh>
    <rPh sb="5" eb="6">
      <t>ネン</t>
    </rPh>
    <rPh sb="6" eb="7">
      <t>ド</t>
    </rPh>
    <rPh sb="7" eb="9">
      <t>ヨウト</t>
    </rPh>
    <phoneticPr fontId="9"/>
  </si>
  <si>
    <t>令和元年度</t>
    <phoneticPr fontId="5"/>
  </si>
  <si>
    <t>２年度</t>
    <phoneticPr fontId="5"/>
  </si>
  <si>
    <t>３年度</t>
    <phoneticPr fontId="5"/>
  </si>
  <si>
    <t>図データー 令和2年度調定額の構成(滞納繰越分を除く)</t>
    <rPh sb="6" eb="7">
      <t>レイ</t>
    </rPh>
    <rPh sb="7" eb="8">
      <t>ワ</t>
    </rPh>
    <phoneticPr fontId="3"/>
  </si>
  <si>
    <t>平成３０年度</t>
    <rPh sb="0" eb="2">
      <t>ヘイセイ</t>
    </rPh>
    <rPh sb="4" eb="6">
      <t>ネンド</t>
    </rPh>
    <phoneticPr fontId="5"/>
  </si>
  <si>
    <t>平成３０年度</t>
    <rPh sb="0" eb="2">
      <t>ヘイセイ</t>
    </rPh>
    <phoneticPr fontId="5"/>
  </si>
  <si>
    <t>平成３０年度</t>
    <rPh sb="0" eb="1">
      <t>ヘイセイ</t>
    </rPh>
    <rPh sb="3" eb="4">
      <t>ネン</t>
    </rPh>
    <rPh sb="4" eb="5">
      <t>ド</t>
    </rPh>
    <phoneticPr fontId="5"/>
  </si>
  <si>
    <t>平成３０年度</t>
    <rPh sb="0" eb="1">
      <t>ヘイセイ</t>
    </rPh>
    <phoneticPr fontId="5"/>
  </si>
  <si>
    <t>②　令和３年度家屋の増減</t>
    <rPh sb="2" eb="3">
      <t>レイ</t>
    </rPh>
    <rPh sb="3" eb="4">
      <t>ワ</t>
    </rPh>
    <rPh sb="5" eb="6">
      <t>ネン</t>
    </rPh>
    <rPh sb="6" eb="7">
      <t>ド</t>
    </rPh>
    <rPh sb="7" eb="9">
      <t>カオク</t>
    </rPh>
    <phoneticPr fontId="5"/>
  </si>
  <si>
    <t>①　令和３年度課税標準額の内訳</t>
    <rPh sb="2" eb="3">
      <t>レイ</t>
    </rPh>
    <rPh sb="3" eb="4">
      <t>ワ</t>
    </rPh>
    <rPh sb="5" eb="7">
      <t>ネンド</t>
    </rPh>
    <rPh sb="7" eb="9">
      <t>カゼイ</t>
    </rPh>
    <phoneticPr fontId="5"/>
  </si>
  <si>
    <t>２年度</t>
    <rPh sb="1" eb="2">
      <t>ネン</t>
    </rPh>
    <rPh sb="2" eb="3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</si>
</sst>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  <numFmt numFmtId="184" formatCode="0.000%"/>
  </numFmts>
  <fonts count="37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37">
    <xf numFmtId="0" fontId="0" fillId="0" borderId="0" xfId="0"/>
    <xf numFmtId="0" fontId="4" fillId="0" borderId="0" xfId="3"/>
    <xf numFmtId="0" fontId="6" fillId="0" borderId="0" xfId="3" applyFont="1"/>
    <xf numFmtId="0" fontId="8" fillId="0" borderId="0" xfId="3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6" fillId="0" borderId="0" xfId="6" applyFont="1"/>
    <xf numFmtId="0" fontId="6" fillId="0" borderId="0" xfId="8" applyFont="1"/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8" fillId="0" borderId="0" xfId="3" quotePrefix="1" applyFont="1" applyFill="1" applyBorder="1" applyAlignment="1" applyProtection="1">
      <alignment vertical="center"/>
    </xf>
    <xf numFmtId="0" fontId="13" fillId="0" borderId="0" xfId="0" quotePrefix="1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/>
    <xf numFmtId="0" fontId="8" fillId="0" borderId="0" xfId="5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7" applyFont="1" applyAlignment="1">
      <alignment vertical="center"/>
    </xf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0" fontId="7" fillId="0" borderId="0" xfId="12" applyFont="1" applyFill="1" applyBorder="1" applyAlignment="1" applyProtection="1"/>
    <xf numFmtId="0" fontId="7" fillId="0" borderId="0" xfId="7" applyFont="1" applyFill="1" applyBorder="1" applyAlignment="1" applyProtection="1">
      <alignment vertical="center"/>
    </xf>
    <xf numFmtId="49" fontId="15" fillId="0" borderId="0" xfId="7" applyNumberFormat="1" applyFont="1" applyAlignment="1">
      <alignment vertical="center"/>
    </xf>
    <xf numFmtId="0" fontId="6" fillId="0" borderId="0" xfId="3" applyFont="1" applyAlignment="1">
      <alignment horizontal="center"/>
    </xf>
    <xf numFmtId="0" fontId="14" fillId="0" borderId="0" xfId="12" applyFont="1" applyFill="1" applyBorder="1" applyAlignment="1" applyProtection="1"/>
    <xf numFmtId="0" fontId="6" fillId="0" borderId="0" xfId="5" applyFont="1" applyBorder="1" applyAlignment="1">
      <alignment vertical="center"/>
    </xf>
    <xf numFmtId="0" fontId="12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8" fillId="0" borderId="19" xfId="3" applyFont="1" applyFill="1" applyBorder="1" applyAlignment="1" applyProtection="1">
      <alignment horizontal="distributed"/>
    </xf>
    <xf numFmtId="0" fontId="8" fillId="0" borderId="20" xfId="3" applyFont="1" applyFill="1" applyBorder="1" applyAlignment="1" applyProtection="1">
      <alignment horizontal="distributed"/>
    </xf>
    <xf numFmtId="0" fontId="8" fillId="0" borderId="21" xfId="3" applyFont="1" applyFill="1" applyBorder="1" applyAlignment="1" applyProtection="1">
      <alignment horizontal="distributed"/>
    </xf>
    <xf numFmtId="0" fontId="20" fillId="0" borderId="0" xfId="3" applyFont="1" applyAlignment="1">
      <alignment horizontal="right"/>
    </xf>
    <xf numFmtId="0" fontId="12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21" fillId="0" borderId="0" xfId="3" applyFont="1"/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right"/>
    </xf>
    <xf numFmtId="0" fontId="22" fillId="0" borderId="0" xfId="3" applyFont="1"/>
    <xf numFmtId="0" fontId="6" fillId="0" borderId="0" xfId="3" applyFont="1" applyAlignment="1">
      <alignment horizontal="right"/>
    </xf>
    <xf numFmtId="0" fontId="4" fillId="0" borderId="0" xfId="3" applyFont="1"/>
    <xf numFmtId="0" fontId="7" fillId="0" borderId="0" xfId="5" applyFont="1" applyFill="1" applyBorder="1" applyAlignment="1" applyProtection="1">
      <alignment horizontal="left" vertical="center"/>
    </xf>
    <xf numFmtId="0" fontId="6" fillId="0" borderId="37" xfId="11" applyFont="1" applyBorder="1"/>
    <xf numFmtId="0" fontId="4" fillId="0" borderId="0" xfId="2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3" fillId="0" borderId="0" xfId="2" applyFont="1"/>
    <xf numFmtId="0" fontId="24" fillId="0" borderId="0" xfId="0" applyFont="1"/>
    <xf numFmtId="38" fontId="4" fillId="0" borderId="0" xfId="2" applyNumberFormat="1" applyFont="1" applyBorder="1" applyAlignment="1">
      <alignment horizontal="right"/>
    </xf>
    <xf numFmtId="0" fontId="23" fillId="0" borderId="0" xfId="2" applyFont="1" applyBorder="1"/>
    <xf numFmtId="0" fontId="24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178" fontId="4" fillId="2" borderId="0" xfId="1" applyNumberFormat="1" applyFont="1" applyFill="1" applyBorder="1"/>
    <xf numFmtId="177" fontId="8" fillId="0" borderId="0" xfId="6" quotePrefix="1" applyNumberFormat="1" applyFont="1" applyFill="1" applyBorder="1" applyAlignment="1" applyProtection="1"/>
    <xf numFmtId="0" fontId="6" fillId="0" borderId="0" xfId="7" applyFont="1" applyBorder="1" applyAlignment="1">
      <alignment vertical="center"/>
    </xf>
    <xf numFmtId="0" fontId="2" fillId="0" borderId="0" xfId="8" applyFont="1"/>
    <xf numFmtId="3" fontId="2" fillId="0" borderId="0" xfId="8" applyNumberFormat="1" applyFont="1"/>
    <xf numFmtId="0" fontId="19" fillId="0" borderId="26" xfId="12" applyFont="1" applyFill="1" applyBorder="1" applyAlignment="1" applyProtection="1">
      <alignment horizontal="right"/>
    </xf>
    <xf numFmtId="0" fontId="19" fillId="0" borderId="28" xfId="12" applyFont="1" applyFill="1" applyBorder="1" applyAlignment="1" applyProtection="1">
      <alignment horizontal="left"/>
    </xf>
    <xf numFmtId="0" fontId="10" fillId="0" borderId="9" xfId="12" applyFont="1" applyFill="1" applyBorder="1" applyAlignment="1" applyProtection="1">
      <alignment horizontal="center"/>
    </xf>
    <xf numFmtId="0" fontId="10" fillId="0" borderId="9" xfId="12" quotePrefix="1" applyFont="1" applyFill="1" applyBorder="1" applyAlignment="1" applyProtection="1">
      <alignment horizontal="center"/>
    </xf>
    <xf numFmtId="0" fontId="10" fillId="0" borderId="12" xfId="12" applyFont="1" applyFill="1" applyBorder="1" applyAlignment="1" applyProtection="1">
      <alignment horizontal="center"/>
    </xf>
    <xf numFmtId="0" fontId="10" fillId="0" borderId="29" xfId="12" quotePrefix="1" applyFont="1" applyFill="1" applyBorder="1" applyAlignment="1" applyProtection="1"/>
    <xf numFmtId="0" fontId="10" fillId="0" borderId="29" xfId="12" applyFont="1" applyFill="1" applyBorder="1" applyAlignment="1" applyProtection="1">
      <alignment horizontal="center"/>
    </xf>
    <xf numFmtId="0" fontId="10" fillId="0" borderId="29" xfId="12" applyFont="1" applyFill="1" applyBorder="1" applyAlignment="1" applyProtection="1">
      <alignment horizontal="right"/>
    </xf>
    <xf numFmtId="0" fontId="11" fillId="0" borderId="30" xfId="11" applyFont="1" applyBorder="1"/>
    <xf numFmtId="0" fontId="10" fillId="0" borderId="7" xfId="12" applyFont="1" applyFill="1" applyBorder="1" applyAlignment="1" applyProtection="1">
      <alignment horizontal="center"/>
    </xf>
    <xf numFmtId="0" fontId="10" fillId="0" borderId="7" xfId="12" quotePrefix="1" applyFont="1" applyFill="1" applyBorder="1" applyAlignment="1" applyProtection="1">
      <alignment horizontal="center"/>
    </xf>
    <xf numFmtId="0" fontId="11" fillId="0" borderId="15" xfId="11" applyFont="1" applyBorder="1" applyAlignment="1">
      <alignment horizontal="center"/>
    </xf>
    <xf numFmtId="49" fontId="25" fillId="0" borderId="21" xfId="11" applyNumberFormat="1" applyFont="1" applyBorder="1" applyAlignment="1">
      <alignment horizontal="center" wrapText="1"/>
    </xf>
    <xf numFmtId="38" fontId="25" fillId="0" borderId="22" xfId="1" applyFont="1" applyBorder="1" applyAlignment="1"/>
    <xf numFmtId="38" fontId="25" fillId="0" borderId="18" xfId="1" applyFont="1" applyBorder="1" applyAlignment="1"/>
    <xf numFmtId="38" fontId="25" fillId="0" borderId="5" xfId="1" applyFont="1" applyBorder="1" applyAlignment="1"/>
    <xf numFmtId="49" fontId="25" fillId="0" borderId="26" xfId="11" applyNumberFormat="1" applyFont="1" applyBorder="1" applyAlignment="1">
      <alignment horizontal="center"/>
    </xf>
    <xf numFmtId="38" fontId="25" fillId="0" borderId="23" xfId="1" applyFont="1" applyBorder="1" applyAlignment="1"/>
    <xf numFmtId="38" fontId="25" fillId="0" borderId="36" xfId="1" applyFont="1" applyBorder="1" applyAlignment="1"/>
    <xf numFmtId="38" fontId="25" fillId="0" borderId="10" xfId="1" applyFont="1" applyBorder="1" applyAlignment="1"/>
    <xf numFmtId="0" fontId="1" fillId="0" borderId="0" xfId="11" applyFont="1"/>
    <xf numFmtId="0" fontId="27" fillId="0" borderId="17" xfId="3" applyFont="1" applyFill="1" applyBorder="1" applyAlignment="1" applyProtection="1">
      <alignment horizontal="center" vertical="center"/>
    </xf>
    <xf numFmtId="0" fontId="27" fillId="0" borderId="5" xfId="3" applyFont="1" applyFill="1" applyBorder="1" applyAlignment="1" applyProtection="1">
      <alignment horizontal="center" vertical="center"/>
    </xf>
    <xf numFmtId="0" fontId="27" fillId="0" borderId="22" xfId="3" applyFont="1" applyFill="1" applyBorder="1" applyAlignment="1" applyProtection="1">
      <alignment horizontal="center" vertical="center"/>
    </xf>
    <xf numFmtId="177" fontId="27" fillId="0" borderId="23" xfId="3" quotePrefix="1" applyNumberFormat="1" applyFont="1" applyFill="1" applyBorder="1" applyAlignment="1" applyProtection="1"/>
    <xf numFmtId="176" fontId="27" fillId="0" borderId="10" xfId="3" quotePrefix="1" applyNumberFormat="1" applyFont="1" applyFill="1" applyBorder="1" applyAlignment="1" applyProtection="1"/>
    <xf numFmtId="177" fontId="27" fillId="0" borderId="24" xfId="3" quotePrefix="1" applyNumberFormat="1" applyFont="1" applyFill="1" applyBorder="1" applyAlignment="1" applyProtection="1"/>
    <xf numFmtId="177" fontId="27" fillId="0" borderId="22" xfId="3" quotePrefix="1" applyNumberFormat="1" applyFont="1" applyFill="1" applyBorder="1" applyAlignment="1" applyProtection="1"/>
    <xf numFmtId="176" fontId="27" fillId="0" borderId="5" xfId="3" quotePrefix="1" applyNumberFormat="1" applyFont="1" applyFill="1" applyBorder="1" applyAlignment="1" applyProtection="1"/>
    <xf numFmtId="184" fontId="4" fillId="0" borderId="0" xfId="2" applyNumberFormat="1" applyFont="1" applyBorder="1" applyAlignment="1">
      <alignment horizontal="right"/>
    </xf>
    <xf numFmtId="10" fontId="4" fillId="0" borderId="0" xfId="2" applyNumberFormat="1" applyFont="1" applyBorder="1"/>
    <xf numFmtId="0" fontId="28" fillId="0" borderId="0" xfId="8" applyFont="1"/>
    <xf numFmtId="0" fontId="26" fillId="0" borderId="0" xfId="9" applyFont="1"/>
    <xf numFmtId="0" fontId="26" fillId="0" borderId="0" xfId="10" applyFont="1" applyBorder="1" applyAlignment="1">
      <alignment horizontal="center"/>
    </xf>
    <xf numFmtId="176" fontId="26" fillId="0" borderId="0" xfId="0" applyNumberFormat="1" applyFont="1" applyFill="1" applyBorder="1" applyAlignment="1" applyProtection="1"/>
    <xf numFmtId="0" fontId="26" fillId="0" borderId="0" xfId="2" applyFont="1" applyFill="1" applyBorder="1" applyAlignment="1" applyProtection="1">
      <alignment horizontal="left"/>
    </xf>
    <xf numFmtId="0" fontId="26" fillId="0" borderId="0" xfId="9" applyFont="1" applyAlignment="1">
      <alignment horizontal="left"/>
    </xf>
    <xf numFmtId="0" fontId="26" fillId="0" borderId="0" xfId="9" applyFont="1" applyAlignment="1">
      <alignment horizontal="center"/>
    </xf>
    <xf numFmtId="0" fontId="28" fillId="0" borderId="0" xfId="8" applyFont="1" applyAlignment="1">
      <alignment horizontal="left"/>
    </xf>
    <xf numFmtId="0" fontId="26" fillId="0" borderId="0" xfId="10" applyFont="1"/>
    <xf numFmtId="0" fontId="26" fillId="0" borderId="0" xfId="9" applyFont="1" applyFill="1" applyBorder="1" applyAlignment="1" applyProtection="1"/>
    <xf numFmtId="0" fontId="30" fillId="0" borderId="0" xfId="10" applyFont="1" applyAlignment="1">
      <alignment horizontal="left"/>
    </xf>
    <xf numFmtId="0" fontId="29" fillId="0" borderId="0" xfId="10" applyFont="1" applyAlignment="1">
      <alignment horizontal="right"/>
    </xf>
    <xf numFmtId="0" fontId="1" fillId="0" borderId="0" xfId="8" applyFont="1"/>
    <xf numFmtId="0" fontId="26" fillId="0" borderId="0" xfId="3" applyFont="1" applyFill="1" applyBorder="1" applyAlignment="1" applyProtection="1"/>
    <xf numFmtId="0" fontId="32" fillId="0" borderId="0" xfId="3" applyFont="1"/>
    <xf numFmtId="0" fontId="26" fillId="0" borderId="0" xfId="3" quotePrefix="1" applyFont="1" applyFill="1" applyBorder="1" applyAlignment="1" applyProtection="1"/>
    <xf numFmtId="0" fontId="26" fillId="0" borderId="0" xfId="4" applyFont="1" applyFill="1" applyBorder="1" applyAlignment="1" applyProtection="1">
      <alignment vertical="center"/>
    </xf>
    <xf numFmtId="177" fontId="26" fillId="0" borderId="0" xfId="4" quotePrefix="1" applyNumberFormat="1" applyFont="1" applyFill="1" applyBorder="1" applyAlignment="1" applyProtection="1">
      <alignment vertical="center"/>
    </xf>
    <xf numFmtId="176" fontId="26" fillId="0" borderId="0" xfId="4" quotePrefix="1" applyNumberFormat="1" applyFont="1" applyFill="1" applyBorder="1" applyAlignment="1" applyProtection="1">
      <alignment horizontal="right" vertical="center"/>
    </xf>
    <xf numFmtId="176" fontId="26" fillId="0" borderId="0" xfId="4" applyNumberFormat="1" applyFont="1" applyFill="1" applyBorder="1" applyAlignment="1" applyProtection="1">
      <alignment horizontal="left" vertical="center"/>
    </xf>
    <xf numFmtId="176" fontId="29" fillId="0" borderId="0" xfId="4" applyNumberFormat="1" applyFont="1" applyFill="1" applyBorder="1" applyAlignment="1" applyProtection="1">
      <alignment horizontal="right" vertical="center"/>
    </xf>
    <xf numFmtId="0" fontId="26" fillId="0" borderId="0" xfId="3" applyFont="1" applyBorder="1"/>
    <xf numFmtId="0" fontId="26" fillId="0" borderId="0" xfId="3" quotePrefix="1" applyFont="1" applyFill="1" applyBorder="1" applyAlignment="1" applyProtection="1">
      <alignment horizontal="center"/>
    </xf>
    <xf numFmtId="0" fontId="26" fillId="0" borderId="0" xfId="3" applyFont="1"/>
    <xf numFmtId="0" fontId="29" fillId="0" borderId="0" xfId="2" applyFont="1" applyFill="1" applyBorder="1" applyAlignment="1" applyProtection="1"/>
    <xf numFmtId="0" fontId="28" fillId="0" borderId="0" xfId="0" applyFont="1"/>
    <xf numFmtId="0" fontId="26" fillId="0" borderId="0" xfId="2" applyFont="1" applyFill="1" applyBorder="1" applyAlignment="1" applyProtection="1"/>
    <xf numFmtId="0" fontId="29" fillId="0" borderId="0" xfId="0" applyFont="1"/>
    <xf numFmtId="0" fontId="26" fillId="0" borderId="0" xfId="0" applyFont="1"/>
    <xf numFmtId="0" fontId="6" fillId="0" borderId="0" xfId="7" applyFont="1" applyAlignment="1">
      <alignment horizontal="left" vertical="center"/>
    </xf>
    <xf numFmtId="0" fontId="0" fillId="0" borderId="0" xfId="8" applyFont="1"/>
    <xf numFmtId="0" fontId="6" fillId="0" borderId="0" xfId="4" applyFont="1"/>
    <xf numFmtId="0" fontId="6" fillId="0" borderId="0" xfId="4" quotePrefix="1" applyFont="1" applyFill="1" applyBorder="1" applyAlignment="1" applyProtection="1"/>
    <xf numFmtId="0" fontId="6" fillId="0" borderId="0" xfId="4" quotePrefix="1" applyFont="1" applyFill="1" applyBorder="1" applyAlignment="1" applyProtection="1">
      <alignment vertical="center"/>
    </xf>
    <xf numFmtId="0" fontId="6" fillId="0" borderId="0" xfId="4" quotePrefix="1" applyFont="1" applyFill="1" applyBorder="1" applyAlignment="1" applyProtection="1">
      <alignment horizontal="right"/>
    </xf>
    <xf numFmtId="0" fontId="6" fillId="0" borderId="17" xfId="4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22" xfId="4" applyFont="1" applyFill="1" applyBorder="1" applyAlignment="1" applyProtection="1">
      <alignment horizontal="center" vertical="center"/>
    </xf>
    <xf numFmtId="0" fontId="6" fillId="0" borderId="19" xfId="4" applyFont="1" applyFill="1" applyBorder="1" applyAlignment="1" applyProtection="1">
      <alignment horizontal="distributed"/>
    </xf>
    <xf numFmtId="177" fontId="6" fillId="0" borderId="23" xfId="4" quotePrefix="1" applyNumberFormat="1" applyFont="1" applyFill="1" applyBorder="1" applyAlignment="1" applyProtection="1">
      <alignment horizontal="right"/>
    </xf>
    <xf numFmtId="176" fontId="6" fillId="0" borderId="10" xfId="4" quotePrefix="1" applyNumberFormat="1" applyFont="1" applyFill="1" applyBorder="1" applyAlignment="1" applyProtection="1">
      <alignment horizontal="right"/>
    </xf>
    <xf numFmtId="0" fontId="6" fillId="0" borderId="20" xfId="4" applyFont="1" applyFill="1" applyBorder="1" applyAlignment="1" applyProtection="1">
      <alignment horizontal="distributed"/>
    </xf>
    <xf numFmtId="177" fontId="6" fillId="0" borderId="24" xfId="4" quotePrefix="1" applyNumberFormat="1" applyFont="1" applyFill="1" applyBorder="1" applyAlignment="1" applyProtection="1">
      <alignment horizontal="right"/>
    </xf>
    <xf numFmtId="0" fontId="6" fillId="0" borderId="20" xfId="4" applyFont="1" applyFill="1" applyBorder="1" applyAlignment="1" applyProtection="1">
      <alignment horizontal="center"/>
    </xf>
    <xf numFmtId="177" fontId="6" fillId="0" borderId="24" xfId="4" quotePrefix="1" applyNumberFormat="1" applyFont="1" applyFill="1" applyBorder="1" applyAlignment="1" applyProtection="1"/>
    <xf numFmtId="0" fontId="6" fillId="0" borderId="21" xfId="4" applyFont="1" applyFill="1" applyBorder="1" applyAlignment="1" applyProtection="1">
      <alignment horizontal="distributed"/>
    </xf>
    <xf numFmtId="177" fontId="6" fillId="0" borderId="22" xfId="4" quotePrefix="1" applyNumberFormat="1" applyFont="1" applyFill="1" applyBorder="1" applyAlignment="1" applyProtection="1">
      <alignment horizontal="right"/>
    </xf>
    <xf numFmtId="176" fontId="6" fillId="0" borderId="5" xfId="4" quotePrefix="1" applyNumberFormat="1" applyFont="1" applyFill="1" applyBorder="1" applyAlignment="1" applyProtection="1">
      <alignment horizontal="right"/>
    </xf>
    <xf numFmtId="0" fontId="6" fillId="0" borderId="28" xfId="4" applyFont="1" applyFill="1" applyBorder="1" applyAlignment="1" applyProtection="1">
      <alignment horizontal="center"/>
    </xf>
    <xf numFmtId="177" fontId="6" fillId="0" borderId="16" xfId="4" quotePrefix="1" applyNumberFormat="1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/>
    </xf>
    <xf numFmtId="179" fontId="6" fillId="0" borderId="8" xfId="8" applyNumberFormat="1" applyFont="1" applyFill="1" applyBorder="1" applyAlignment="1" applyProtection="1">
      <alignment horizontal="center" vertical="center"/>
    </xf>
    <xf numFmtId="179" fontId="6" fillId="0" borderId="9" xfId="8" applyNumberFormat="1" applyFont="1" applyFill="1" applyBorder="1" applyAlignment="1" applyProtection="1">
      <alignment horizontal="center" vertical="center"/>
    </xf>
    <xf numFmtId="179" fontId="6" fillId="0" borderId="13" xfId="8" applyNumberFormat="1" applyFont="1" applyFill="1" applyBorder="1" applyAlignment="1" applyProtection="1">
      <alignment horizontal="center" vertical="center"/>
    </xf>
    <xf numFmtId="179" fontId="6" fillId="0" borderId="6" xfId="8" quotePrefix="1" applyNumberFormat="1" applyFont="1" applyFill="1" applyBorder="1" applyAlignment="1" applyProtection="1">
      <alignment horizontal="center" vertical="center"/>
    </xf>
    <xf numFmtId="179" fontId="6" fillId="0" borderId="7" xfId="8" quotePrefix="1" applyNumberFormat="1" applyFont="1" applyFill="1" applyBorder="1" applyAlignment="1" applyProtection="1">
      <alignment horizontal="center" vertical="center"/>
    </xf>
    <xf numFmtId="179" fontId="6" fillId="0" borderId="16" xfId="8" quotePrefix="1" applyNumberFormat="1" applyFont="1" applyFill="1" applyBorder="1" applyAlignment="1" applyProtection="1">
      <alignment horizontal="center" vertical="center"/>
    </xf>
    <xf numFmtId="0" fontId="20" fillId="0" borderId="0" xfId="8" applyFont="1" applyFill="1" applyBorder="1" applyAlignment="1" applyProtection="1"/>
    <xf numFmtId="0" fontId="20" fillId="0" borderId="0" xfId="8" applyFont="1" applyFill="1" applyBorder="1" applyAlignment="1" applyProtection="1">
      <alignment horizontal="right"/>
    </xf>
    <xf numFmtId="0" fontId="1" fillId="0" borderId="0" xfId="9" quotePrefix="1" applyFont="1" applyFill="1" applyBorder="1" applyAlignment="1" applyProtection="1"/>
    <xf numFmtId="0" fontId="31" fillId="0" borderId="0" xfId="9" quotePrefix="1" applyFont="1" applyFill="1" applyBorder="1" applyAlignment="1" applyProtection="1"/>
    <xf numFmtId="0" fontId="6" fillId="0" borderId="0" xfId="9" applyFont="1"/>
    <xf numFmtId="0" fontId="6" fillId="0" borderId="0" xfId="9" applyFont="1" applyFill="1" applyBorder="1" applyAlignment="1" applyProtection="1">
      <alignment horizontal="left" vertical="center"/>
    </xf>
    <xf numFmtId="0" fontId="1" fillId="0" borderId="0" xfId="9" quotePrefix="1" applyFont="1" applyFill="1" applyBorder="1" applyAlignment="1" applyProtection="1">
      <alignment horizontal="left"/>
    </xf>
    <xf numFmtId="0" fontId="20" fillId="0" borderId="0" xfId="9" quotePrefix="1" applyFont="1" applyFill="1" applyBorder="1" applyAlignment="1" applyProtection="1"/>
    <xf numFmtId="0" fontId="20" fillId="0" borderId="0" xfId="9" applyFont="1" applyFill="1" applyBorder="1" applyAlignment="1" applyProtection="1">
      <alignment horizontal="right"/>
    </xf>
    <xf numFmtId="0" fontId="20" fillId="0" borderId="0" xfId="9" applyFont="1" applyFill="1" applyBorder="1" applyAlignment="1" applyProtection="1"/>
    <xf numFmtId="0" fontId="26" fillId="0" borderId="0" xfId="4" quotePrefix="1" applyFont="1" applyFill="1" applyBorder="1" applyAlignment="1" applyProtection="1"/>
    <xf numFmtId="0" fontId="29" fillId="0" borderId="0" xfId="4" quotePrefix="1" applyFont="1" applyFill="1" applyBorder="1" applyAlignment="1" applyProtection="1">
      <alignment horizontal="right"/>
    </xf>
    <xf numFmtId="0" fontId="6" fillId="0" borderId="0" xfId="9" applyFont="1" applyAlignment="1">
      <alignment vertical="center"/>
    </xf>
    <xf numFmtId="0" fontId="6" fillId="0" borderId="57" xfId="9" applyFont="1" applyBorder="1"/>
    <xf numFmtId="0" fontId="6" fillId="0" borderId="25" xfId="9" applyFont="1" applyBorder="1"/>
    <xf numFmtId="177" fontId="6" fillId="0" borderId="1" xfId="0" applyNumberFormat="1" applyFont="1" applyFill="1" applyBorder="1" applyAlignment="1" applyProtection="1"/>
    <xf numFmtId="181" fontId="6" fillId="0" borderId="39" xfId="10" applyNumberFormat="1" applyFont="1" applyFill="1" applyBorder="1" applyAlignment="1" applyProtection="1">
      <alignment horizontal="left"/>
    </xf>
    <xf numFmtId="176" fontId="6" fillId="0" borderId="35" xfId="0" applyNumberFormat="1" applyFont="1" applyFill="1" applyBorder="1" applyAlignment="1" applyProtection="1"/>
    <xf numFmtId="0" fontId="6" fillId="0" borderId="48" xfId="2" applyFont="1" applyFill="1" applyBorder="1" applyAlignment="1" applyProtection="1">
      <alignment horizontal="left"/>
    </xf>
    <xf numFmtId="0" fontId="1" fillId="0" borderId="0" xfId="10" quotePrefix="1" applyFont="1" applyFill="1" applyBorder="1" applyAlignment="1" applyProtection="1"/>
    <xf numFmtId="0" fontId="31" fillId="0" borderId="0" xfId="10" quotePrefix="1" applyFont="1" applyFill="1" applyBorder="1" applyAlignment="1" applyProtection="1"/>
    <xf numFmtId="0" fontId="35" fillId="0" borderId="0" xfId="10" applyFont="1"/>
    <xf numFmtId="0" fontId="35" fillId="0" borderId="0" xfId="10" applyFont="1" applyAlignment="1">
      <alignment horizontal="left"/>
    </xf>
    <xf numFmtId="0" fontId="1" fillId="0" borderId="0" xfId="8" applyFont="1" applyAlignment="1">
      <alignment horizontal="left"/>
    </xf>
    <xf numFmtId="0" fontId="6" fillId="0" borderId="0" xfId="10" applyFont="1" applyAlignment="1">
      <alignment vertical="center"/>
    </xf>
    <xf numFmtId="0" fontId="6" fillId="0" borderId="0" xfId="10" applyFont="1"/>
    <xf numFmtId="0" fontId="20" fillId="0" borderId="0" xfId="10" quotePrefix="1" applyFont="1" applyFill="1" applyBorder="1" applyAlignment="1" applyProtection="1"/>
    <xf numFmtId="0" fontId="20" fillId="0" borderId="0" xfId="10" applyFont="1" applyFill="1" applyBorder="1" applyAlignment="1" applyProtection="1">
      <alignment horizontal="right"/>
    </xf>
    <xf numFmtId="0" fontId="6" fillId="0" borderId="13" xfId="10" applyFont="1" applyFill="1" applyBorder="1" applyAlignment="1" applyProtection="1">
      <alignment horizontal="center" vertical="center"/>
    </xf>
    <xf numFmtId="0" fontId="6" fillId="0" borderId="12" xfId="10" applyFont="1" applyFill="1" applyBorder="1" applyAlignment="1" applyProtection="1">
      <alignment horizontal="center" vertical="center"/>
    </xf>
    <xf numFmtId="3" fontId="6" fillId="0" borderId="54" xfId="10" applyNumberFormat="1" applyFont="1" applyFill="1" applyBorder="1" applyAlignment="1" applyProtection="1">
      <alignment horizontal="right"/>
    </xf>
    <xf numFmtId="181" fontId="6" fillId="0" borderId="55" xfId="10" applyNumberFormat="1" applyFont="1" applyFill="1" applyBorder="1" applyAlignment="1" applyProtection="1">
      <alignment horizontal="right"/>
    </xf>
    <xf numFmtId="3" fontId="6" fillId="0" borderId="56" xfId="10" quotePrefix="1" applyNumberFormat="1" applyFont="1" applyFill="1" applyBorder="1" applyAlignment="1" applyProtection="1">
      <alignment horizontal="right"/>
    </xf>
    <xf numFmtId="181" fontId="6" fillId="0" borderId="5" xfId="10" quotePrefix="1" applyNumberFormat="1" applyFont="1" applyFill="1" applyBorder="1" applyAlignment="1" applyProtection="1">
      <alignment horizontal="right"/>
    </xf>
    <xf numFmtId="3" fontId="6" fillId="0" borderId="57" xfId="10" applyNumberFormat="1" applyFont="1" applyFill="1" applyBorder="1" applyAlignment="1" applyProtection="1">
      <alignment horizontal="right"/>
    </xf>
    <xf numFmtId="181" fontId="6" fillId="0" borderId="47" xfId="10" applyNumberFormat="1" applyFont="1" applyFill="1" applyBorder="1" applyAlignment="1" applyProtection="1">
      <alignment horizontal="right"/>
    </xf>
    <xf numFmtId="0" fontId="13" fillId="0" borderId="0" xfId="11" applyFont="1" applyFill="1" applyBorder="1" applyAlignment="1" applyProtection="1"/>
    <xf numFmtId="0" fontId="1" fillId="0" borderId="0" xfId="11" quotePrefix="1" applyFont="1" applyFill="1" applyBorder="1" applyAlignment="1" applyProtection="1"/>
    <xf numFmtId="0" fontId="6" fillId="0" borderId="1" xfId="8" applyFont="1" applyBorder="1"/>
    <xf numFmtId="0" fontId="1" fillId="0" borderId="2" xfId="8" applyFont="1" applyBorder="1"/>
    <xf numFmtId="0" fontId="1" fillId="0" borderId="3" xfId="8" applyFont="1" applyBorder="1"/>
    <xf numFmtId="0" fontId="6" fillId="0" borderId="45" xfId="8" applyFont="1" applyBorder="1"/>
    <xf numFmtId="0" fontId="6" fillId="0" borderId="0" xfId="9" applyFont="1" applyFill="1" applyBorder="1" applyAlignment="1" applyProtection="1"/>
    <xf numFmtId="0" fontId="11" fillId="0" borderId="0" xfId="10" applyFont="1" applyAlignment="1">
      <alignment horizontal="left"/>
    </xf>
    <xf numFmtId="0" fontId="20" fillId="0" borderId="0" xfId="10" applyFont="1" applyAlignment="1">
      <alignment horizontal="right"/>
    </xf>
    <xf numFmtId="0" fontId="13" fillId="0" borderId="0" xfId="12" applyFont="1" applyFill="1" applyBorder="1" applyAlignment="1" applyProtection="1"/>
    <xf numFmtId="0" fontId="1" fillId="0" borderId="0" xfId="12" applyFont="1" applyFill="1" applyBorder="1" applyAlignment="1" applyProtection="1"/>
    <xf numFmtId="0" fontId="36" fillId="0" borderId="26" xfId="12" applyFont="1" applyFill="1" applyBorder="1" applyAlignment="1" applyProtection="1">
      <alignment horizontal="righ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36" fillId="0" borderId="28" xfId="12" applyFont="1" applyFill="1" applyBorder="1" applyAlignment="1" applyProtection="1">
      <alignment horizontal="left"/>
    </xf>
    <xf numFmtId="0" fontId="11" fillId="0" borderId="7" xfId="12" applyFont="1" applyFill="1" applyBorder="1" applyAlignment="1" applyProtection="1">
      <alignment horizontal="center"/>
    </xf>
    <xf numFmtId="0" fontId="7" fillId="0" borderId="0" xfId="3" applyFont="1" applyFill="1" applyBorder="1" applyAlignment="1" applyProtection="1">
      <alignment vertical="center"/>
    </xf>
    <xf numFmtId="0" fontId="0" fillId="0" borderId="0" xfId="4" applyFont="1" applyFill="1" applyBorder="1" applyAlignment="1" applyProtection="1">
      <alignment vertical="center"/>
    </xf>
    <xf numFmtId="0" fontId="0" fillId="0" borderId="0" xfId="9" quotePrefix="1" applyFont="1" applyFill="1" applyBorder="1" applyAlignment="1" applyProtection="1"/>
    <xf numFmtId="0" fontId="0" fillId="0" borderId="0" xfId="10" quotePrefix="1" applyFont="1" applyFill="1" applyBorder="1" applyAlignment="1" applyProtection="1"/>
    <xf numFmtId="0" fontId="0" fillId="0" borderId="0" xfId="11" applyFont="1" applyAlignment="1">
      <alignment horizontal="left"/>
    </xf>
    <xf numFmtId="0" fontId="6" fillId="0" borderId="0" xfId="8" applyFont="1" applyFill="1"/>
    <xf numFmtId="0" fontId="2" fillId="0" borderId="0" xfId="8" applyFont="1" applyFill="1"/>
    <xf numFmtId="0" fontId="6" fillId="0" borderId="0" xfId="9" applyFont="1" applyFill="1"/>
    <xf numFmtId="0" fontId="1" fillId="0" borderId="0" xfId="8" applyFont="1" applyFill="1"/>
    <xf numFmtId="0" fontId="11" fillId="0" borderId="9" xfId="5" applyFont="1" applyFill="1" applyBorder="1" applyAlignment="1" applyProtection="1">
      <alignment horizontal="center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177" fontId="11" fillId="0" borderId="36" xfId="5" quotePrefix="1" applyNumberFormat="1" applyFont="1" applyFill="1" applyBorder="1" applyAlignment="1" applyProtection="1">
      <alignment horizontal="right" shrinkToFit="1"/>
    </xf>
    <xf numFmtId="177" fontId="11" fillId="0" borderId="33" xfId="5" quotePrefix="1" applyNumberFormat="1" applyFont="1" applyFill="1" applyBorder="1" applyAlignment="1" applyProtection="1">
      <alignment horizontal="right" shrinkToFit="1"/>
    </xf>
    <xf numFmtId="177" fontId="11" fillId="0" borderId="33" xfId="5" quotePrefix="1" applyNumberFormat="1" applyFont="1" applyFill="1" applyBorder="1" applyAlignment="1" applyProtection="1">
      <alignment shrinkToFit="1"/>
    </xf>
    <xf numFmtId="183" fontId="11" fillId="0" borderId="33" xfId="5" applyNumberFormat="1" applyFont="1" applyFill="1" applyBorder="1" applyAlignment="1" applyProtection="1">
      <alignment horizontal="right"/>
    </xf>
    <xf numFmtId="177" fontId="11" fillId="0" borderId="9" xfId="5" quotePrefix="1" applyNumberFormat="1" applyFont="1" applyFill="1" applyBorder="1" applyAlignment="1" applyProtection="1">
      <alignment horizontal="right" shrinkToFit="1"/>
    </xf>
    <xf numFmtId="177" fontId="11" fillId="0" borderId="18" xfId="5" quotePrefix="1" applyNumberFormat="1" applyFont="1" applyFill="1" applyBorder="1" applyAlignment="1" applyProtection="1">
      <alignment horizontal="right" shrinkToFit="1"/>
    </xf>
    <xf numFmtId="177" fontId="11" fillId="0" borderId="46" xfId="5" quotePrefix="1" applyNumberFormat="1" applyFont="1" applyFill="1" applyBorder="1" applyAlignment="1" applyProtection="1"/>
    <xf numFmtId="0" fontId="11" fillId="0" borderId="8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177" fontId="11" fillId="0" borderId="31" xfId="5" quotePrefix="1" applyNumberFormat="1" applyFont="1" applyFill="1" applyBorder="1" applyAlignment="1" applyProtection="1">
      <alignment horizontal="right"/>
    </xf>
    <xf numFmtId="176" fontId="11" fillId="0" borderId="43" xfId="5" quotePrefix="1" applyNumberFormat="1" applyFont="1" applyFill="1" applyBorder="1" applyAlignment="1" applyProtection="1">
      <alignment horizontal="right"/>
    </xf>
    <xf numFmtId="177" fontId="11" fillId="0" borderId="32" xfId="5" quotePrefix="1" applyNumberFormat="1" applyFont="1" applyFill="1" applyBorder="1" applyAlignment="1" applyProtection="1">
      <alignment horizontal="right"/>
    </xf>
    <xf numFmtId="177" fontId="11" fillId="0" borderId="32" xfId="5" quotePrefix="1" applyNumberFormat="1" applyFont="1" applyFill="1" applyBorder="1" applyAlignment="1" applyProtection="1"/>
    <xf numFmtId="183" fontId="11" fillId="0" borderId="32" xfId="5" applyNumberFormat="1" applyFont="1" applyFill="1" applyBorder="1" applyAlignment="1" applyProtection="1">
      <alignment horizontal="right"/>
    </xf>
    <xf numFmtId="176" fontId="11" fillId="0" borderId="43" xfId="5" applyNumberFormat="1" applyFont="1" applyFill="1" applyBorder="1" applyAlignment="1" applyProtection="1">
      <alignment horizontal="right"/>
    </xf>
    <xf numFmtId="177" fontId="11" fillId="0" borderId="8" xfId="5" quotePrefix="1" applyNumberFormat="1" applyFont="1" applyFill="1" applyBorder="1" applyAlignment="1" applyProtection="1">
      <alignment horizontal="right"/>
    </xf>
    <xf numFmtId="176" fontId="11" fillId="0" borderId="63" xfId="5" quotePrefix="1" applyNumberFormat="1" applyFont="1" applyFill="1" applyBorder="1" applyAlignment="1" applyProtection="1">
      <alignment horizontal="right"/>
    </xf>
    <xf numFmtId="177" fontId="11" fillId="0" borderId="17" xfId="5" quotePrefix="1" applyNumberFormat="1" applyFont="1" applyFill="1" applyBorder="1" applyAlignment="1" applyProtection="1">
      <alignment horizontal="right"/>
    </xf>
    <xf numFmtId="176" fontId="11" fillId="0" borderId="5" xfId="5" quotePrefix="1" applyNumberFormat="1" applyFont="1" applyFill="1" applyBorder="1" applyAlignment="1" applyProtection="1">
      <alignment horizontal="right"/>
    </xf>
    <xf numFmtId="177" fontId="11" fillId="0" borderId="3" xfId="5" quotePrefix="1" applyNumberFormat="1" applyFont="1" applyFill="1" applyBorder="1" applyAlignment="1" applyProtection="1"/>
    <xf numFmtId="176" fontId="11" fillId="0" borderId="16" xfId="5" quotePrefix="1" applyNumberFormat="1" applyFont="1" applyFill="1" applyBorder="1" applyAlignment="1" applyProtection="1"/>
    <xf numFmtId="0" fontId="11" fillId="0" borderId="12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177" fontId="11" fillId="0" borderId="10" xfId="5" quotePrefix="1" applyNumberFormat="1" applyFont="1" applyFill="1" applyBorder="1" applyAlignment="1" applyProtection="1">
      <alignment horizontal="right"/>
    </xf>
    <xf numFmtId="177" fontId="11" fillId="0" borderId="34" xfId="5" quotePrefix="1" applyNumberFormat="1" applyFont="1" applyFill="1" applyBorder="1" applyAlignment="1" applyProtection="1">
      <alignment horizontal="right"/>
    </xf>
    <xf numFmtId="183" fontId="11" fillId="0" borderId="34" xfId="5" applyNumberFormat="1" applyFont="1" applyFill="1" applyBorder="1" applyAlignment="1" applyProtection="1">
      <alignment horizontal="right"/>
    </xf>
    <xf numFmtId="177" fontId="11" fillId="0" borderId="12" xfId="5" quotePrefix="1" applyNumberFormat="1" applyFont="1" applyFill="1" applyBorder="1" applyAlignment="1" applyProtection="1">
      <alignment horizontal="right"/>
    </xf>
    <xf numFmtId="177" fontId="11" fillId="0" borderId="5" xfId="5" quotePrefix="1" applyNumberFormat="1" applyFont="1" applyFill="1" applyBorder="1" applyAlignment="1" applyProtection="1">
      <alignment horizontal="right"/>
    </xf>
    <xf numFmtId="177" fontId="11" fillId="0" borderId="47" xfId="5" quotePrefix="1" applyNumberFormat="1" applyFont="1" applyFill="1" applyBorder="1" applyAlignment="1" applyProtection="1"/>
    <xf numFmtId="0" fontId="11" fillId="0" borderId="13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41" xfId="5" applyFont="1" applyFill="1" applyBorder="1" applyAlignment="1" applyProtection="1">
      <alignment horizontal="right" vertical="center"/>
    </xf>
    <xf numFmtId="0" fontId="19" fillId="0" borderId="43" xfId="5" applyFont="1" applyFill="1" applyBorder="1" applyAlignment="1" applyProtection="1"/>
    <xf numFmtId="177" fontId="11" fillId="0" borderId="23" xfId="5" quotePrefix="1" applyNumberFormat="1" applyFont="1" applyFill="1" applyBorder="1" applyAlignment="1" applyProtection="1">
      <alignment horizontal="right"/>
    </xf>
    <xf numFmtId="0" fontId="19" fillId="0" borderId="44" xfId="5" applyFont="1" applyFill="1" applyBorder="1" applyAlignment="1" applyProtection="1">
      <alignment shrinkToFit="1"/>
    </xf>
    <xf numFmtId="177" fontId="11" fillId="0" borderId="24" xfId="5" quotePrefix="1" applyNumberFormat="1" applyFont="1" applyFill="1" applyBorder="1" applyAlignment="1" applyProtection="1">
      <alignment horizontal="right"/>
    </xf>
    <xf numFmtId="0" fontId="19" fillId="0" borderId="44" xfId="5" applyFont="1" applyFill="1" applyBorder="1" applyAlignment="1" applyProtection="1"/>
    <xf numFmtId="177" fontId="11" fillId="0" borderId="24" xfId="5" quotePrefix="1" applyNumberFormat="1" applyFont="1" applyFill="1" applyBorder="1" applyAlignment="1" applyProtection="1"/>
    <xf numFmtId="183" fontId="11" fillId="0" borderId="24" xfId="5" applyNumberFormat="1" applyFont="1" applyFill="1" applyBorder="1" applyAlignment="1" applyProtection="1">
      <alignment horizontal="right"/>
    </xf>
    <xf numFmtId="0" fontId="19" fillId="0" borderId="11" xfId="5" applyFont="1" applyFill="1" applyBorder="1" applyAlignment="1" applyProtection="1"/>
    <xf numFmtId="177" fontId="11" fillId="0" borderId="13" xfId="5" quotePrefix="1" applyNumberFormat="1" applyFont="1" applyFill="1" applyBorder="1" applyAlignment="1" applyProtection="1">
      <alignment horizontal="right"/>
    </xf>
    <xf numFmtId="0" fontId="19" fillId="0" borderId="45" xfId="5" applyFont="1" applyFill="1" applyBorder="1" applyAlignment="1" applyProtection="1"/>
    <xf numFmtId="177" fontId="11" fillId="0" borderId="22" xfId="5" quotePrefix="1" applyNumberFormat="1" applyFont="1" applyFill="1" applyBorder="1" applyAlignment="1" applyProtection="1">
      <alignment horizontal="right"/>
    </xf>
    <xf numFmtId="177" fontId="11" fillId="0" borderId="61" xfId="5" applyNumberFormat="1" applyFont="1" applyFill="1" applyBorder="1" applyAlignment="1" applyProtection="1"/>
    <xf numFmtId="0" fontId="6" fillId="0" borderId="0" xfId="5" applyFont="1" applyFill="1" applyAlignment="1">
      <alignment vertical="center"/>
    </xf>
    <xf numFmtId="0" fontId="26" fillId="0" borderId="0" xfId="5" applyFont="1" applyFill="1" applyAlignment="1">
      <alignment vertical="center"/>
    </xf>
    <xf numFmtId="0" fontId="20" fillId="0" borderId="0" xfId="5" applyFont="1" applyFill="1" applyBorder="1" applyAlignment="1" applyProtection="1">
      <alignment vertical="center"/>
    </xf>
    <xf numFmtId="0" fontId="20" fillId="0" borderId="0" xfId="5" applyFont="1" applyFill="1" applyBorder="1" applyAlignment="1" applyProtection="1">
      <alignment horizontal="right" vertical="center"/>
    </xf>
    <xf numFmtId="0" fontId="8" fillId="0" borderId="0" xfId="5" applyFont="1" applyFill="1" applyBorder="1" applyAlignment="1" applyProtection="1">
      <alignment vertical="center"/>
    </xf>
    <xf numFmtId="0" fontId="4" fillId="0" borderId="0" xfId="5" applyFont="1" applyFill="1"/>
    <xf numFmtId="0" fontId="6" fillId="0" borderId="0" xfId="6" applyFont="1" applyFill="1" applyBorder="1" applyAlignment="1" applyProtection="1">
      <alignment horizontal="left"/>
    </xf>
    <xf numFmtId="0" fontId="6" fillId="0" borderId="0" xfId="6" applyFont="1" applyFill="1"/>
    <xf numFmtId="0" fontId="26" fillId="0" borderId="0" xfId="6" applyFont="1" applyFill="1"/>
    <xf numFmtId="0" fontId="6" fillId="0" borderId="0" xfId="6" quotePrefix="1" applyFont="1" applyFill="1" applyBorder="1" applyAlignment="1" applyProtection="1"/>
    <xf numFmtId="0" fontId="20" fillId="0" borderId="0" xfId="6" applyFont="1" applyFill="1" applyAlignment="1">
      <alignment horizontal="left"/>
    </xf>
    <xf numFmtId="0" fontId="6" fillId="0" borderId="9" xfId="6" applyFont="1" applyFill="1" applyBorder="1" applyAlignment="1" applyProtection="1">
      <alignment horizontal="center" vertical="center"/>
    </xf>
    <xf numFmtId="0" fontId="6" fillId="0" borderId="7" xfId="6" applyFont="1" applyFill="1" applyBorder="1" applyAlignment="1" applyProtection="1">
      <alignment horizontal="center" vertical="center"/>
    </xf>
    <xf numFmtId="38" fontId="6" fillId="0" borderId="0" xfId="6" applyNumberFormat="1" applyFont="1" applyFill="1"/>
    <xf numFmtId="0" fontId="6" fillId="0" borderId="0" xfId="6" applyFont="1" applyFill="1" applyBorder="1" applyAlignment="1" applyProtection="1"/>
    <xf numFmtId="0" fontId="20" fillId="0" borderId="0" xfId="6" applyFont="1" applyFill="1" applyBorder="1" applyAlignment="1" applyProtection="1">
      <alignment horizontal="left"/>
    </xf>
    <xf numFmtId="0" fontId="4" fillId="0" borderId="0" xfId="5" applyFont="1" applyFill="1" applyBorder="1"/>
    <xf numFmtId="177" fontId="4" fillId="0" borderId="0" xfId="5" applyNumberFormat="1" applyFont="1" applyFill="1"/>
    <xf numFmtId="180" fontId="15" fillId="0" borderId="0" xfId="5" applyNumberFormat="1" applyFont="1" applyFill="1"/>
    <xf numFmtId="49" fontId="15" fillId="0" borderId="0" xfId="5" applyNumberFormat="1" applyFont="1" applyFill="1"/>
    <xf numFmtId="0" fontId="11" fillId="0" borderId="18" xfId="7" applyFont="1" applyFill="1" applyBorder="1" applyAlignment="1" applyProtection="1">
      <alignment horizontal="center" vertical="center"/>
    </xf>
    <xf numFmtId="3" fontId="6" fillId="0" borderId="36" xfId="7" quotePrefix="1" applyNumberFormat="1" applyFont="1" applyFill="1" applyBorder="1" applyAlignment="1" applyProtection="1"/>
    <xf numFmtId="3" fontId="6" fillId="0" borderId="33" xfId="7" quotePrefix="1" applyNumberFormat="1" applyFont="1" applyFill="1" applyBorder="1" applyAlignment="1" applyProtection="1"/>
    <xf numFmtId="38" fontId="6" fillId="0" borderId="33" xfId="1" quotePrefix="1" applyFont="1" applyFill="1" applyBorder="1" applyAlignment="1" applyProtection="1"/>
    <xf numFmtId="3" fontId="6" fillId="0" borderId="18" xfId="7" quotePrefix="1" applyNumberFormat="1" applyFont="1" applyFill="1" applyBorder="1" applyAlignment="1" applyProtection="1"/>
    <xf numFmtId="3" fontId="6" fillId="0" borderId="31" xfId="7" quotePrefix="1" applyNumberFormat="1" applyFont="1" applyFill="1" applyBorder="1" applyAlignment="1" applyProtection="1"/>
    <xf numFmtId="3" fontId="6" fillId="0" borderId="32" xfId="7" quotePrefix="1" applyNumberFormat="1" applyFont="1" applyFill="1" applyBorder="1" applyAlignment="1" applyProtection="1"/>
    <xf numFmtId="3" fontId="6" fillId="0" borderId="35" xfId="7" quotePrefix="1" applyNumberFormat="1" applyFont="1" applyFill="1" applyBorder="1" applyAlignment="1" applyProtection="1"/>
    <xf numFmtId="0" fontId="11" fillId="0" borderId="17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3" fontId="6" fillId="0" borderId="10" xfId="7" quotePrefix="1" applyNumberFormat="1" applyFont="1" applyFill="1" applyBorder="1" applyAlignment="1" applyProtection="1"/>
    <xf numFmtId="3" fontId="6" fillId="0" borderId="5" xfId="7" quotePrefix="1" applyNumberFormat="1" applyFont="1" applyFill="1" applyBorder="1" applyAlignment="1" applyProtection="1"/>
    <xf numFmtId="0" fontId="6" fillId="0" borderId="0" xfId="7" applyFont="1" applyFill="1" applyAlignment="1">
      <alignment vertical="center"/>
    </xf>
    <xf numFmtId="0" fontId="11" fillId="0" borderId="17" xfId="7" applyFont="1" applyFill="1" applyBorder="1" applyAlignment="1" applyProtection="1">
      <alignment horizontal="left" vertical="center"/>
    </xf>
    <xf numFmtId="38" fontId="6" fillId="0" borderId="32" xfId="1" quotePrefix="1" applyFont="1" applyFill="1" applyBorder="1" applyAlignment="1" applyProtection="1"/>
    <xf numFmtId="38" fontId="6" fillId="0" borderId="34" xfId="1" quotePrefix="1" applyFont="1" applyFill="1" applyBorder="1" applyAlignment="1" applyProtection="1"/>
    <xf numFmtId="3" fontId="6" fillId="0" borderId="34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3" fontId="6" fillId="0" borderId="48" xfId="7" quotePrefix="1" applyNumberFormat="1" applyFont="1" applyFill="1" applyBorder="1" applyAlignment="1" applyProtection="1"/>
    <xf numFmtId="0" fontId="20" fillId="0" borderId="43" xfId="7" applyFont="1" applyFill="1" applyBorder="1" applyAlignment="1" applyProtection="1">
      <alignment horizontal="distributed"/>
    </xf>
    <xf numFmtId="0" fontId="6" fillId="0" borderId="36" xfId="7" quotePrefix="1" applyFont="1" applyFill="1" applyBorder="1" applyAlignment="1" applyProtection="1"/>
    <xf numFmtId="177" fontId="6" fillId="0" borderId="31" xfId="7" applyNumberFormat="1" applyFont="1" applyFill="1" applyBorder="1" applyAlignment="1" applyProtection="1">
      <alignment horizontal="right"/>
    </xf>
    <xf numFmtId="177" fontId="6" fillId="0" borderId="10" xfId="7" applyNumberFormat="1" applyFont="1" applyFill="1" applyBorder="1" applyAlignment="1" applyProtection="1">
      <alignment horizontal="right"/>
    </xf>
    <xf numFmtId="0" fontId="20" fillId="0" borderId="44" xfId="7" applyFont="1" applyFill="1" applyBorder="1" applyAlignment="1" applyProtection="1">
      <alignment horizontal="distributed"/>
    </xf>
    <xf numFmtId="0" fontId="6" fillId="0" borderId="33" xfId="7" quotePrefix="1" applyFont="1" applyFill="1" applyBorder="1" applyAlignment="1" applyProtection="1"/>
    <xf numFmtId="177" fontId="6" fillId="0" borderId="32" xfId="7" applyNumberFormat="1" applyFont="1" applyFill="1" applyBorder="1" applyAlignment="1" applyProtection="1">
      <alignment horizontal="right"/>
    </xf>
    <xf numFmtId="177" fontId="6" fillId="0" borderId="34" xfId="7" applyNumberFormat="1" applyFont="1" applyFill="1" applyBorder="1" applyAlignment="1" applyProtection="1">
      <alignment horizontal="right"/>
    </xf>
    <xf numFmtId="177" fontId="6" fillId="0" borderId="32" xfId="7" quotePrefix="1" applyNumberFormat="1" applyFont="1" applyFill="1" applyBorder="1" applyAlignment="1" applyProtection="1"/>
    <xf numFmtId="177" fontId="6" fillId="0" borderId="34" xfId="7" quotePrefix="1" applyNumberFormat="1" applyFont="1" applyFill="1" applyBorder="1" applyAlignment="1" applyProtection="1"/>
    <xf numFmtId="0" fontId="20" fillId="0" borderId="45" xfId="7" applyFont="1" applyFill="1" applyBorder="1" applyAlignment="1" applyProtection="1">
      <alignment horizontal="center"/>
    </xf>
    <xf numFmtId="0" fontId="6" fillId="0" borderId="32" xfId="7" quotePrefix="1" applyFont="1" applyFill="1" applyBorder="1" applyAlignment="1" applyProtection="1"/>
    <xf numFmtId="0" fontId="20" fillId="0" borderId="49" xfId="7" applyFont="1" applyFill="1" applyBorder="1" applyAlignment="1" applyProtection="1">
      <alignment horizontal="distributed"/>
    </xf>
    <xf numFmtId="3" fontId="6" fillId="0" borderId="50" xfId="7" quotePrefix="1" applyNumberFormat="1" applyFont="1" applyFill="1" applyBorder="1" applyAlignment="1" applyProtection="1"/>
    <xf numFmtId="0" fontId="6" fillId="0" borderId="51" xfId="7" quotePrefix="1" applyFont="1" applyFill="1" applyBorder="1" applyAlignment="1" applyProtection="1"/>
    <xf numFmtId="3" fontId="6" fillId="0" borderId="51" xfId="7" quotePrefix="1" applyNumberFormat="1" applyFont="1" applyFill="1" applyBorder="1" applyAlignment="1" applyProtection="1"/>
    <xf numFmtId="0" fontId="6" fillId="0" borderId="34" xfId="7" quotePrefix="1" applyFont="1" applyFill="1" applyBorder="1" applyAlignment="1" applyProtection="1"/>
    <xf numFmtId="0" fontId="6" fillId="0" borderId="32" xfId="7" applyFont="1" applyFill="1" applyBorder="1" applyAlignment="1" applyProtection="1">
      <alignment horizontal="right"/>
    </xf>
    <xf numFmtId="0" fontId="6" fillId="0" borderId="33" xfId="7" applyFont="1" applyFill="1" applyBorder="1" applyAlignment="1" applyProtection="1">
      <alignment horizontal="right"/>
    </xf>
    <xf numFmtId="177" fontId="6" fillId="0" borderId="35" xfId="7" quotePrefix="1" applyNumberFormat="1" applyFont="1" applyFill="1" applyBorder="1" applyAlignment="1" applyProtection="1"/>
    <xf numFmtId="177" fontId="6" fillId="0" borderId="18" xfId="7" quotePrefix="1" applyNumberFormat="1" applyFont="1" applyFill="1" applyBorder="1" applyAlignment="1" applyProtection="1"/>
    <xf numFmtId="3" fontId="6" fillId="0" borderId="64" xfId="7" quotePrefix="1" applyNumberFormat="1" applyFont="1" applyFill="1" applyBorder="1" applyAlignment="1" applyProtection="1"/>
    <xf numFmtId="3" fontId="6" fillId="0" borderId="55" xfId="7" quotePrefix="1" applyNumberFormat="1" applyFont="1" applyFill="1" applyBorder="1" applyAlignment="1" applyProtection="1"/>
    <xf numFmtId="3" fontId="6" fillId="0" borderId="65" xfId="7" quotePrefix="1" applyNumberFormat="1" applyFont="1" applyFill="1" applyBorder="1" applyAlignment="1" applyProtection="1"/>
    <xf numFmtId="3" fontId="6" fillId="0" borderId="66" xfId="7" quotePrefix="1" applyNumberFormat="1" applyFont="1" applyFill="1" applyBorder="1" applyAlignment="1" applyProtection="1"/>
    <xf numFmtId="3" fontId="6" fillId="0" borderId="9" xfId="7" quotePrefix="1" applyNumberFormat="1" applyFont="1" applyFill="1" applyBorder="1" applyAlignment="1" applyProtection="1"/>
    <xf numFmtId="3" fontId="6" fillId="0" borderId="8" xfId="7" quotePrefix="1" applyNumberFormat="1" applyFont="1" applyFill="1" applyBorder="1" applyAlignment="1" applyProtection="1"/>
    <xf numFmtId="3" fontId="6" fillId="0" borderId="12" xfId="7" quotePrefix="1" applyNumberFormat="1" applyFont="1" applyFill="1" applyBorder="1" applyAlignment="1" applyProtection="1"/>
    <xf numFmtId="0" fontId="6" fillId="0" borderId="0" xfId="7" quotePrefix="1" applyFont="1" applyFill="1" applyBorder="1" applyAlignment="1" applyProtection="1">
      <alignment vertical="center"/>
    </xf>
    <xf numFmtId="0" fontId="6" fillId="0" borderId="0" xfId="7" quotePrefix="1" applyFont="1" applyFill="1" applyBorder="1" applyAlignment="1" applyProtection="1">
      <alignment horizontal="center" vertical="center"/>
    </xf>
    <xf numFmtId="0" fontId="6" fillId="0" borderId="0" xfId="7" applyFont="1" applyFill="1" applyBorder="1" applyAlignment="1" applyProtection="1">
      <alignment horizontal="center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3" fontId="20" fillId="0" borderId="0" xfId="7" applyNumberFormat="1" applyFont="1" applyFill="1" applyBorder="1" applyAlignment="1" applyProtection="1">
      <alignment horizontal="right" vertical="center"/>
    </xf>
    <xf numFmtId="49" fontId="15" fillId="0" borderId="0" xfId="7" applyNumberFormat="1" applyFont="1" applyFill="1" applyAlignment="1">
      <alignment vertical="center"/>
    </xf>
    <xf numFmtId="179" fontId="11" fillId="0" borderId="44" xfId="8" applyNumberFormat="1" applyFont="1" applyFill="1" applyBorder="1" applyAlignment="1" applyProtection="1">
      <alignment horizontal="distributed"/>
    </xf>
    <xf numFmtId="177" fontId="6" fillId="0" borderId="32" xfId="8" quotePrefix="1" applyNumberFormat="1" applyFont="1" applyFill="1" applyBorder="1" applyAlignment="1" applyProtection="1">
      <alignment vertical="center"/>
    </xf>
    <xf numFmtId="177" fontId="6" fillId="0" borderId="33" xfId="8" quotePrefix="1" applyNumberFormat="1" applyFont="1" applyFill="1" applyBorder="1" applyAlignment="1" applyProtection="1">
      <alignment vertical="center"/>
    </xf>
    <xf numFmtId="177" fontId="6" fillId="0" borderId="34" xfId="8" quotePrefix="1" applyNumberFormat="1" applyFont="1" applyFill="1" applyBorder="1" applyAlignment="1" applyProtection="1">
      <alignment vertical="center"/>
    </xf>
    <xf numFmtId="179" fontId="11" fillId="0" borderId="45" xfId="8" applyNumberFormat="1" applyFont="1" applyFill="1" applyBorder="1" applyAlignment="1" applyProtection="1">
      <alignment horizontal="center"/>
    </xf>
    <xf numFmtId="177" fontId="6" fillId="0" borderId="35" xfId="8" applyNumberFormat="1" applyFont="1" applyFill="1" applyBorder="1" applyAlignment="1" applyProtection="1">
      <alignment vertical="center"/>
    </xf>
    <xf numFmtId="177" fontId="6" fillId="0" borderId="18" xfId="8" applyNumberFormat="1" applyFont="1" applyFill="1" applyBorder="1" applyAlignment="1" applyProtection="1">
      <alignment vertical="center"/>
    </xf>
    <xf numFmtId="177" fontId="6" fillId="0" borderId="5" xfId="8" applyNumberFormat="1" applyFont="1" applyFill="1" applyBorder="1" applyAlignment="1" applyProtection="1">
      <alignment vertical="center"/>
    </xf>
    <xf numFmtId="49" fontId="34" fillId="0" borderId="44" xfId="8" applyNumberFormat="1" applyFont="1" applyFill="1" applyBorder="1" applyAlignment="1" applyProtection="1">
      <alignment horizontal="distributed"/>
    </xf>
    <xf numFmtId="177" fontId="6" fillId="0" borderId="24" xfId="8" quotePrefix="1" applyNumberFormat="1" applyFont="1" applyFill="1" applyBorder="1" applyAlignment="1" applyProtection="1">
      <alignment vertical="center"/>
    </xf>
    <xf numFmtId="177" fontId="6" fillId="0" borderId="3" xfId="8" quotePrefix="1" applyNumberFormat="1" applyFont="1" applyFill="1" applyBorder="1" applyAlignment="1" applyProtection="1">
      <alignment vertical="center"/>
    </xf>
    <xf numFmtId="177" fontId="6" fillId="0" borderId="7" xfId="8" quotePrefix="1" applyNumberFormat="1" applyFont="1" applyFill="1" applyBorder="1" applyAlignment="1" applyProtection="1">
      <alignment vertical="center"/>
    </xf>
    <xf numFmtId="177" fontId="6" fillId="0" borderId="15" xfId="8" quotePrefix="1" applyNumberFormat="1" applyFont="1" applyFill="1" applyBorder="1" applyAlignment="1" applyProtection="1">
      <alignment vertical="center"/>
    </xf>
    <xf numFmtId="177" fontId="6" fillId="0" borderId="16" xfId="8" quotePrefix="1" applyNumberFormat="1" applyFont="1" applyFill="1" applyBorder="1" applyAlignment="1" applyProtection="1">
      <alignment vertical="center"/>
    </xf>
    <xf numFmtId="0" fontId="6" fillId="0" borderId="1" xfId="9" quotePrefix="1" applyFont="1" applyFill="1" applyBorder="1" applyAlignment="1" applyProtection="1"/>
    <xf numFmtId="0" fontId="6" fillId="0" borderId="2" xfId="9" quotePrefix="1" applyFont="1" applyFill="1" applyBorder="1" applyAlignment="1" applyProtection="1"/>
    <xf numFmtId="0" fontId="6" fillId="0" borderId="2" xfId="9" applyFont="1" applyFill="1" applyBorder="1" applyAlignment="1" applyProtection="1"/>
    <xf numFmtId="0" fontId="6" fillId="0" borderId="3" xfId="9" quotePrefix="1" applyFont="1" applyFill="1" applyBorder="1" applyAlignment="1" applyProtection="1"/>
    <xf numFmtId="0" fontId="6" fillId="0" borderId="4" xfId="9" quotePrefix="1" applyFont="1" applyFill="1" applyBorder="1" applyAlignment="1" applyProtection="1"/>
    <xf numFmtId="0" fontId="6" fillId="0" borderId="4" xfId="9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3" fontId="6" fillId="0" borderId="52" xfId="9" quotePrefix="1" applyNumberFormat="1" applyFont="1" applyFill="1" applyBorder="1" applyAlignment="1" applyProtection="1"/>
    <xf numFmtId="3" fontId="6" fillId="0" borderId="23" xfId="9" quotePrefix="1" applyNumberFormat="1" applyFont="1" applyFill="1" applyBorder="1" applyAlignment="1" applyProtection="1"/>
    <xf numFmtId="3" fontId="6" fillId="0" borderId="36" xfId="9" quotePrefix="1" applyNumberFormat="1" applyFont="1" applyFill="1" applyBorder="1" applyAlignment="1" applyProtection="1">
      <alignment horizontal="right"/>
    </xf>
    <xf numFmtId="3" fontId="6" fillId="0" borderId="10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/>
    <xf numFmtId="3" fontId="6" fillId="0" borderId="24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>
      <alignment horizontal="right"/>
    </xf>
    <xf numFmtId="3" fontId="6" fillId="0" borderId="24" xfId="9" quotePrefix="1" applyNumberFormat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>
      <alignment horizontal="right"/>
    </xf>
    <xf numFmtId="3" fontId="6" fillId="0" borderId="53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/>
    <xf numFmtId="3" fontId="6" fillId="0" borderId="21" xfId="9" quotePrefix="1" applyNumberFormat="1" applyFont="1" applyFill="1" applyBorder="1" applyAlignment="1" applyProtection="1"/>
    <xf numFmtId="3" fontId="6" fillId="0" borderId="22" xfId="9" quotePrefix="1" applyNumberFormat="1" applyFont="1" applyFill="1" applyBorder="1" applyAlignment="1" applyProtection="1"/>
    <xf numFmtId="0" fontId="6" fillId="0" borderId="58" xfId="9" applyFont="1" applyFill="1" applyBorder="1" applyAlignment="1" applyProtection="1">
      <alignment horizontal="center" vertical="center"/>
    </xf>
    <xf numFmtId="0" fontId="6" fillId="0" borderId="59" xfId="9" applyFont="1" applyFill="1" applyBorder="1" applyAlignment="1" applyProtection="1">
      <alignment horizontal="center" vertical="center"/>
    </xf>
    <xf numFmtId="3" fontId="6" fillId="0" borderId="28" xfId="9" quotePrefix="1" applyNumberFormat="1" applyFont="1" applyFill="1" applyBorder="1" applyAlignment="1" applyProtection="1"/>
    <xf numFmtId="3" fontId="6" fillId="0" borderId="16" xfId="9" quotePrefix="1" applyNumberFormat="1" applyFont="1" applyFill="1" applyBorder="1" applyAlignment="1" applyProtection="1"/>
    <xf numFmtId="0" fontId="6" fillId="0" borderId="60" xfId="9" applyFont="1" applyFill="1" applyBorder="1" applyAlignment="1" applyProtection="1">
      <alignment vertical="center"/>
    </xf>
    <xf numFmtId="0" fontId="6" fillId="0" borderId="61" xfId="9" applyFont="1" applyFill="1" applyBorder="1" applyAlignment="1" applyProtection="1">
      <alignment vertical="center"/>
    </xf>
    <xf numFmtId="3" fontId="6" fillId="0" borderId="30" xfId="7" quotePrefix="1" applyNumberFormat="1" applyFont="1" applyFill="1" applyBorder="1" applyAlignment="1" applyProtection="1"/>
    <xf numFmtId="3" fontId="6" fillId="0" borderId="56" xfId="7" quotePrefix="1" applyNumberFormat="1" applyFont="1" applyFill="1" applyBorder="1" applyAlignment="1" applyProtection="1"/>
    <xf numFmtId="38" fontId="6" fillId="0" borderId="72" xfId="1" quotePrefix="1" applyFont="1" applyFill="1" applyBorder="1" applyAlignment="1" applyProtection="1"/>
    <xf numFmtId="3" fontId="6" fillId="0" borderId="72" xfId="7" quotePrefix="1" applyNumberFormat="1" applyFont="1" applyFill="1" applyBorder="1" applyAlignment="1" applyProtection="1"/>
    <xf numFmtId="38" fontId="6" fillId="0" borderId="33" xfId="1" applyFont="1" applyFill="1" applyBorder="1" applyAlignment="1" applyProtection="1">
      <alignment horizontal="right"/>
    </xf>
    <xf numFmtId="0" fontId="6" fillId="0" borderId="67" xfId="3" quotePrefix="1" applyFont="1" applyFill="1" applyBorder="1" applyAlignment="1" applyProtection="1">
      <alignment horizontal="center" vertical="center"/>
    </xf>
    <xf numFmtId="0" fontId="6" fillId="0" borderId="55" xfId="3" quotePrefix="1" applyFont="1" applyFill="1" applyBorder="1" applyAlignment="1" applyProtection="1">
      <alignment horizontal="center" vertical="center"/>
    </xf>
    <xf numFmtId="0" fontId="6" fillId="0" borderId="68" xfId="4" applyFont="1" applyFill="1" applyBorder="1" applyAlignment="1" applyProtection="1">
      <alignment horizontal="left" vertical="center" wrapText="1"/>
    </xf>
    <xf numFmtId="0" fontId="6" fillId="0" borderId="69" xfId="4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8" fillId="0" borderId="68" xfId="3" quotePrefix="1" applyFont="1" applyFill="1" applyBorder="1" applyAlignment="1" applyProtection="1">
      <alignment horizontal="left" vertical="center" wrapText="1"/>
    </xf>
    <xf numFmtId="0" fontId="8" fillId="0" borderId="69" xfId="3" quotePrefix="1" applyFont="1" applyFill="1" applyBorder="1" applyAlignment="1" applyProtection="1">
      <alignment horizontal="left" vertical="center" wrapText="1"/>
    </xf>
    <xf numFmtId="0" fontId="27" fillId="0" borderId="67" xfId="3" quotePrefix="1" applyFont="1" applyFill="1" applyBorder="1" applyAlignment="1" applyProtection="1">
      <alignment horizontal="center" vertical="center"/>
    </xf>
    <xf numFmtId="0" fontId="27" fillId="0" borderId="55" xfId="3" quotePrefix="1" applyFont="1" applyFill="1" applyBorder="1" applyAlignment="1" applyProtection="1">
      <alignment horizontal="center" vertical="center"/>
    </xf>
    <xf numFmtId="0" fontId="27" fillId="0" borderId="54" xfId="3" quotePrefix="1" applyFont="1" applyFill="1" applyBorder="1" applyAlignment="1" applyProtection="1">
      <alignment horizontal="center" vertical="center"/>
    </xf>
    <xf numFmtId="0" fontId="27" fillId="0" borderId="42" xfId="3" quotePrefix="1" applyFont="1" applyFill="1" applyBorder="1" applyAlignment="1" applyProtection="1">
      <alignment horizontal="center" vertical="center"/>
    </xf>
    <xf numFmtId="0" fontId="6" fillId="0" borderId="54" xfId="3" quotePrefix="1" applyFont="1" applyFill="1" applyBorder="1" applyAlignment="1" applyProtection="1">
      <alignment horizontal="center" vertical="center"/>
    </xf>
    <xf numFmtId="0" fontId="6" fillId="0" borderId="42" xfId="3" quotePrefix="1" applyFont="1" applyFill="1" applyBorder="1" applyAlignment="1" applyProtection="1">
      <alignment horizontal="center" vertical="center"/>
    </xf>
    <xf numFmtId="38" fontId="6" fillId="0" borderId="72" xfId="1" applyFont="1" applyFill="1" applyBorder="1" applyAlignment="1">
      <alignment horizontal="right"/>
    </xf>
    <xf numFmtId="38" fontId="6" fillId="0" borderId="40" xfId="1" applyFont="1" applyFill="1" applyBorder="1" applyAlignment="1">
      <alignment horizontal="right"/>
    </xf>
    <xf numFmtId="38" fontId="6" fillId="0" borderId="35" xfId="1" applyFont="1" applyFill="1" applyBorder="1" applyAlignment="1">
      <alignment horizontal="right"/>
    </xf>
    <xf numFmtId="38" fontId="6" fillId="0" borderId="48" xfId="1" applyFont="1" applyFill="1" applyBorder="1" applyAlignment="1">
      <alignment horizontal="right"/>
    </xf>
    <xf numFmtId="177" fontId="6" fillId="0" borderId="72" xfId="6" quotePrefix="1" applyNumberFormat="1" applyFont="1" applyFill="1" applyBorder="1" applyAlignment="1" applyProtection="1">
      <alignment horizontal="right"/>
    </xf>
    <xf numFmtId="177" fontId="6" fillId="0" borderId="53" xfId="6" quotePrefix="1" applyNumberFormat="1" applyFont="1" applyFill="1" applyBorder="1" applyAlignment="1" applyProtection="1">
      <alignment horizontal="right"/>
    </xf>
    <xf numFmtId="177" fontId="6" fillId="0" borderId="40" xfId="6" quotePrefix="1" applyNumberFormat="1" applyFont="1" applyFill="1" applyBorder="1" applyAlignment="1" applyProtection="1">
      <alignment horizontal="right"/>
    </xf>
    <xf numFmtId="0" fontId="6" fillId="0" borderId="24" xfId="6" applyFont="1" applyFill="1" applyBorder="1" applyAlignment="1" applyProtection="1">
      <alignment horizontal="center"/>
    </xf>
    <xf numFmtId="0" fontId="6" fillId="0" borderId="34" xfId="6" applyFont="1" applyFill="1" applyBorder="1" applyAlignment="1" applyProtection="1">
      <alignment horizontal="center"/>
    </xf>
    <xf numFmtId="0" fontId="6" fillId="0" borderId="33" xfId="6" applyFont="1" applyFill="1" applyBorder="1" applyAlignment="1" applyProtection="1">
      <alignment horizontal="center"/>
    </xf>
    <xf numFmtId="177" fontId="6" fillId="0" borderId="72" xfId="6" quotePrefix="1" applyNumberFormat="1" applyFont="1" applyFill="1" applyBorder="1" applyAlignment="1" applyProtection="1"/>
    <xf numFmtId="177" fontId="6" fillId="0" borderId="40" xfId="6" quotePrefix="1" applyNumberFormat="1" applyFont="1" applyFill="1" applyBorder="1" applyAlignment="1" applyProtection="1"/>
    <xf numFmtId="0" fontId="6" fillId="0" borderId="72" xfId="6" applyFont="1" applyFill="1" applyBorder="1" applyAlignment="1">
      <alignment horizontal="right"/>
    </xf>
    <xf numFmtId="0" fontId="6" fillId="0" borderId="40" xfId="6" applyFont="1" applyFill="1" applyBorder="1" applyAlignment="1">
      <alignment horizontal="right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73" xfId="6" applyFont="1" applyFill="1" applyBorder="1" applyAlignment="1" applyProtection="1">
      <alignment horizontal="center" vertical="center"/>
    </xf>
    <xf numFmtId="0" fontId="6" fillId="0" borderId="3" xfId="6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177" fontId="6" fillId="0" borderId="35" xfId="6" quotePrefix="1" applyNumberFormat="1" applyFont="1" applyFill="1" applyBorder="1" applyAlignment="1" applyProtection="1">
      <alignment horizontal="right"/>
    </xf>
    <xf numFmtId="177" fontId="6" fillId="0" borderId="71" xfId="6" quotePrefix="1" applyNumberFormat="1" applyFont="1" applyFill="1" applyBorder="1" applyAlignment="1" applyProtection="1">
      <alignment horizontal="right"/>
    </xf>
    <xf numFmtId="177" fontId="6" fillId="0" borderId="48" xfId="6" quotePrefix="1" applyNumberFormat="1" applyFont="1" applyFill="1" applyBorder="1" applyAlignment="1" applyProtection="1">
      <alignment horizontal="right"/>
    </xf>
    <xf numFmtId="0" fontId="6" fillId="0" borderId="9" xfId="6" applyFont="1" applyFill="1" applyBorder="1" applyAlignment="1" applyProtection="1">
      <alignment horizontal="center" vertical="center"/>
    </xf>
    <xf numFmtId="0" fontId="6" fillId="0" borderId="36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 textRotation="255"/>
    </xf>
    <xf numFmtId="0" fontId="6" fillId="0" borderId="74" xfId="6" applyFont="1" applyFill="1" applyBorder="1" applyAlignment="1" applyProtection="1">
      <alignment horizontal="center" vertical="center" textRotation="255"/>
    </xf>
    <xf numFmtId="0" fontId="6" fillId="0" borderId="6" xfId="6" applyFont="1" applyFill="1" applyBorder="1" applyAlignment="1" applyProtection="1">
      <alignment horizontal="center" vertical="center" textRotation="255"/>
    </xf>
    <xf numFmtId="0" fontId="6" fillId="0" borderId="55" xfId="6" applyFont="1" applyFill="1" applyBorder="1" applyAlignment="1" applyProtection="1">
      <alignment horizontal="center"/>
    </xf>
    <xf numFmtId="0" fontId="6" fillId="0" borderId="19" xfId="6" applyFont="1" applyFill="1" applyBorder="1" applyAlignment="1" applyProtection="1">
      <alignment horizontal="center"/>
    </xf>
    <xf numFmtId="0" fontId="6" fillId="0" borderId="15" xfId="6" applyFont="1" applyFill="1" applyBorder="1" applyAlignment="1" applyProtection="1">
      <alignment horizontal="center"/>
    </xf>
    <xf numFmtId="0" fontId="6" fillId="0" borderId="28" xfId="6" applyFont="1" applyFill="1" applyBorder="1" applyAlignment="1" applyProtection="1">
      <alignment horizontal="center"/>
    </xf>
    <xf numFmtId="177" fontId="6" fillId="0" borderId="54" xfId="6" quotePrefix="1" applyNumberFormat="1" applyFont="1" applyFill="1" applyBorder="1" applyAlignment="1" applyProtection="1"/>
    <xf numFmtId="177" fontId="6" fillId="0" borderId="70" xfId="6" quotePrefix="1" applyNumberFormat="1" applyFont="1" applyFill="1" applyBorder="1" applyAlignment="1" applyProtection="1"/>
    <xf numFmtId="177" fontId="6" fillId="0" borderId="42" xfId="6" quotePrefix="1" applyNumberFormat="1" applyFont="1" applyFill="1" applyBorder="1" applyAlignment="1" applyProtection="1"/>
    <xf numFmtId="177" fontId="6" fillId="0" borderId="35" xfId="6" quotePrefix="1" applyNumberFormat="1" applyFont="1" applyFill="1" applyBorder="1" applyAlignment="1" applyProtection="1"/>
    <xf numFmtId="177" fontId="6" fillId="0" borderId="71" xfId="6" quotePrefix="1" applyNumberFormat="1" applyFont="1" applyFill="1" applyBorder="1" applyAlignment="1" applyProtection="1"/>
    <xf numFmtId="177" fontId="6" fillId="0" borderId="48" xfId="6" quotePrefix="1" applyNumberFormat="1" applyFont="1" applyFill="1" applyBorder="1" applyAlignment="1" applyProtection="1"/>
    <xf numFmtId="0" fontId="6" fillId="0" borderId="77" xfId="6" applyFont="1" applyFill="1" applyBorder="1" applyAlignment="1" applyProtection="1">
      <alignment horizontal="center" vertical="center"/>
    </xf>
    <xf numFmtId="0" fontId="6" fillId="0" borderId="78" xfId="6" applyFont="1" applyFill="1" applyBorder="1" applyAlignment="1" applyProtection="1">
      <alignment horizontal="center" vertical="center"/>
    </xf>
    <xf numFmtId="0" fontId="6" fillId="0" borderId="56" xfId="6" applyFont="1" applyFill="1" applyBorder="1" applyAlignment="1" applyProtection="1">
      <alignment horizontal="center" vertical="center"/>
    </xf>
    <xf numFmtId="0" fontId="6" fillId="0" borderId="76" xfId="6" applyFont="1" applyFill="1" applyBorder="1" applyAlignment="1" applyProtection="1">
      <alignment horizontal="center" vertical="center"/>
    </xf>
    <xf numFmtId="0" fontId="6" fillId="0" borderId="41" xfId="6" applyFont="1" applyFill="1" applyBorder="1" applyAlignment="1" applyProtection="1">
      <alignment horizontal="center"/>
    </xf>
    <xf numFmtId="0" fontId="8" fillId="0" borderId="72" xfId="5" applyFont="1" applyFill="1" applyBorder="1" applyAlignment="1" applyProtection="1">
      <alignment horizontal="center"/>
    </xf>
    <xf numFmtId="0" fontId="8" fillId="0" borderId="40" xfId="5" applyFont="1" applyFill="1" applyBorder="1" applyAlignment="1" applyProtection="1">
      <alignment horizontal="center"/>
    </xf>
    <xf numFmtId="0" fontId="6" fillId="0" borderId="57" xfId="6" applyFont="1" applyFill="1" applyBorder="1" applyAlignment="1" applyProtection="1">
      <alignment horizontal="center" vertical="center"/>
    </xf>
    <xf numFmtId="0" fontId="6" fillId="0" borderId="79" xfId="6" applyFont="1" applyFill="1" applyBorder="1" applyAlignment="1" applyProtection="1">
      <alignment horizontal="center" vertical="center"/>
    </xf>
    <xf numFmtId="0" fontId="6" fillId="0" borderId="25" xfId="6" applyFont="1" applyFill="1" applyBorder="1" applyAlignment="1" applyProtection="1">
      <alignment horizontal="center" vertical="center"/>
    </xf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6" fillId="0" borderId="80" xfId="6" applyFont="1" applyFill="1" applyBorder="1" applyAlignment="1" applyProtection="1">
      <alignment vertical="center" wrapText="1"/>
    </xf>
    <xf numFmtId="0" fontId="6" fillId="0" borderId="81" xfId="6" applyFont="1" applyFill="1" applyBorder="1" applyAlignment="1" applyProtection="1">
      <alignment vertical="center" wrapText="1"/>
    </xf>
    <xf numFmtId="0" fontId="6" fillId="0" borderId="82" xfId="6" applyFont="1" applyFill="1" applyBorder="1" applyAlignment="1" applyProtection="1">
      <alignment vertical="center" wrapText="1"/>
    </xf>
    <xf numFmtId="0" fontId="6" fillId="0" borderId="83" xfId="6" applyFont="1" applyFill="1" applyBorder="1" applyAlignment="1" applyProtection="1">
      <alignment horizontal="center"/>
    </xf>
    <xf numFmtId="0" fontId="6" fillId="0" borderId="39" xfId="6" applyFont="1" applyFill="1" applyBorder="1" applyAlignment="1" applyProtection="1">
      <alignment horizontal="center"/>
    </xf>
    <xf numFmtId="177" fontId="6" fillId="0" borderId="54" xfId="6" quotePrefix="1" applyNumberFormat="1" applyFont="1" applyFill="1" applyBorder="1" applyAlignment="1" applyProtection="1">
      <alignment horizontal="right"/>
    </xf>
    <xf numFmtId="177" fontId="6" fillId="0" borderId="70" xfId="6" quotePrefix="1" applyNumberFormat="1" applyFont="1" applyFill="1" applyBorder="1" applyAlignment="1" applyProtection="1">
      <alignment horizontal="right"/>
    </xf>
    <xf numFmtId="177" fontId="6" fillId="0" borderId="42" xfId="6" quotePrefix="1" applyNumberFormat="1" applyFont="1" applyFill="1" applyBorder="1" applyAlignment="1" applyProtection="1">
      <alignment horizontal="right"/>
    </xf>
    <xf numFmtId="0" fontId="6" fillId="0" borderId="37" xfId="6" applyFont="1" applyFill="1" applyBorder="1" applyAlignment="1" applyProtection="1">
      <alignment horizontal="center" vertical="center"/>
    </xf>
    <xf numFmtId="0" fontId="6" fillId="0" borderId="75" xfId="6" applyFont="1" applyFill="1" applyBorder="1" applyAlignment="1" applyProtection="1">
      <alignment horizontal="center" vertical="center"/>
    </xf>
    <xf numFmtId="0" fontId="6" fillId="0" borderId="77" xfId="6" quotePrefix="1" applyFont="1" applyFill="1" applyBorder="1" applyAlignment="1" applyProtection="1">
      <alignment horizontal="center" vertical="center"/>
    </xf>
    <xf numFmtId="0" fontId="6" fillId="0" borderId="78" xfId="6" quotePrefix="1" applyFont="1" applyFill="1" applyBorder="1" applyAlignment="1" applyProtection="1">
      <alignment horizontal="center" vertical="center"/>
    </xf>
    <xf numFmtId="0" fontId="6" fillId="0" borderId="56" xfId="6" quotePrefix="1" applyFont="1" applyFill="1" applyBorder="1" applyAlignment="1" applyProtection="1">
      <alignment horizontal="center" vertical="center"/>
    </xf>
    <xf numFmtId="0" fontId="6" fillId="0" borderId="76" xfId="6" quotePrefix="1" applyFont="1" applyFill="1" applyBorder="1" applyAlignment="1" applyProtection="1">
      <alignment horizontal="center" vertical="center"/>
    </xf>
    <xf numFmtId="0" fontId="12" fillId="0" borderId="32" xfId="5" applyFont="1" applyFill="1" applyBorder="1" applyAlignment="1" applyProtection="1">
      <alignment horizontal="center" vertical="center" textRotation="255"/>
    </xf>
    <xf numFmtId="0" fontId="12" fillId="0" borderId="8" xfId="5" applyFont="1" applyFill="1" applyBorder="1" applyAlignment="1" applyProtection="1">
      <alignment horizontal="center" vertical="center" textRotation="255"/>
    </xf>
    <xf numFmtId="0" fontId="12" fillId="0" borderId="17" xfId="5" applyFont="1" applyFill="1" applyBorder="1" applyAlignment="1" applyProtection="1">
      <alignment horizontal="center" vertical="center" textRotation="255"/>
    </xf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8" fillId="0" borderId="86" xfId="5" applyFont="1" applyFill="1" applyBorder="1" applyAlignment="1" applyProtection="1">
      <alignment horizontal="left" vertical="center" wrapText="1"/>
    </xf>
    <xf numFmtId="0" fontId="8" fillId="0" borderId="87" xfId="5" applyFont="1" applyFill="1" applyBorder="1" applyAlignment="1" applyProtection="1">
      <alignment horizontal="left" vertical="center" wrapText="1"/>
    </xf>
    <xf numFmtId="0" fontId="8" fillId="0" borderId="88" xfId="5" applyFont="1" applyFill="1" applyBorder="1" applyAlignment="1" applyProtection="1">
      <alignment horizontal="left" vertical="center" wrapText="1"/>
    </xf>
    <xf numFmtId="0" fontId="8" fillId="0" borderId="89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33" fillId="0" borderId="54" xfId="5" applyFont="1" applyFill="1" applyBorder="1" applyAlignment="1" applyProtection="1">
      <alignment horizontal="center" vertical="center"/>
    </xf>
    <xf numFmtId="0" fontId="33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1" fillId="0" borderId="70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center" vertical="center"/>
    </xf>
    <xf numFmtId="0" fontId="12" fillId="0" borderId="31" xfId="5" applyFont="1" applyFill="1" applyBorder="1" applyAlignment="1" applyProtection="1">
      <alignment horizontal="center" vertical="center"/>
    </xf>
    <xf numFmtId="0" fontId="12" fillId="0" borderId="32" xfId="5" applyFont="1" applyFill="1" applyBorder="1" applyAlignment="1" applyProtection="1">
      <alignment horizontal="center" vertical="center"/>
    </xf>
    <xf numFmtId="177" fontId="11" fillId="0" borderId="44" xfId="5" quotePrefix="1" applyNumberFormat="1" applyFont="1" applyFill="1" applyBorder="1" applyAlignment="1" applyProtection="1"/>
    <xf numFmtId="177" fontId="11" fillId="0" borderId="40" xfId="5" quotePrefix="1" applyNumberFormat="1" applyFont="1" applyFill="1" applyBorder="1" applyAlignment="1" applyProtection="1"/>
    <xf numFmtId="183" fontId="11" fillId="0" borderId="44" xfId="5" applyNumberFormat="1" applyFont="1" applyFill="1" applyBorder="1" applyAlignment="1" applyProtection="1"/>
    <xf numFmtId="183" fontId="11" fillId="0" borderId="40" xfId="5" applyNumberFormat="1" applyFont="1" applyFill="1" applyBorder="1" applyAlignment="1" applyProtection="1"/>
    <xf numFmtId="177" fontId="11" fillId="0" borderId="49" xfId="5" quotePrefix="1" applyNumberFormat="1" applyFont="1" applyFill="1" applyBorder="1" applyAlignment="1" applyProtection="1"/>
    <xf numFmtId="177" fontId="11" fillId="0" borderId="42" xfId="5" quotePrefix="1" applyNumberFormat="1" applyFont="1" applyFill="1" applyBorder="1" applyAlignment="1" applyProtection="1"/>
    <xf numFmtId="38" fontId="6" fillId="0" borderId="53" xfId="1" applyFont="1" applyFill="1" applyBorder="1" applyAlignment="1">
      <alignment horizontal="right"/>
    </xf>
    <xf numFmtId="38" fontId="6" fillId="0" borderId="54" xfId="1" applyFont="1" applyFill="1" applyBorder="1" applyAlignment="1">
      <alignment horizontal="right"/>
    </xf>
    <xf numFmtId="38" fontId="6" fillId="0" borderId="70" xfId="1" applyFont="1" applyFill="1" applyBorder="1" applyAlignment="1">
      <alignment horizontal="right"/>
    </xf>
    <xf numFmtId="38" fontId="6" fillId="0" borderId="42" xfId="1" applyFont="1" applyFill="1" applyBorder="1" applyAlignment="1">
      <alignment horizontal="right"/>
    </xf>
    <xf numFmtId="0" fontId="8" fillId="0" borderId="0" xfId="5" applyFont="1" applyFill="1" applyBorder="1" applyAlignment="1" applyProtection="1">
      <alignment horizontal="left" vertical="center"/>
    </xf>
    <xf numFmtId="38" fontId="6" fillId="0" borderId="35" xfId="6" quotePrefix="1" applyNumberFormat="1" applyFont="1" applyFill="1" applyBorder="1" applyAlignment="1" applyProtection="1">
      <alignment horizontal="right"/>
    </xf>
    <xf numFmtId="38" fontId="6" fillId="0" borderId="71" xfId="6" quotePrefix="1" applyNumberFormat="1" applyFont="1" applyFill="1" applyBorder="1" applyAlignment="1" applyProtection="1">
      <alignment horizontal="right"/>
    </xf>
    <xf numFmtId="38" fontId="6" fillId="0" borderId="48" xfId="6" quotePrefix="1" applyNumberFormat="1" applyFont="1" applyFill="1" applyBorder="1" applyAlignment="1" applyProtection="1">
      <alignment horizontal="right"/>
    </xf>
    <xf numFmtId="38" fontId="6" fillId="0" borderId="71" xfId="1" applyFont="1" applyFill="1" applyBorder="1" applyAlignment="1">
      <alignment horizontal="right"/>
    </xf>
    <xf numFmtId="177" fontId="11" fillId="0" borderId="45" xfId="5" quotePrefix="1" applyNumberFormat="1" applyFont="1" applyFill="1" applyBorder="1" applyAlignment="1" applyProtection="1"/>
    <xf numFmtId="177" fontId="11" fillId="0" borderId="48" xfId="5" quotePrefix="1" applyNumberFormat="1" applyFont="1" applyFill="1" applyBorder="1" applyAlignment="1" applyProtection="1"/>
    <xf numFmtId="177" fontId="11" fillId="0" borderId="93" xfId="5" quotePrefix="1" applyNumberFormat="1" applyFont="1" applyFill="1" applyBorder="1" applyAlignment="1" applyProtection="1"/>
    <xf numFmtId="177" fontId="11" fillId="0" borderId="25" xfId="5" quotePrefix="1" applyNumberFormat="1" applyFont="1" applyFill="1" applyBorder="1" applyAlignment="1" applyProtection="1"/>
    <xf numFmtId="0" fontId="20" fillId="0" borderId="50" xfId="7" applyFont="1" applyFill="1" applyBorder="1" applyAlignment="1" applyProtection="1">
      <alignment horizontal="center" vertical="center"/>
    </xf>
    <xf numFmtId="0" fontId="20" fillId="0" borderId="55" xfId="7" quotePrefix="1" applyFont="1" applyFill="1" applyBorder="1" applyAlignment="1" applyProtection="1">
      <alignment horizontal="center" vertical="center"/>
    </xf>
    <xf numFmtId="0" fontId="20" fillId="0" borderId="36" xfId="7" applyFont="1" applyFill="1" applyBorder="1" applyAlignment="1" applyProtection="1">
      <alignment horizontal="distributed"/>
    </xf>
    <xf numFmtId="0" fontId="20" fillId="0" borderId="43" xfId="7" applyFont="1" applyFill="1" applyBorder="1" applyAlignment="1" applyProtection="1">
      <alignment horizontal="distributed"/>
    </xf>
    <xf numFmtId="0" fontId="20" fillId="0" borderId="50" xfId="7" quotePrefix="1" applyFont="1" applyFill="1" applyBorder="1" applyAlignment="1" applyProtection="1">
      <alignment horizontal="center" vertical="center"/>
    </xf>
    <xf numFmtId="0" fontId="20" fillId="0" borderId="51" xfId="7" quotePrefix="1" applyFont="1" applyFill="1" applyBorder="1" applyAlignment="1" applyProtection="1">
      <alignment horizontal="center" vertical="center"/>
    </xf>
    <xf numFmtId="0" fontId="20" fillId="0" borderId="3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84" xfId="7" applyFont="1" applyFill="1" applyBorder="1" applyAlignment="1" applyProtection="1">
      <alignment horizontal="left" vertical="center" wrapText="1"/>
    </xf>
    <xf numFmtId="0" fontId="20" fillId="0" borderId="90" xfId="7" applyFont="1" applyFill="1" applyBorder="1" applyAlignment="1" applyProtection="1">
      <alignment horizontal="left" vertical="center" wrapText="1"/>
    </xf>
    <xf numFmtId="0" fontId="20" fillId="0" borderId="85" xfId="7" applyFont="1" applyFill="1" applyBorder="1" applyAlignment="1" applyProtection="1">
      <alignment horizontal="left" vertical="center" wrapText="1"/>
    </xf>
    <xf numFmtId="0" fontId="20" fillId="0" borderId="88" xfId="7" applyFont="1" applyFill="1" applyBorder="1" applyAlignment="1" applyProtection="1">
      <alignment horizontal="left" vertical="center" wrapText="1"/>
    </xf>
    <xf numFmtId="0" fontId="20" fillId="0" borderId="91" xfId="7" applyFont="1" applyFill="1" applyBorder="1" applyAlignment="1" applyProtection="1">
      <alignment horizontal="left" vertical="center" wrapText="1"/>
    </xf>
    <xf numFmtId="0" fontId="20" fillId="0" borderId="89" xfId="7" applyFont="1" applyFill="1" applyBorder="1" applyAlignment="1" applyProtection="1">
      <alignment horizontal="left" vertical="center" wrapText="1"/>
    </xf>
    <xf numFmtId="0" fontId="11" fillId="0" borderId="36" xfId="7" applyFont="1" applyFill="1" applyBorder="1" applyAlignment="1" applyProtection="1">
      <alignment horizontal="center" vertical="center" textRotation="255"/>
    </xf>
    <xf numFmtId="0" fontId="11" fillId="0" borderId="33" xfId="7" quotePrefix="1" applyFont="1" applyFill="1" applyBorder="1" applyAlignment="1" applyProtection="1">
      <alignment horizontal="center" vertical="center" textRotation="255"/>
    </xf>
    <xf numFmtId="0" fontId="11" fillId="0" borderId="18" xfId="7" quotePrefix="1" applyFont="1" applyFill="1" applyBorder="1" applyAlignment="1" applyProtection="1">
      <alignment horizontal="center" vertical="center" textRotation="255"/>
    </xf>
    <xf numFmtId="0" fontId="20" fillId="0" borderId="36" xfId="7" applyFont="1" applyFill="1" applyBorder="1" applyAlignment="1" applyProtection="1">
      <alignment horizontal="center" vertical="center" textRotation="255"/>
    </xf>
    <xf numFmtId="0" fontId="20" fillId="0" borderId="33" xfId="7" quotePrefix="1" applyFont="1" applyFill="1" applyBorder="1" applyAlignment="1" applyProtection="1">
      <alignment horizontal="center" vertical="center" textRotation="255"/>
    </xf>
    <xf numFmtId="0" fontId="20" fillId="0" borderId="18" xfId="7" quotePrefix="1" applyFont="1" applyFill="1" applyBorder="1" applyAlignment="1" applyProtection="1">
      <alignment horizontal="center" vertical="center" textRotation="255"/>
    </xf>
    <xf numFmtId="0" fontId="20" fillId="0" borderId="65" xfId="7" applyFont="1" applyFill="1" applyBorder="1" applyAlignment="1" applyProtection="1">
      <alignment horizontal="center" vertical="center" textRotation="255"/>
    </xf>
    <xf numFmtId="0" fontId="20" fillId="0" borderId="74" xfId="7" applyFont="1" applyFill="1" applyBorder="1" applyAlignment="1" applyProtection="1">
      <alignment horizontal="center" vertical="center" textRotation="255"/>
    </xf>
    <xf numFmtId="0" fontId="20" fillId="0" borderId="6" xfId="7" applyFont="1" applyFill="1" applyBorder="1" applyAlignment="1" applyProtection="1">
      <alignment horizontal="center" vertical="center" textRotation="255"/>
    </xf>
    <xf numFmtId="0" fontId="20" fillId="0" borderId="31" xfId="7" applyFont="1" applyFill="1" applyBorder="1" applyAlignment="1" applyProtection="1">
      <alignment horizontal="center" vertical="center" textRotation="255"/>
    </xf>
    <xf numFmtId="0" fontId="20" fillId="0" borderId="32" xfId="7" quotePrefix="1" applyFont="1" applyFill="1" applyBorder="1" applyAlignment="1" applyProtection="1">
      <alignment horizontal="center" vertical="center" textRotation="255"/>
    </xf>
    <xf numFmtId="0" fontId="20" fillId="0" borderId="17" xfId="7" quotePrefix="1" applyFont="1" applyFill="1" applyBorder="1" applyAlignment="1" applyProtection="1">
      <alignment horizontal="center" vertical="center" textRotation="255"/>
    </xf>
    <xf numFmtId="0" fontId="20" fillId="0" borderId="64" xfId="7" applyFont="1" applyFill="1" applyBorder="1" applyAlignment="1" applyProtection="1">
      <alignment horizontal="center" vertical="center" textRotation="255"/>
    </xf>
    <xf numFmtId="0" fontId="20" fillId="0" borderId="29" xfId="7" applyFont="1" applyFill="1" applyBorder="1" applyAlignment="1" applyProtection="1">
      <alignment horizontal="center" vertical="center" textRotation="255"/>
    </xf>
    <xf numFmtId="0" fontId="20" fillId="0" borderId="7" xfId="7" applyFont="1" applyFill="1" applyBorder="1" applyAlignment="1" applyProtection="1">
      <alignment horizontal="center" vertical="center" textRotation="255"/>
    </xf>
    <xf numFmtId="0" fontId="20" fillId="0" borderId="51" xfId="7" applyFont="1" applyFill="1" applyBorder="1" applyAlignment="1" applyProtection="1">
      <alignment horizontal="center" vertical="center" textRotation="255"/>
    </xf>
    <xf numFmtId="0" fontId="20" fillId="0" borderId="18" xfId="7" applyFont="1" applyFill="1" applyBorder="1" applyAlignment="1" applyProtection="1">
      <alignment horizontal="center"/>
    </xf>
    <xf numFmtId="0" fontId="20" fillId="0" borderId="45" xfId="7" applyFont="1" applyFill="1" applyBorder="1" applyAlignment="1" applyProtection="1">
      <alignment horizontal="center"/>
    </xf>
    <xf numFmtId="0" fontId="20" fillId="0" borderId="35" xfId="9" applyFont="1" applyFill="1" applyBorder="1" applyAlignment="1" applyProtection="1">
      <alignment horizontal="left" vertical="center" wrapText="1"/>
    </xf>
    <xf numFmtId="0" fontId="20" fillId="0" borderId="71" xfId="9" applyFont="1" applyFill="1" applyBorder="1" applyAlignment="1" applyProtection="1">
      <alignment horizontal="left" vertical="center" wrapText="1"/>
    </xf>
    <xf numFmtId="0" fontId="20" fillId="0" borderId="48" xfId="9" applyFont="1" applyFill="1" applyBorder="1" applyAlignment="1" applyProtection="1">
      <alignment horizontal="left" vertical="center" wrapText="1"/>
    </xf>
    <xf numFmtId="0" fontId="6" fillId="0" borderId="57" xfId="9" quotePrefix="1" applyFont="1" applyFill="1" applyBorder="1" applyAlignment="1" applyProtection="1">
      <alignment horizontal="center"/>
    </xf>
    <xf numFmtId="0" fontId="6" fillId="0" borderId="79" xfId="9" quotePrefix="1" applyFont="1" applyFill="1" applyBorder="1" applyAlignment="1" applyProtection="1">
      <alignment horizontal="center"/>
    </xf>
    <xf numFmtId="0" fontId="6" fillId="0" borderId="25" xfId="9" quotePrefix="1" applyFont="1" applyFill="1" applyBorder="1" applyAlignment="1" applyProtection="1">
      <alignment horizontal="center"/>
    </xf>
    <xf numFmtId="179" fontId="6" fillId="0" borderId="32" xfId="8" applyNumberFormat="1" applyFont="1" applyFill="1" applyBorder="1" applyAlignment="1" applyProtection="1">
      <alignment horizontal="center" vertical="center" textRotation="255"/>
    </xf>
    <xf numFmtId="179" fontId="6" fillId="0" borderId="32" xfId="8" quotePrefix="1" applyNumberFormat="1" applyFont="1" applyFill="1" applyBorder="1" applyAlignment="1" applyProtection="1">
      <alignment horizontal="center" vertical="center" textRotation="255"/>
    </xf>
    <xf numFmtId="179" fontId="6" fillId="0" borderId="17" xfId="8" quotePrefix="1" applyNumberFormat="1" applyFont="1" applyFill="1" applyBorder="1" applyAlignment="1" applyProtection="1">
      <alignment horizontal="center" vertical="center" textRotation="255"/>
    </xf>
    <xf numFmtId="179" fontId="6" fillId="0" borderId="57" xfId="8" applyNumberFormat="1" applyFont="1" applyFill="1" applyBorder="1" applyAlignment="1" applyProtection="1">
      <alignment horizontal="center"/>
    </xf>
    <xf numFmtId="179" fontId="6" fillId="0" borderId="25" xfId="8" quotePrefix="1" applyNumberFormat="1" applyFont="1" applyFill="1" applyBorder="1" applyAlignment="1" applyProtection="1">
      <alignment horizontal="center"/>
    </xf>
    <xf numFmtId="0" fontId="6" fillId="0" borderId="19" xfId="9" applyFont="1" applyFill="1" applyBorder="1" applyAlignment="1" applyProtection="1">
      <alignment horizontal="center" vertical="center"/>
    </xf>
    <xf numFmtId="0" fontId="6" fillId="0" borderId="21" xfId="9" quotePrefix="1" applyFont="1" applyFill="1" applyBorder="1" applyAlignment="1" applyProtection="1">
      <alignment horizontal="center" vertical="center"/>
    </xf>
    <xf numFmtId="0" fontId="6" fillId="0" borderId="67" xfId="9" applyFont="1" applyFill="1" applyBorder="1" applyAlignment="1" applyProtection="1">
      <alignment horizontal="center" vertical="center"/>
    </xf>
    <xf numFmtId="0" fontId="6" fillId="0" borderId="22" xfId="9" quotePrefix="1" applyFont="1" applyFill="1" applyBorder="1" applyAlignment="1" applyProtection="1">
      <alignment horizontal="center" vertical="center"/>
    </xf>
    <xf numFmtId="0" fontId="6" fillId="0" borderId="49" xfId="9" applyFont="1" applyFill="1" applyBorder="1" applyAlignment="1" applyProtection="1">
      <alignment horizontal="center" vertical="center"/>
    </xf>
    <xf numFmtId="0" fontId="6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6" fillId="0" borderId="36" xfId="9" applyFont="1" applyFill="1" applyBorder="1" applyAlignment="1" applyProtection="1">
      <alignment horizontal="distributed"/>
    </xf>
    <xf numFmtId="0" fontId="6" fillId="0" borderId="43" xfId="9" applyFont="1" applyFill="1" applyBorder="1" applyAlignment="1" applyProtection="1">
      <alignment horizontal="distributed"/>
    </xf>
    <xf numFmtId="0" fontId="6" fillId="0" borderId="33" xfId="9" applyFont="1" applyFill="1" applyBorder="1" applyAlignment="1" applyProtection="1">
      <alignment horizontal="distributed"/>
    </xf>
    <xf numFmtId="0" fontId="6" fillId="0" borderId="44" xfId="9" applyFont="1" applyFill="1" applyBorder="1" applyAlignment="1" applyProtection="1">
      <alignment horizontal="distributed"/>
    </xf>
    <xf numFmtId="0" fontId="6" fillId="0" borderId="33" xfId="9" quotePrefix="1" applyFont="1" applyFill="1" applyBorder="1" applyAlignment="1" applyProtection="1">
      <alignment horizontal="center"/>
    </xf>
    <xf numFmtId="0" fontId="6" fillId="0" borderId="44" xfId="9" quotePrefix="1" applyFont="1" applyFill="1" applyBorder="1" applyAlignment="1" applyProtection="1">
      <alignment horizontal="center"/>
    </xf>
    <xf numFmtId="179" fontId="6" fillId="0" borderId="84" xfId="8" applyNumberFormat="1" applyFont="1" applyFill="1" applyBorder="1" applyAlignment="1" applyProtection="1">
      <alignment horizontal="left" vertical="center" wrapText="1"/>
    </xf>
    <xf numFmtId="179" fontId="6" fillId="0" borderId="85" xfId="8" applyNumberFormat="1" applyFont="1" applyFill="1" applyBorder="1" applyAlignment="1" applyProtection="1">
      <alignment horizontal="left" vertical="center" wrapText="1"/>
    </xf>
    <xf numFmtId="179" fontId="6" fillId="0" borderId="86" xfId="8" applyNumberFormat="1" applyFont="1" applyFill="1" applyBorder="1" applyAlignment="1" applyProtection="1">
      <alignment horizontal="left" vertical="center" wrapText="1"/>
    </xf>
    <xf numFmtId="179" fontId="6" fillId="0" borderId="87" xfId="8" applyNumberFormat="1" applyFont="1" applyFill="1" applyBorder="1" applyAlignment="1" applyProtection="1">
      <alignment horizontal="left" vertical="center" wrapText="1"/>
    </xf>
    <xf numFmtId="179" fontId="6" fillId="0" borderId="88" xfId="8" applyNumberFormat="1" applyFont="1" applyFill="1" applyBorder="1" applyAlignment="1" applyProtection="1">
      <alignment horizontal="left" vertical="center" wrapText="1"/>
    </xf>
    <xf numFmtId="179" fontId="6" fillId="0" borderId="89" xfId="8" applyNumberFormat="1" applyFont="1" applyFill="1" applyBorder="1" applyAlignment="1" applyProtection="1">
      <alignment horizontal="left" vertical="center" wrapText="1"/>
    </xf>
    <xf numFmtId="179" fontId="6" fillId="0" borderId="50" xfId="8" quotePrefix="1" applyNumberFormat="1" applyFont="1" applyFill="1" applyBorder="1" applyAlignment="1" applyProtection="1">
      <alignment horizontal="center" vertical="center"/>
    </xf>
    <xf numFmtId="179" fontId="6" fillId="0" borderId="51" xfId="8" quotePrefix="1" applyNumberFormat="1" applyFont="1" applyFill="1" applyBorder="1" applyAlignment="1" applyProtection="1">
      <alignment horizontal="center" vertical="center"/>
    </xf>
    <xf numFmtId="179" fontId="6" fillId="0" borderId="55" xfId="8" quotePrefix="1" applyNumberFormat="1" applyFont="1" applyFill="1" applyBorder="1" applyAlignment="1" applyProtection="1">
      <alignment horizontal="center" vertical="center"/>
    </xf>
    <xf numFmtId="179" fontId="6" fillId="0" borderId="67" xfId="8" quotePrefix="1" applyNumberFormat="1" applyFont="1" applyFill="1" applyBorder="1" applyAlignment="1" applyProtection="1">
      <alignment horizontal="center" vertical="center"/>
    </xf>
    <xf numFmtId="179" fontId="6" fillId="0" borderId="34" xfId="8" applyNumberFormat="1" applyFont="1" applyFill="1" applyBorder="1" applyAlignment="1" applyProtection="1">
      <alignment horizontal="center" vertical="center"/>
    </xf>
    <xf numFmtId="179" fontId="6" fillId="0" borderId="5" xfId="8" applyNumberFormat="1" applyFont="1" applyFill="1" applyBorder="1" applyAlignment="1" applyProtection="1">
      <alignment horizontal="center" vertical="center"/>
    </xf>
    <xf numFmtId="38" fontId="25" fillId="0" borderId="49" xfId="1" applyFont="1" applyBorder="1" applyAlignment="1"/>
    <xf numFmtId="0" fontId="25" fillId="0" borderId="42" xfId="0" applyFont="1" applyBorder="1" applyAlignment="1"/>
    <xf numFmtId="38" fontId="25" fillId="0" borderId="45" xfId="1" applyFont="1" applyBorder="1" applyAlignment="1"/>
    <xf numFmtId="0" fontId="25" fillId="0" borderId="48" xfId="0" applyFont="1" applyBorder="1" applyAlignment="1"/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0" fontId="11" fillId="0" borderId="32" xfId="11" applyFont="1" applyBorder="1" applyAlignment="1">
      <alignment vertical="center" textRotation="255"/>
    </xf>
    <xf numFmtId="0" fontId="11" fillId="0" borderId="17" xfId="11" applyFont="1" applyBorder="1" applyAlignment="1">
      <alignment vertical="center" textRotation="255"/>
    </xf>
    <xf numFmtId="0" fontId="11" fillId="0" borderId="11" xfId="12" applyFont="1" applyFill="1" applyBorder="1" applyAlignment="1" applyProtection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1" fillId="0" borderId="92" xfId="0" applyFont="1" applyBorder="1" applyAlignment="1"/>
    <xf numFmtId="0" fontId="11" fillId="0" borderId="14" xfId="1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38" fontId="6" fillId="0" borderId="54" xfId="1" applyNumberFormat="1" applyFont="1" applyBorder="1" applyAlignment="1"/>
    <xf numFmtId="38" fontId="6" fillId="0" borderId="42" xfId="1" applyNumberFormat="1" applyFont="1" applyBorder="1" applyAlignment="1"/>
    <xf numFmtId="0" fontId="6" fillId="0" borderId="84" xfId="10" applyFont="1" applyFill="1" applyBorder="1" applyAlignment="1" applyProtection="1">
      <alignment horizontal="left" vertical="center" wrapText="1"/>
    </xf>
    <xf numFmtId="0" fontId="6" fillId="0" borderId="85" xfId="10" applyFont="1" applyFill="1" applyBorder="1" applyAlignment="1" applyProtection="1">
      <alignment horizontal="left" vertical="center" wrapText="1"/>
    </xf>
    <xf numFmtId="0" fontId="6" fillId="0" borderId="86" xfId="10" applyFont="1" applyFill="1" applyBorder="1" applyAlignment="1" applyProtection="1">
      <alignment horizontal="left" vertical="center" wrapText="1"/>
    </xf>
    <xf numFmtId="0" fontId="6" fillId="0" borderId="87" xfId="10" applyFont="1" applyFill="1" applyBorder="1" applyAlignment="1" applyProtection="1">
      <alignment horizontal="left" vertical="center" wrapText="1"/>
    </xf>
    <xf numFmtId="182" fontId="6" fillId="0" borderId="35" xfId="1" applyNumberFormat="1" applyFont="1" applyBorder="1" applyAlignment="1"/>
    <xf numFmtId="182" fontId="6" fillId="0" borderId="48" xfId="1" applyNumberFormat="1" applyFont="1" applyBorder="1" applyAlignment="1"/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0" fontId="6" fillId="0" borderId="1" xfId="10" applyFont="1" applyFill="1" applyBorder="1" applyAlignment="1" applyProtection="1">
      <alignment horizontal="center" vertical="center"/>
    </xf>
    <xf numFmtId="0" fontId="6" fillId="0" borderId="39" xfId="10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41" xfId="10" applyFont="1" applyFill="1" applyBorder="1" applyAlignment="1" applyProtection="1">
      <alignment horizontal="center" vertical="center"/>
    </xf>
    <xf numFmtId="0" fontId="6" fillId="0" borderId="1" xfId="10" applyFont="1" applyFill="1" applyBorder="1" applyAlignment="1" applyProtection="1">
      <alignment horizontal="center" vertical="center" wrapText="1"/>
    </xf>
    <xf numFmtId="0" fontId="6" fillId="0" borderId="39" xfId="10" applyFont="1" applyFill="1" applyBorder="1" applyAlignment="1" applyProtection="1">
      <alignment horizontal="center" vertical="center" wrapText="1"/>
    </xf>
    <xf numFmtId="0" fontId="6" fillId="0" borderId="3" xfId="10" applyFont="1" applyFill="1" applyBorder="1" applyAlignment="1" applyProtection="1">
      <alignment horizontal="center" vertical="center" wrapText="1"/>
    </xf>
    <xf numFmtId="0" fontId="6" fillId="0" borderId="41" xfId="10" applyFont="1" applyFill="1" applyBorder="1" applyAlignment="1" applyProtection="1">
      <alignment horizontal="center" vertical="center" wrapText="1"/>
    </xf>
    <xf numFmtId="0" fontId="6" fillId="0" borderId="54" xfId="10" applyFont="1" applyFill="1" applyBorder="1" applyAlignment="1" applyProtection="1">
      <alignment horizontal="center"/>
    </xf>
    <xf numFmtId="0" fontId="6" fillId="0" borderId="42" xfId="10" applyFont="1" applyFill="1" applyBorder="1" applyAlignment="1" applyProtection="1">
      <alignment horizontal="center"/>
    </xf>
    <xf numFmtId="0" fontId="6" fillId="0" borderId="35" xfId="10" applyFont="1" applyBorder="1" applyAlignment="1">
      <alignment horizontal="center"/>
    </xf>
    <xf numFmtId="0" fontId="6" fillId="0" borderId="48" xfId="10" applyFont="1" applyBorder="1" applyAlignment="1">
      <alignment horizontal="center"/>
    </xf>
    <xf numFmtId="0" fontId="6" fillId="0" borderId="3" xfId="10" applyFont="1" applyBorder="1" applyAlignment="1">
      <alignment horizontal="center"/>
    </xf>
    <xf numFmtId="0" fontId="6" fillId="0" borderId="41" xfId="10" applyFont="1" applyBorder="1" applyAlignment="1">
      <alignment horizontal="center"/>
    </xf>
    <xf numFmtId="0" fontId="6" fillId="0" borderId="54" xfId="10" applyFont="1" applyFill="1" applyBorder="1" applyAlignment="1" applyProtection="1">
      <alignment horizontal="center" vertical="center"/>
    </xf>
    <xf numFmtId="0" fontId="6" fillId="0" borderId="42" xfId="10" quotePrefix="1" applyFont="1" applyFill="1" applyBorder="1" applyAlignment="1" applyProtection="1">
      <alignment horizontal="center" vertical="center"/>
    </xf>
    <xf numFmtId="0" fontId="6" fillId="0" borderId="26" xfId="10" applyFont="1" applyFill="1" applyBorder="1" applyAlignment="1" applyProtection="1">
      <alignment horizontal="center"/>
    </xf>
    <xf numFmtId="0" fontId="6" fillId="0" borderId="21" xfId="10" applyFont="1" applyBorder="1" applyAlignment="1">
      <alignment horizontal="center"/>
    </xf>
    <xf numFmtId="0" fontId="6" fillId="0" borderId="88" xfId="10" applyFont="1" applyFill="1" applyBorder="1" applyAlignment="1" applyProtection="1">
      <alignment horizontal="left" vertical="center" wrapText="1"/>
    </xf>
    <xf numFmtId="0" fontId="6" fillId="0" borderId="89" xfId="10" applyFont="1" applyFill="1" applyBorder="1" applyAlignment="1" applyProtection="1">
      <alignment horizontal="left" vertical="center" wrapText="1"/>
    </xf>
    <xf numFmtId="0" fontId="6" fillId="0" borderId="54" xfId="10" applyFont="1" applyFill="1" applyBorder="1" applyAlignment="1" applyProtection="1">
      <alignment horizontal="center" vertical="center" wrapText="1"/>
    </xf>
    <xf numFmtId="0" fontId="6" fillId="0" borderId="42" xfId="10" applyFont="1" applyFill="1" applyBorder="1" applyAlignment="1" applyProtection="1">
      <alignment horizontal="center" vertical="center" wrapText="1"/>
    </xf>
    <xf numFmtId="0" fontId="6" fillId="0" borderId="57" xfId="10" applyFont="1" applyFill="1" applyBorder="1" applyAlignment="1" applyProtection="1">
      <alignment horizontal="center" vertical="center"/>
    </xf>
    <xf numFmtId="0" fontId="6" fillId="0" borderId="25" xfId="10" applyFont="1" applyFill="1" applyBorder="1" applyAlignment="1" applyProtection="1">
      <alignment horizontal="center" vertical="center"/>
    </xf>
    <xf numFmtId="0" fontId="25" fillId="0" borderId="22" xfId="11" applyFont="1" applyBorder="1" applyAlignment="1"/>
    <xf numFmtId="38" fontId="25" fillId="0" borderId="49" xfId="1" applyFont="1" applyBorder="1" applyAlignment="1">
      <alignment horizontal="right"/>
    </xf>
    <xf numFmtId="0" fontId="25" fillId="0" borderId="67" xfId="0" applyFont="1" applyBorder="1" applyAlignment="1"/>
    <xf numFmtId="0" fontId="10" fillId="0" borderId="11" xfId="12" applyFont="1" applyFill="1" applyBorder="1" applyAlignment="1" applyProtection="1">
      <alignment horizontal="center"/>
    </xf>
    <xf numFmtId="0" fontId="11" fillId="0" borderId="24" xfId="11" applyFont="1" applyBorder="1" applyAlignment="1">
      <alignment vertical="center" textRotation="255"/>
    </xf>
    <xf numFmtId="0" fontId="11" fillId="0" borderId="24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0" fillId="0" borderId="11" xfId="12" quotePrefix="1" applyFont="1" applyFill="1" applyBorder="1" applyAlignment="1" applyProtection="1">
      <alignment horizontal="center"/>
    </xf>
    <xf numFmtId="0" fontId="11" fillId="0" borderId="13" xfId="0" applyFont="1" applyBorder="1" applyAlignment="1">
      <alignment horizontal="center"/>
    </xf>
    <xf numFmtId="0" fontId="10" fillId="0" borderId="63" xfId="12" applyFont="1" applyFill="1" applyBorder="1" applyAlignment="1" applyProtection="1">
      <alignment horizontal="right"/>
    </xf>
    <xf numFmtId="0" fontId="10" fillId="0" borderId="63" xfId="12" quotePrefix="1" applyFont="1" applyFill="1" applyBorder="1" applyAlignment="1" applyProtection="1"/>
    <xf numFmtId="0" fontId="11" fillId="0" borderId="75" xfId="11" applyFont="1" applyBorder="1" applyAlignment="1"/>
    <xf numFmtId="0" fontId="10" fillId="0" borderId="14" xfId="12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/>
    </xf>
  </cellXfs>
  <cellStyles count="13">
    <cellStyle name="桁区切り" xfId="1" builtinId="6"/>
    <cellStyle name="標準" xfId="0" builtinId="0"/>
    <cellStyle name="標準_18納税義務者数の年度別比較（試）" xfId="2" xr:uid="{00000000-0005-0000-0000-000002000000}"/>
    <cellStyle name="標準_36固定納税義務者数の年度別比較" xfId="3" xr:uid="{00000000-0005-0000-0000-000003000000}"/>
    <cellStyle name="標準_37固定調定額の年度別比較" xfId="4" xr:uid="{00000000-0005-0000-0000-000004000000}"/>
    <cellStyle name="標準_38土地に関する調" xfId="5" xr:uid="{00000000-0005-0000-0000-000005000000}"/>
    <cellStyle name="標準_39固定地目別課税標準額の年度別比較" xfId="6" xr:uid="{00000000-0005-0000-0000-000006000000}"/>
    <cellStyle name="標準_40家屋に関する調" xfId="7" xr:uid="{00000000-0005-0000-0000-000007000000}"/>
    <cellStyle name="標準_42家屋の増減" xfId="8" xr:uid="{00000000-0005-0000-0000-000008000000}"/>
    <cellStyle name="標準_43償却資産に関する調" xfId="9" xr:uid="{00000000-0005-0000-0000-000009000000}"/>
    <cellStyle name="標準_44交付金に関する調" xfId="10" xr:uid="{00000000-0005-0000-0000-00000A000000}"/>
    <cellStyle name="標準_45都市計画税に関する調" xfId="11" xr:uid="{00000000-0005-0000-0000-00000B000000}"/>
    <cellStyle name="標準_46特別土地保有税に関する調" xfId="12" xr:uid="{00000000-0005-0000-0000-00000C000000}"/>
  </cellStyles>
  <dxfs count="0"/>
  <tableStyles count="0" defaultTableStyle="TableStyleMedium9" defaultPivotStyle="PivotStyleLight16"/>
  <colors>
    <mruColors>
      <color rgb="FF33CCFF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514205001269556"/>
          <c:y val="0.21172534167452087"/>
          <c:w val="0.53599014419968938"/>
          <c:h val="0.73184641828325914"/>
        </c:manualLayout>
      </c:layout>
      <c:pieChart>
        <c:varyColors val="1"/>
        <c:ser>
          <c:idx val="0"/>
          <c:order val="0"/>
          <c:tx>
            <c:strRef>
              <c:f>P15データ!$C$36</c:f>
              <c:strCache>
                <c:ptCount val="1"/>
                <c:pt idx="0">
                  <c:v>調 　定   額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2D7-4135-BC1F-E61C72A4EC55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835-45E8-8C74-65852856683F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D7-4135-BC1F-E61C72A4EC55}"/>
              </c:ext>
            </c:extLst>
          </c:dPt>
          <c:dLbls>
            <c:dLbl>
              <c:idx val="0"/>
              <c:layout>
                <c:manualLayout>
                  <c:x val="4.7030906653680468E-2"/>
                  <c:y val="2.2475057500694821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土地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4,701,151</a:t>
                    </a: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(42.2%)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D7-4135-BC1F-E61C72A4EC55}"/>
                </c:ext>
              </c:extLst>
            </c:dLbl>
            <c:dLbl>
              <c:idx val="1"/>
              <c:layout>
                <c:manualLayout>
                  <c:x val="-1.6030127147299175E-2"/>
                  <c:y val="1.0900998623971109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家屋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5,354,573</a:t>
                    </a: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(48.1%)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80008500577317"/>
                      <c:h val="0.15868270826023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835-45E8-8C74-65852856683F}"/>
                </c:ext>
              </c:extLst>
            </c:dLbl>
            <c:dLbl>
              <c:idx val="2"/>
              <c:layout>
                <c:manualLayout>
                  <c:x val="-4.9675377750857369E-2"/>
                  <c:y val="3.1379732181349859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50">
                        <a:latin typeface="+mj-ea"/>
                        <a:ea typeface="+mj-ea"/>
                      </a:rPr>
                      <a:t>償却資産</a:t>
                    </a:r>
                  </a:p>
                  <a:p>
                    <a:pPr algn="ctr">
                      <a:defRPr sz="1050"/>
                    </a:pPr>
                    <a:r>
                      <a:rPr lang="en-US" altLang="ja-JP" sz="1050">
                        <a:latin typeface="+mj-ea"/>
                        <a:ea typeface="+mj-ea"/>
                      </a:rPr>
                      <a:t>1,085,639</a:t>
                    </a:r>
                    <a:r>
                      <a:rPr lang="ja-JP" altLang="en-US" sz="1050"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/>
                    </a:pPr>
                    <a:r>
                      <a:rPr lang="ja-JP" altLang="en-US" sz="1050">
                        <a:latin typeface="+mj-ea"/>
                        <a:ea typeface="+mj-ea"/>
                      </a:rPr>
                      <a:t>　</a:t>
                    </a:r>
                    <a:r>
                      <a:rPr lang="en-US" altLang="ja-JP" sz="1050">
                        <a:latin typeface="+mj-ea"/>
                        <a:ea typeface="+mj-ea"/>
                      </a:rPr>
                      <a:t>(9.7%)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06288362296669"/>
                      <c:h val="0.160899332994371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2D7-4135-BC1F-E61C72A4EC5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P15データ!$D$35:$F$35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P15データ!$D$36:$F$36</c:f>
              <c:numCache>
                <c:formatCode>#,##0_);[Red]\(#,##0\)</c:formatCode>
                <c:ptCount val="3"/>
                <c:pt idx="0">
                  <c:v>4701151000</c:v>
                </c:pt>
                <c:pt idx="1">
                  <c:v>5354573000</c:v>
                </c:pt>
                <c:pt idx="2">
                  <c:v>1085639000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7-4135-BC1F-E61C72A4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640160"/>
        <c:axId val="35764054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815600"/>
        <c:axId val="357815984"/>
      </c:lineChart>
      <c:catAx>
        <c:axId val="35764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764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76405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7640160"/>
        <c:crosses val="autoZero"/>
        <c:crossBetween val="between"/>
      </c:valAx>
      <c:catAx>
        <c:axId val="357815600"/>
        <c:scaling>
          <c:orientation val="minMax"/>
        </c:scaling>
        <c:delete val="1"/>
        <c:axPos val="b"/>
        <c:majorTickMark val="out"/>
        <c:minorTickMark val="none"/>
        <c:tickLblPos val="none"/>
        <c:crossAx val="357815984"/>
        <c:crosses val="autoZero"/>
        <c:auto val="0"/>
        <c:lblAlgn val="ctr"/>
        <c:lblOffset val="100"/>
        <c:noMultiLvlLbl val="0"/>
      </c:catAx>
      <c:valAx>
        <c:axId val="35781598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781560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961895" name="Line 4">
          <a:extLst>
            <a:ext uri="{FF2B5EF4-FFF2-40B4-BE49-F238E27FC236}">
              <a16:creationId xmlns:a16="http://schemas.microsoft.com/office/drawing/2014/main" id="{00000000-0008-0000-0000-000067AD0E00}"/>
            </a:ext>
          </a:extLst>
        </xdr:cNvPr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59</xdr:row>
      <xdr:rowOff>85725</xdr:rowOff>
    </xdr:from>
    <xdr:to>
      <xdr:col>4</xdr:col>
      <xdr:colOff>0</xdr:colOff>
      <xdr:row>62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65555</xdr:colOff>
      <xdr:row>22</xdr:row>
      <xdr:rowOff>154641</xdr:rowOff>
    </xdr:from>
    <xdr:to>
      <xdr:col>6</xdr:col>
      <xdr:colOff>581025</xdr:colOff>
      <xdr:row>45</xdr:row>
      <xdr:rowOff>104775</xdr:rowOff>
    </xdr:to>
    <xdr:graphicFrame macro="">
      <xdr:nvGraphicFramePr>
        <xdr:cNvPr id="961898" name="グラフ 14">
          <a:extLst>
            <a:ext uri="{FF2B5EF4-FFF2-40B4-BE49-F238E27FC236}">
              <a16:creationId xmlns:a16="http://schemas.microsoft.com/office/drawing/2014/main" id="{00000000-0008-0000-0000-00006AA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>
          <a:extLst>
            <a:ext uri="{FF2B5EF4-FFF2-40B4-BE49-F238E27FC236}">
              <a16:creationId xmlns:a16="http://schemas.microsoft.com/office/drawing/2014/main" id="{00000000-0008-0000-0400-000009C8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19050</xdr:colOff>
      <xdr:row>38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38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152400</xdr:rowOff>
    </xdr:from>
    <xdr:to>
      <xdr:col>1</xdr:col>
      <xdr:colOff>200025</xdr:colOff>
      <xdr:row>23</xdr:row>
      <xdr:rowOff>85725</xdr:rowOff>
    </xdr:to>
    <xdr:sp macro="" textlink="">
      <xdr:nvSpPr>
        <xdr:cNvPr id="2" name="Rectangle 7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086475" y="3886200"/>
          <a:ext cx="1352550" cy="20002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>
          <a:extLst>
            <a:ext uri="{FF2B5EF4-FFF2-40B4-BE49-F238E27FC236}">
              <a16:creationId xmlns:a16="http://schemas.microsoft.com/office/drawing/2014/main" id="{00000000-0008-0000-0600-000009D01100}"/>
            </a:ext>
          </a:extLst>
        </xdr:cNvPr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zoomScaleNormal="100" zoomScaleSheetLayoutView="100" workbookViewId="0">
      <selection sqref="A1:G1"/>
    </sheetView>
  </sheetViews>
  <sheetFormatPr defaultColWidth="8" defaultRowHeight="14.25" x14ac:dyDescent="0.15"/>
  <cols>
    <col min="1" max="1" width="16" style="1" customWidth="1"/>
    <col min="2" max="2" width="12.5" style="1" customWidth="1"/>
    <col min="3" max="3" width="8" style="1" customWidth="1"/>
    <col min="4" max="4" width="12.5" style="1" customWidth="1"/>
    <col min="5" max="5" width="8" style="1" customWidth="1"/>
    <col min="6" max="6" width="12.5" style="1" customWidth="1"/>
    <col min="7" max="7" width="8" style="1" customWidth="1"/>
    <col min="8" max="8" width="1.5" style="1" customWidth="1"/>
    <col min="9" max="9" width="8" style="1"/>
    <col min="21" max="16384" width="8" style="1"/>
  </cols>
  <sheetData>
    <row r="1" spans="1:9" ht="24" customHeight="1" x14ac:dyDescent="0.2">
      <c r="A1" s="390" t="s">
        <v>95</v>
      </c>
      <c r="B1" s="391"/>
      <c r="C1" s="391"/>
      <c r="D1" s="391"/>
      <c r="E1" s="391"/>
      <c r="F1" s="391"/>
      <c r="G1" s="391"/>
    </row>
    <row r="2" spans="1:9" ht="21" customHeight="1" x14ac:dyDescent="0.15"/>
    <row r="3" spans="1:9" ht="18" customHeight="1" x14ac:dyDescent="0.15">
      <c r="A3" s="11" t="s">
        <v>96</v>
      </c>
    </row>
    <row r="4" spans="1:9" ht="18" customHeight="1" x14ac:dyDescent="0.15">
      <c r="A4" s="11"/>
    </row>
    <row r="5" spans="1:9" s="36" customFormat="1" x14ac:dyDescent="0.15">
      <c r="A5" s="205" t="s">
        <v>211</v>
      </c>
      <c r="B5" s="33"/>
      <c r="C5" s="33"/>
      <c r="D5" s="33"/>
      <c r="E5" s="33"/>
      <c r="F5" s="34"/>
      <c r="G5" s="35"/>
      <c r="H5" s="33"/>
    </row>
    <row r="6" spans="1:9" s="38" customFormat="1" ht="12.75" x14ac:dyDescent="0.15">
      <c r="A6" s="10"/>
      <c r="B6" s="2"/>
      <c r="C6" s="2"/>
      <c r="D6" s="2"/>
      <c r="E6" s="2"/>
      <c r="F6" s="22"/>
      <c r="G6" s="37" t="s">
        <v>57</v>
      </c>
      <c r="H6" s="2"/>
    </row>
    <row r="7" spans="1:9" ht="23.25" customHeight="1" x14ac:dyDescent="0.15">
      <c r="A7" s="392" t="s">
        <v>94</v>
      </c>
      <c r="B7" s="396" t="s">
        <v>226</v>
      </c>
      <c r="C7" s="397"/>
      <c r="D7" s="394" t="s">
        <v>209</v>
      </c>
      <c r="E7" s="395"/>
      <c r="F7" s="394" t="s">
        <v>230</v>
      </c>
      <c r="G7" s="395"/>
      <c r="H7" s="3"/>
    </row>
    <row r="8" spans="1:9" ht="23.25" customHeight="1" x14ac:dyDescent="0.15">
      <c r="A8" s="393"/>
      <c r="B8" s="83" t="s">
        <v>81</v>
      </c>
      <c r="C8" s="84" t="s">
        <v>148</v>
      </c>
      <c r="D8" s="85" t="s">
        <v>81</v>
      </c>
      <c r="E8" s="84" t="s">
        <v>148</v>
      </c>
      <c r="F8" s="85" t="s">
        <v>81</v>
      </c>
      <c r="G8" s="84" t="s">
        <v>148</v>
      </c>
      <c r="H8" s="3"/>
    </row>
    <row r="9" spans="1:9" ht="23.25" customHeight="1" x14ac:dyDescent="0.15">
      <c r="A9" s="27" t="s">
        <v>1</v>
      </c>
      <c r="B9" s="86">
        <v>65815</v>
      </c>
      <c r="C9" s="87">
        <v>100.2</v>
      </c>
      <c r="D9" s="86">
        <v>65878</v>
      </c>
      <c r="E9" s="87">
        <f>ROUND(D9/B9*100,1)</f>
        <v>100.1</v>
      </c>
      <c r="F9" s="86">
        <v>65841</v>
      </c>
      <c r="G9" s="87">
        <f>ROUND(F9/D9*100,1)</f>
        <v>99.9</v>
      </c>
      <c r="H9" s="3"/>
    </row>
    <row r="10" spans="1:9" ht="23.25" customHeight="1" x14ac:dyDescent="0.15">
      <c r="A10" s="28" t="s">
        <v>2</v>
      </c>
      <c r="B10" s="88">
        <v>72095</v>
      </c>
      <c r="C10" s="87">
        <v>100.2</v>
      </c>
      <c r="D10" s="88">
        <v>72076</v>
      </c>
      <c r="E10" s="87">
        <f>ROUND(D10/B10*100,1)</f>
        <v>100</v>
      </c>
      <c r="F10" s="88">
        <v>72026</v>
      </c>
      <c r="G10" s="87">
        <f>ROUNDDOWN(F10/D10*100,1)</f>
        <v>99.9</v>
      </c>
      <c r="H10" s="3"/>
    </row>
    <row r="11" spans="1:9" ht="23.25" customHeight="1" x14ac:dyDescent="0.15">
      <c r="A11" s="29" t="s">
        <v>3</v>
      </c>
      <c r="B11" s="89">
        <v>1302</v>
      </c>
      <c r="C11" s="90">
        <v>101.5</v>
      </c>
      <c r="D11" s="89">
        <v>1364</v>
      </c>
      <c r="E11" s="90">
        <f>ROUND(D11/B11*100,1)</f>
        <v>104.8</v>
      </c>
      <c r="F11" s="89">
        <v>1417</v>
      </c>
      <c r="G11" s="90">
        <f>ROUND(F11/D11*100,1)</f>
        <v>103.9</v>
      </c>
      <c r="H11" s="3"/>
    </row>
    <row r="12" spans="1:9" x14ac:dyDescent="0.15">
      <c r="A12" s="2"/>
      <c r="B12" s="2"/>
      <c r="C12" s="2"/>
      <c r="D12" s="2"/>
      <c r="E12" s="2"/>
      <c r="F12" s="2"/>
      <c r="G12" s="30"/>
      <c r="H12" s="2"/>
    </row>
    <row r="13" spans="1:9" x14ac:dyDescent="0.15">
      <c r="A13" s="2"/>
      <c r="B13" s="2"/>
      <c r="C13" s="2"/>
      <c r="D13" s="2"/>
      <c r="E13" s="2"/>
      <c r="F13" s="2"/>
      <c r="G13" s="2"/>
      <c r="H13" s="2"/>
    </row>
    <row r="14" spans="1:9" x14ac:dyDescent="0.15">
      <c r="A14" s="206" t="s">
        <v>212</v>
      </c>
      <c r="B14" s="124"/>
      <c r="C14" s="124"/>
      <c r="D14" s="124"/>
      <c r="E14" s="124"/>
      <c r="F14" s="160"/>
      <c r="G14" s="161"/>
      <c r="H14" s="106"/>
      <c r="I14" s="107"/>
    </row>
    <row r="15" spans="1:9" s="38" customFormat="1" ht="12.75" x14ac:dyDescent="0.15">
      <c r="A15" s="126"/>
      <c r="B15" s="124"/>
      <c r="C15" s="124"/>
      <c r="D15" s="124"/>
      <c r="E15" s="124"/>
      <c r="F15" s="125"/>
      <c r="G15" s="127" t="s">
        <v>55</v>
      </c>
      <c r="H15" s="106"/>
      <c r="I15" s="107"/>
    </row>
    <row r="16" spans="1:9" ht="23.25" customHeight="1" x14ac:dyDescent="0.15">
      <c r="A16" s="388" t="s">
        <v>99</v>
      </c>
      <c r="B16" s="398" t="s">
        <v>227</v>
      </c>
      <c r="C16" s="399"/>
      <c r="D16" s="386" t="s">
        <v>209</v>
      </c>
      <c r="E16" s="387"/>
      <c r="F16" s="386" t="s">
        <v>230</v>
      </c>
      <c r="G16" s="387"/>
      <c r="H16" s="106"/>
      <c r="I16" s="107"/>
    </row>
    <row r="17" spans="1:9" ht="23.25" customHeight="1" x14ac:dyDescent="0.15">
      <c r="A17" s="389"/>
      <c r="B17" s="128" t="s">
        <v>5</v>
      </c>
      <c r="C17" s="129" t="s">
        <v>148</v>
      </c>
      <c r="D17" s="130" t="s">
        <v>5</v>
      </c>
      <c r="E17" s="129" t="s">
        <v>148</v>
      </c>
      <c r="F17" s="130" t="s">
        <v>5</v>
      </c>
      <c r="G17" s="129" t="s">
        <v>148</v>
      </c>
      <c r="H17" s="108"/>
      <c r="I17" s="107"/>
    </row>
    <row r="18" spans="1:9" ht="23.25" customHeight="1" x14ac:dyDescent="0.15">
      <c r="A18" s="131" t="s">
        <v>6</v>
      </c>
      <c r="B18" s="132">
        <v>4698831</v>
      </c>
      <c r="C18" s="133">
        <v>99.4</v>
      </c>
      <c r="D18" s="132">
        <v>4696125</v>
      </c>
      <c r="E18" s="133">
        <f>ROUND(D18/B18*100,1)</f>
        <v>99.9</v>
      </c>
      <c r="F18" s="132">
        <v>4701151</v>
      </c>
      <c r="G18" s="133">
        <f>ROUND(F18/D18*100,1)</f>
        <v>100.1</v>
      </c>
      <c r="H18" s="108"/>
      <c r="I18" s="107"/>
    </row>
    <row r="19" spans="1:9" ht="23.25" customHeight="1" x14ac:dyDescent="0.15">
      <c r="A19" s="134" t="s">
        <v>7</v>
      </c>
      <c r="B19" s="135">
        <v>5105369</v>
      </c>
      <c r="C19" s="133">
        <v>98.3</v>
      </c>
      <c r="D19" s="135">
        <v>5249682</v>
      </c>
      <c r="E19" s="133">
        <f>ROUND(D19/B19*100,1)</f>
        <v>102.8</v>
      </c>
      <c r="F19" s="135">
        <v>5354573</v>
      </c>
      <c r="G19" s="133">
        <f>ROUND(F19/D19*100,1)</f>
        <v>102</v>
      </c>
      <c r="H19" s="106"/>
      <c r="I19" s="107"/>
    </row>
    <row r="20" spans="1:9" ht="23.25" customHeight="1" x14ac:dyDescent="0.15">
      <c r="A20" s="136" t="s">
        <v>151</v>
      </c>
      <c r="B20" s="137">
        <v>9804200</v>
      </c>
      <c r="C20" s="133">
        <v>98.8</v>
      </c>
      <c r="D20" s="137">
        <f>SUM(D18:D19)</f>
        <v>9945807</v>
      </c>
      <c r="E20" s="133">
        <f>ROUND(D20/B20*100,1)</f>
        <v>101.4</v>
      </c>
      <c r="F20" s="137">
        <f>SUM(F18:F19)</f>
        <v>10055724</v>
      </c>
      <c r="G20" s="133">
        <f>ROUND(F20/D20*100,1)</f>
        <v>101.1</v>
      </c>
      <c r="H20" s="106"/>
      <c r="I20" s="107"/>
    </row>
    <row r="21" spans="1:9" ht="23.25" customHeight="1" x14ac:dyDescent="0.15">
      <c r="A21" s="138" t="s">
        <v>8</v>
      </c>
      <c r="B21" s="139">
        <v>1045578</v>
      </c>
      <c r="C21" s="140">
        <v>96.4</v>
      </c>
      <c r="D21" s="139">
        <v>1058176</v>
      </c>
      <c r="E21" s="140">
        <f>ROUND(D21/B21*100,1)</f>
        <v>101.2</v>
      </c>
      <c r="F21" s="139">
        <v>1085639</v>
      </c>
      <c r="G21" s="140">
        <f>ROUND(F21/D21*100,1)</f>
        <v>102.6</v>
      </c>
      <c r="H21" s="106"/>
      <c r="I21" s="107"/>
    </row>
    <row r="22" spans="1:9" ht="23.25" customHeight="1" x14ac:dyDescent="0.15">
      <c r="A22" s="141" t="s">
        <v>161</v>
      </c>
      <c r="B22" s="142">
        <f>SUM(B20:B21)</f>
        <v>10849778</v>
      </c>
      <c r="C22" s="140">
        <v>100.8</v>
      </c>
      <c r="D22" s="142">
        <f>SUM(D20:D21)</f>
        <v>11003983</v>
      </c>
      <c r="E22" s="140">
        <f>ROUND(D22/B22*100,1)</f>
        <v>101.4</v>
      </c>
      <c r="F22" s="142">
        <f>F21+F20</f>
        <v>11141363</v>
      </c>
      <c r="G22" s="140">
        <f>ROUND(F22/D22*100,1)</f>
        <v>101.2</v>
      </c>
      <c r="H22" s="106"/>
      <c r="I22" s="107"/>
    </row>
    <row r="23" spans="1:9" x14ac:dyDescent="0.15">
      <c r="A23" s="109"/>
      <c r="B23" s="110"/>
      <c r="C23" s="111"/>
      <c r="D23" s="110"/>
      <c r="E23" s="112"/>
      <c r="F23" s="110"/>
      <c r="G23" s="113"/>
      <c r="H23" s="106"/>
      <c r="I23" s="107"/>
    </row>
    <row r="24" spans="1:9" x14ac:dyDescent="0.15">
      <c r="A24" s="106"/>
      <c r="B24" s="114"/>
      <c r="C24" s="114"/>
      <c r="D24" s="114"/>
      <c r="E24" s="114"/>
      <c r="F24" s="114"/>
      <c r="G24" s="114"/>
      <c r="H24" s="106"/>
      <c r="I24" s="107"/>
    </row>
    <row r="25" spans="1:9" x14ac:dyDescent="0.15">
      <c r="A25" s="108"/>
      <c r="B25" s="114"/>
      <c r="C25" s="114"/>
      <c r="D25" s="114"/>
      <c r="E25" s="114"/>
      <c r="F25" s="114"/>
      <c r="G25" s="114"/>
      <c r="H25" s="106"/>
      <c r="I25" s="107"/>
    </row>
    <row r="26" spans="1:9" x14ac:dyDescent="0.15">
      <c r="A26" s="106"/>
      <c r="B26" s="114"/>
      <c r="C26" s="114"/>
      <c r="D26" s="114"/>
      <c r="E26" s="114"/>
      <c r="F26" s="114"/>
      <c r="G26" s="114"/>
      <c r="H26" s="106"/>
      <c r="I26" s="107"/>
    </row>
    <row r="27" spans="1:9" x14ac:dyDescent="0.15">
      <c r="A27" s="106"/>
      <c r="B27" s="114"/>
      <c r="C27" s="114"/>
      <c r="D27" s="114"/>
      <c r="E27" s="114"/>
      <c r="F27" s="114"/>
      <c r="G27" s="114"/>
      <c r="H27" s="106"/>
      <c r="I27" s="107"/>
    </row>
    <row r="28" spans="1:9" x14ac:dyDescent="0.15">
      <c r="A28" s="106"/>
      <c r="B28" s="114"/>
      <c r="C28" s="114"/>
      <c r="D28" s="114"/>
      <c r="E28" s="114"/>
      <c r="F28" s="114"/>
      <c r="G28" s="114"/>
      <c r="H28" s="106"/>
      <c r="I28" s="107"/>
    </row>
    <row r="29" spans="1:9" x14ac:dyDescent="0.15">
      <c r="A29" s="106"/>
      <c r="B29" s="114"/>
      <c r="C29" s="114"/>
      <c r="D29" s="114"/>
      <c r="E29" s="114"/>
      <c r="F29" s="114"/>
      <c r="G29" s="114"/>
      <c r="H29" s="106"/>
      <c r="I29" s="107"/>
    </row>
    <row r="30" spans="1:9" x14ac:dyDescent="0.15">
      <c r="A30" s="108"/>
      <c r="B30" s="114"/>
      <c r="C30" s="114"/>
      <c r="D30" s="114"/>
      <c r="E30" s="114"/>
      <c r="F30" s="114"/>
      <c r="G30" s="114"/>
      <c r="H30" s="106"/>
      <c r="I30" s="107"/>
    </row>
    <row r="31" spans="1:9" x14ac:dyDescent="0.15">
      <c r="A31" s="106"/>
      <c r="B31" s="114"/>
      <c r="C31" s="114"/>
      <c r="D31" s="114"/>
      <c r="E31" s="114"/>
      <c r="F31" s="114"/>
      <c r="G31" s="114"/>
      <c r="H31" s="106"/>
      <c r="I31" s="107"/>
    </row>
    <row r="32" spans="1:9" x14ac:dyDescent="0.15">
      <c r="A32" s="106"/>
      <c r="B32" s="114"/>
      <c r="C32" s="114"/>
      <c r="D32" s="114"/>
      <c r="E32" s="114"/>
      <c r="F32" s="114"/>
      <c r="G32" s="114"/>
      <c r="H32" s="106"/>
      <c r="I32" s="107"/>
    </row>
    <row r="33" spans="1:9" x14ac:dyDescent="0.15">
      <c r="A33" s="106"/>
      <c r="B33" s="114"/>
      <c r="C33" s="114"/>
      <c r="D33" s="114"/>
      <c r="E33" s="114"/>
      <c r="F33" s="114"/>
      <c r="G33" s="114"/>
      <c r="H33" s="106"/>
      <c r="I33" s="107"/>
    </row>
    <row r="34" spans="1:9" x14ac:dyDescent="0.15">
      <c r="A34" s="106"/>
      <c r="B34" s="114"/>
      <c r="C34" s="114"/>
      <c r="D34" s="114"/>
      <c r="E34" s="114"/>
      <c r="F34" s="114"/>
      <c r="G34" s="114"/>
      <c r="H34" s="106"/>
      <c r="I34" s="107"/>
    </row>
    <row r="35" spans="1:9" x14ac:dyDescent="0.15">
      <c r="A35" s="108"/>
      <c r="B35" s="114"/>
      <c r="C35" s="114"/>
      <c r="D35" s="114"/>
      <c r="E35" s="114"/>
      <c r="F35" s="114"/>
      <c r="G35" s="114"/>
      <c r="H35" s="106"/>
      <c r="I35" s="107"/>
    </row>
    <row r="36" spans="1:9" x14ac:dyDescent="0.15">
      <c r="A36" s="106"/>
      <c r="B36" s="114"/>
      <c r="C36" s="114"/>
      <c r="D36" s="114"/>
      <c r="E36" s="114"/>
      <c r="F36" s="114"/>
      <c r="G36" s="114"/>
      <c r="H36" s="106"/>
      <c r="I36" s="107"/>
    </row>
    <row r="37" spans="1:9" x14ac:dyDescent="0.15">
      <c r="A37" s="106"/>
      <c r="B37" s="114"/>
      <c r="C37" s="114"/>
      <c r="D37" s="114"/>
      <c r="E37" s="114"/>
      <c r="F37" s="114"/>
      <c r="G37" s="114"/>
      <c r="H37" s="106"/>
      <c r="I37" s="107"/>
    </row>
    <row r="38" spans="1:9" x14ac:dyDescent="0.15">
      <c r="A38" s="106"/>
      <c r="B38" s="114"/>
      <c r="C38" s="114"/>
      <c r="D38" s="114"/>
      <c r="E38" s="114"/>
      <c r="F38" s="114"/>
      <c r="G38" s="114"/>
      <c r="H38" s="106"/>
      <c r="I38" s="107"/>
    </row>
    <row r="39" spans="1:9" x14ac:dyDescent="0.15">
      <c r="A39" s="106"/>
      <c r="B39" s="114"/>
      <c r="C39" s="114"/>
      <c r="D39" s="114"/>
      <c r="E39" s="114"/>
      <c r="F39" s="114"/>
      <c r="G39" s="114"/>
      <c r="H39" s="106"/>
      <c r="I39" s="107"/>
    </row>
    <row r="40" spans="1:9" x14ac:dyDescent="0.15">
      <c r="A40" s="115"/>
      <c r="B40" s="114"/>
      <c r="C40" s="114"/>
      <c r="D40" s="114"/>
      <c r="E40" s="114"/>
      <c r="F40" s="114"/>
      <c r="G40" s="114"/>
      <c r="H40" s="106"/>
      <c r="I40" s="107"/>
    </row>
    <row r="41" spans="1:9" x14ac:dyDescent="0.15">
      <c r="A41" s="106"/>
      <c r="B41" s="114"/>
      <c r="C41" s="114"/>
      <c r="D41" s="114"/>
      <c r="E41" s="114"/>
      <c r="F41" s="114"/>
      <c r="G41" s="114"/>
      <c r="H41" s="106"/>
      <c r="I41" s="107"/>
    </row>
    <row r="42" spans="1:9" x14ac:dyDescent="0.15">
      <c r="A42" s="106"/>
      <c r="B42" s="114"/>
      <c r="C42" s="114"/>
      <c r="D42" s="114"/>
      <c r="E42" s="114"/>
      <c r="F42" s="114"/>
      <c r="G42" s="114"/>
      <c r="H42" s="106"/>
      <c r="I42" s="107"/>
    </row>
    <row r="43" spans="1:9" x14ac:dyDescent="0.15">
      <c r="A43" s="106"/>
      <c r="B43" s="114"/>
      <c r="C43" s="114"/>
      <c r="D43" s="114"/>
      <c r="E43" s="114"/>
      <c r="F43" s="114"/>
      <c r="G43" s="114"/>
      <c r="H43" s="106"/>
      <c r="I43" s="107"/>
    </row>
    <row r="44" spans="1:9" x14ac:dyDescent="0.15">
      <c r="A44" s="106"/>
      <c r="B44" s="114"/>
      <c r="C44" s="114"/>
      <c r="D44" s="114"/>
      <c r="E44" s="114"/>
      <c r="F44" s="114"/>
      <c r="G44" s="114"/>
      <c r="H44" s="106"/>
      <c r="I44" s="107"/>
    </row>
    <row r="45" spans="1:9" x14ac:dyDescent="0.15">
      <c r="A45" s="115"/>
      <c r="B45" s="114"/>
      <c r="C45" s="114"/>
      <c r="D45" s="114"/>
      <c r="E45" s="114"/>
      <c r="F45" s="114"/>
      <c r="G45" s="114"/>
      <c r="H45" s="106"/>
      <c r="I45" s="107"/>
    </row>
    <row r="46" spans="1:9" x14ac:dyDescent="0.15">
      <c r="A46" s="106"/>
      <c r="B46" s="114"/>
      <c r="C46" s="114"/>
      <c r="D46" s="114"/>
      <c r="E46" s="114"/>
      <c r="F46" s="114"/>
      <c r="G46" s="114"/>
      <c r="H46" s="106"/>
      <c r="I46" s="107"/>
    </row>
    <row r="47" spans="1:9" x14ac:dyDescent="0.15">
      <c r="A47" s="106"/>
      <c r="B47" s="114"/>
      <c r="C47" s="114"/>
      <c r="D47" s="114"/>
      <c r="E47" s="114"/>
      <c r="F47" s="114"/>
      <c r="G47" s="114"/>
      <c r="H47" s="106"/>
      <c r="I47" s="107"/>
    </row>
    <row r="48" spans="1:9" x14ac:dyDescent="0.15">
      <c r="A48" s="106"/>
      <c r="B48" s="114"/>
      <c r="C48" s="114"/>
      <c r="D48" s="114"/>
      <c r="E48" s="114"/>
      <c r="F48" s="114"/>
      <c r="G48" s="114"/>
      <c r="H48" s="106"/>
      <c r="I48" s="107"/>
    </row>
    <row r="49" spans="1:9" x14ac:dyDescent="0.15">
      <c r="A49" s="116"/>
      <c r="B49" s="116"/>
      <c r="C49" s="116"/>
      <c r="D49" s="116"/>
      <c r="E49" s="116"/>
      <c r="F49" s="116"/>
      <c r="G49" s="116"/>
      <c r="H49" s="116"/>
      <c r="I49" s="107"/>
    </row>
    <row r="50" spans="1:9" x14ac:dyDescent="0.15">
      <c r="A50" s="107"/>
      <c r="B50" s="117"/>
      <c r="C50" s="118"/>
      <c r="D50" s="119"/>
      <c r="E50" s="118"/>
      <c r="F50" s="118"/>
      <c r="G50" s="118"/>
      <c r="H50" s="118"/>
      <c r="I50" s="118"/>
    </row>
    <row r="51" spans="1:9" x14ac:dyDescent="0.15">
      <c r="A51" s="107"/>
      <c r="B51" s="120"/>
      <c r="C51" s="118"/>
      <c r="D51" s="121"/>
      <c r="E51" s="118"/>
      <c r="F51" s="118"/>
      <c r="G51" s="118"/>
      <c r="H51" s="118"/>
      <c r="I51" s="118"/>
    </row>
    <row r="52" spans="1:9" x14ac:dyDescent="0.15">
      <c r="A52" s="107"/>
      <c r="B52" s="120"/>
      <c r="C52" s="118"/>
      <c r="D52" s="121"/>
      <c r="E52" s="118"/>
      <c r="F52" s="118"/>
      <c r="G52" s="118"/>
      <c r="H52" s="118"/>
      <c r="I52" s="118"/>
    </row>
    <row r="53" spans="1:9" x14ac:dyDescent="0.15">
      <c r="A53" s="107"/>
      <c r="B53" s="118"/>
      <c r="C53" s="118"/>
      <c r="D53" s="118"/>
      <c r="E53" s="118"/>
      <c r="F53" s="118"/>
      <c r="G53" s="118"/>
      <c r="H53" s="118"/>
      <c r="I53" s="118"/>
    </row>
    <row r="54" spans="1:9" x14ac:dyDescent="0.15">
      <c r="A54" s="107"/>
      <c r="B54" s="118"/>
      <c r="C54" s="118"/>
      <c r="D54" s="118"/>
      <c r="E54" s="118"/>
      <c r="F54" s="118"/>
      <c r="G54" s="118"/>
      <c r="H54" s="118"/>
      <c r="I54" s="118"/>
    </row>
    <row r="55" spans="1:9" x14ac:dyDescent="0.15">
      <c r="A55" s="107"/>
      <c r="B55" s="118"/>
      <c r="C55" s="118"/>
      <c r="D55" s="118"/>
      <c r="E55" s="118"/>
      <c r="F55" s="118"/>
      <c r="G55" s="118"/>
      <c r="H55" s="118"/>
      <c r="I55" s="118"/>
    </row>
    <row r="56" spans="1:9" x14ac:dyDescent="0.15">
      <c r="A56" s="107"/>
      <c r="B56" s="118"/>
      <c r="C56" s="118"/>
      <c r="D56" s="118"/>
      <c r="E56" s="118"/>
      <c r="F56" s="118"/>
      <c r="G56" s="118"/>
      <c r="H56" s="118"/>
      <c r="I56" s="118"/>
    </row>
    <row r="57" spans="1:9" x14ac:dyDescent="0.15">
      <c r="A57" s="107"/>
      <c r="B57" s="118"/>
      <c r="C57" s="118"/>
      <c r="D57" s="118"/>
      <c r="E57" s="118"/>
      <c r="F57" s="118"/>
      <c r="G57" s="118"/>
      <c r="H57" s="118"/>
      <c r="I57" s="118"/>
    </row>
    <row r="58" spans="1:9" x14ac:dyDescent="0.15">
      <c r="A58" s="107"/>
      <c r="B58" s="118"/>
      <c r="C58" s="118"/>
      <c r="D58" s="118"/>
      <c r="E58" s="118"/>
      <c r="F58" s="118"/>
      <c r="G58" s="118"/>
      <c r="H58" s="118"/>
      <c r="I58" s="118"/>
    </row>
    <row r="59" spans="1:9" x14ac:dyDescent="0.15">
      <c r="B59"/>
      <c r="C59"/>
      <c r="D59"/>
      <c r="E59"/>
      <c r="F59"/>
      <c r="G59"/>
      <c r="H59"/>
      <c r="I59"/>
    </row>
    <row r="60" spans="1:9" x14ac:dyDescent="0.15">
      <c r="B60"/>
      <c r="C60"/>
      <c r="D60"/>
      <c r="E60"/>
      <c r="F60"/>
      <c r="G60"/>
      <c r="H60"/>
      <c r="I60"/>
    </row>
    <row r="61" spans="1:9" x14ac:dyDescent="0.15">
      <c r="B61"/>
      <c r="C61"/>
      <c r="D61"/>
      <c r="E61"/>
      <c r="F61"/>
      <c r="G61"/>
      <c r="H61"/>
      <c r="I61"/>
    </row>
    <row r="62" spans="1:9" x14ac:dyDescent="0.15">
      <c r="B62"/>
      <c r="C62"/>
      <c r="D62"/>
      <c r="E62"/>
      <c r="F62"/>
      <c r="G62"/>
      <c r="H62"/>
      <c r="I62"/>
    </row>
    <row r="63" spans="1:9" x14ac:dyDescent="0.15">
      <c r="B63"/>
      <c r="C63"/>
      <c r="D63"/>
      <c r="E63"/>
      <c r="F63"/>
      <c r="G63"/>
      <c r="H63"/>
      <c r="I63"/>
    </row>
    <row r="64" spans="1:9" x14ac:dyDescent="0.15">
      <c r="B64"/>
      <c r="C64"/>
      <c r="D64"/>
      <c r="E64"/>
      <c r="F64"/>
      <c r="G64"/>
      <c r="H64"/>
      <c r="I64"/>
    </row>
    <row r="65" spans="2:9" x14ac:dyDescent="0.15">
      <c r="B65"/>
      <c r="C65"/>
      <c r="D65"/>
      <c r="E65"/>
      <c r="F65"/>
      <c r="G65"/>
      <c r="H65"/>
      <c r="I65"/>
    </row>
    <row r="66" spans="2:9" x14ac:dyDescent="0.15">
      <c r="B66"/>
      <c r="C66"/>
      <c r="D66"/>
      <c r="E66"/>
      <c r="F66"/>
      <c r="G66"/>
      <c r="H66"/>
      <c r="I66"/>
    </row>
  </sheetData>
  <customSheetViews>
    <customSheetView guid="{60AB5A91-0B10-4678-8BC8-BF598EF574E7}" scale="85" showPageBreaks="1" printArea="1" topLeftCell="A16">
      <selection activeCell="K31" sqref="K31"/>
      <pageMargins left="0.78740157480314965" right="0.35433070866141736" top="0.78740157480314965" bottom="0.59055118110236227" header="0" footer="0.31496062992125984"/>
      <pageSetup paperSize="9" firstPageNumber="36" pageOrder="overThenDown" orientation="portrait" blackAndWhite="1" useFirstPageNumber="1" horizontalDpi="300" verticalDpi="300" r:id="rId1"/>
      <headerFooter alignWithMargins="0">
        <oddFooter>&amp;C&amp;"ＭＳ Ｐ明朝,標準"&amp;11－15－</oddFooter>
      </headerFooter>
    </customSheetView>
  </customSheetViews>
  <mergeCells count="9">
    <mergeCell ref="F16:G16"/>
    <mergeCell ref="D16:E16"/>
    <mergeCell ref="A16:A17"/>
    <mergeCell ref="A1:G1"/>
    <mergeCell ref="A7:A8"/>
    <mergeCell ref="D7:E7"/>
    <mergeCell ref="F7:G7"/>
    <mergeCell ref="B7:C7"/>
    <mergeCell ref="B16:C16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2"/>
  <headerFooter scaleWithDoc="0" alignWithMargins="0">
    <oddFooter>&amp;C&amp;"ＭＳ 明朝,標準"&amp;11－15－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zoomScale="115" zoomScaleNormal="115" zoomScaleSheetLayoutView="100" workbookViewId="0"/>
  </sheetViews>
  <sheetFormatPr defaultColWidth="8" defaultRowHeight="12.75" x14ac:dyDescent="0.15"/>
  <cols>
    <col min="1" max="1" width="2.5" style="13" customWidth="1"/>
    <col min="2" max="2" width="14.25" style="13" customWidth="1"/>
    <col min="3" max="3" width="6.875" style="13" customWidth="1"/>
    <col min="4" max="4" width="8.625" style="13" customWidth="1"/>
    <col min="5" max="5" width="5.75" style="13" customWidth="1"/>
    <col min="6" max="6" width="6" style="13" customWidth="1"/>
    <col min="7" max="7" width="9.5" style="13" customWidth="1"/>
    <col min="8" max="8" width="13.5" style="13" customWidth="1"/>
    <col min="9" max="9" width="7.125" style="13" customWidth="1"/>
    <col min="10" max="10" width="6.5" style="13" customWidth="1"/>
    <col min="11" max="11" width="7.25" style="13" customWidth="1"/>
    <col min="12" max="12" width="8.5" style="13" customWidth="1"/>
    <col min="13" max="13" width="8" style="13"/>
    <col min="14" max="14" width="10.25" style="13" bestFit="1" customWidth="1"/>
    <col min="15" max="16384" width="8" style="13"/>
  </cols>
  <sheetData>
    <row r="1" spans="1:12" ht="20.25" customHeight="1" x14ac:dyDescent="0.15">
      <c r="A1" s="39" t="s">
        <v>213</v>
      </c>
      <c r="B1" s="24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15">
      <c r="A2" s="4"/>
      <c r="B2" s="24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15">
      <c r="A3" s="495" t="s">
        <v>218</v>
      </c>
      <c r="B3" s="495"/>
      <c r="C3" s="495"/>
      <c r="D3" s="495"/>
      <c r="E3" s="495"/>
      <c r="F3" s="495"/>
      <c r="G3" s="12"/>
      <c r="H3" s="12"/>
      <c r="I3" s="12"/>
      <c r="J3" s="12"/>
      <c r="K3" s="12"/>
      <c r="L3" s="12"/>
    </row>
    <row r="4" spans="1:12" x14ac:dyDescent="0.15">
      <c r="A4" s="1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" customHeight="1" x14ac:dyDescent="0.15">
      <c r="A5" s="465" t="s">
        <v>141</v>
      </c>
      <c r="B5" s="466"/>
      <c r="C5" s="471" t="s">
        <v>10</v>
      </c>
      <c r="D5" s="473"/>
      <c r="E5" s="474"/>
      <c r="F5" s="475" t="s">
        <v>150</v>
      </c>
      <c r="G5" s="476"/>
      <c r="H5" s="477" t="s">
        <v>11</v>
      </c>
      <c r="I5" s="478"/>
      <c r="J5" s="474"/>
      <c r="K5" s="471" t="s">
        <v>12</v>
      </c>
      <c r="L5" s="472"/>
    </row>
    <row r="6" spans="1:12" ht="15" customHeight="1" x14ac:dyDescent="0.15">
      <c r="A6" s="467"/>
      <c r="B6" s="468"/>
      <c r="C6" s="223" t="s">
        <v>13</v>
      </c>
      <c r="D6" s="214" t="s">
        <v>14</v>
      </c>
      <c r="E6" s="224" t="s">
        <v>15</v>
      </c>
      <c r="F6" s="223" t="s">
        <v>13</v>
      </c>
      <c r="G6" s="239" t="s">
        <v>14</v>
      </c>
      <c r="H6" s="248" t="s">
        <v>16</v>
      </c>
      <c r="I6" s="479" t="s">
        <v>171</v>
      </c>
      <c r="J6" s="480"/>
      <c r="K6" s="223" t="s">
        <v>17</v>
      </c>
      <c r="L6" s="249" t="s">
        <v>18</v>
      </c>
    </row>
    <row r="7" spans="1:12" ht="15" customHeight="1" x14ac:dyDescent="0.15">
      <c r="A7" s="469"/>
      <c r="B7" s="470"/>
      <c r="C7" s="225" t="s">
        <v>170</v>
      </c>
      <c r="D7" s="215" t="s">
        <v>98</v>
      </c>
      <c r="E7" s="226" t="s">
        <v>82</v>
      </c>
      <c r="F7" s="240" t="s">
        <v>177</v>
      </c>
      <c r="G7" s="241" t="s">
        <v>98</v>
      </c>
      <c r="H7" s="250" t="s">
        <v>9</v>
      </c>
      <c r="I7" s="481" t="s">
        <v>172</v>
      </c>
      <c r="J7" s="482"/>
      <c r="K7" s="240" t="s">
        <v>179</v>
      </c>
      <c r="L7" s="251" t="s">
        <v>178</v>
      </c>
    </row>
    <row r="8" spans="1:12" ht="20.25" customHeight="1" x14ac:dyDescent="0.15">
      <c r="A8" s="483" t="s">
        <v>145</v>
      </c>
      <c r="B8" s="252" t="s">
        <v>87</v>
      </c>
      <c r="C8" s="227">
        <v>1631</v>
      </c>
      <c r="D8" s="216">
        <v>954741</v>
      </c>
      <c r="E8" s="228">
        <f t="shared" ref="E8:E15" si="0">IF(C8="","",ROUND(D8/$D$20*100,1))</f>
        <v>6.6</v>
      </c>
      <c r="F8" s="227">
        <v>263</v>
      </c>
      <c r="G8" s="242">
        <v>142810</v>
      </c>
      <c r="H8" s="253">
        <v>131095</v>
      </c>
      <c r="I8" s="489">
        <v>112636</v>
      </c>
      <c r="J8" s="490"/>
      <c r="K8" s="227">
        <v>137</v>
      </c>
      <c r="L8" s="242">
        <v>225</v>
      </c>
    </row>
    <row r="9" spans="1:12" ht="20.25" customHeight="1" x14ac:dyDescent="0.15">
      <c r="A9" s="484"/>
      <c r="B9" s="254" t="s">
        <v>88</v>
      </c>
      <c r="C9" s="229">
        <v>288</v>
      </c>
      <c r="D9" s="217">
        <v>94841</v>
      </c>
      <c r="E9" s="228">
        <f t="shared" si="0"/>
        <v>0.7</v>
      </c>
      <c r="F9" s="229">
        <v>1</v>
      </c>
      <c r="G9" s="243">
        <v>26</v>
      </c>
      <c r="H9" s="255">
        <v>3255121</v>
      </c>
      <c r="I9" s="485">
        <v>3254695</v>
      </c>
      <c r="J9" s="486"/>
      <c r="K9" s="229">
        <v>34332</v>
      </c>
      <c r="L9" s="243">
        <v>90384</v>
      </c>
    </row>
    <row r="10" spans="1:12" ht="20.25" customHeight="1" x14ac:dyDescent="0.15">
      <c r="A10" s="484" t="s">
        <v>146</v>
      </c>
      <c r="B10" s="256" t="s">
        <v>89</v>
      </c>
      <c r="C10" s="229">
        <v>698</v>
      </c>
      <c r="D10" s="217">
        <v>327667</v>
      </c>
      <c r="E10" s="228">
        <f t="shared" si="0"/>
        <v>2.2999999999999998</v>
      </c>
      <c r="F10" s="229">
        <v>95</v>
      </c>
      <c r="G10" s="243">
        <v>50818</v>
      </c>
      <c r="H10" s="255">
        <v>25574</v>
      </c>
      <c r="I10" s="485">
        <v>21997</v>
      </c>
      <c r="J10" s="486"/>
      <c r="K10" s="229">
        <v>78</v>
      </c>
      <c r="L10" s="243">
        <v>204</v>
      </c>
    </row>
    <row r="11" spans="1:12" ht="20.25" customHeight="1" x14ac:dyDescent="0.15">
      <c r="A11" s="484"/>
      <c r="B11" s="254" t="s">
        <v>90</v>
      </c>
      <c r="C11" s="229">
        <v>381</v>
      </c>
      <c r="D11" s="217">
        <v>89116</v>
      </c>
      <c r="E11" s="228">
        <f>IF(C11="","",ROUND(D11/$D$20*100,1))</f>
        <v>0.6</v>
      </c>
      <c r="F11" s="229">
        <v>5</v>
      </c>
      <c r="G11" s="243">
        <v>934</v>
      </c>
      <c r="H11" s="255">
        <v>3200585</v>
      </c>
      <c r="I11" s="485">
        <v>3198461</v>
      </c>
      <c r="J11" s="486"/>
      <c r="K11" s="229">
        <v>35915</v>
      </c>
      <c r="L11" s="243">
        <v>89242</v>
      </c>
    </row>
    <row r="12" spans="1:12" ht="20.25" customHeight="1" x14ac:dyDescent="0.15">
      <c r="A12" s="441" t="s">
        <v>83</v>
      </c>
      <c r="B12" s="442"/>
      <c r="C12" s="230">
        <v>105099</v>
      </c>
      <c r="D12" s="218">
        <v>12325925</v>
      </c>
      <c r="E12" s="228">
        <f t="shared" si="0"/>
        <v>85.6</v>
      </c>
      <c r="F12" s="229">
        <v>922</v>
      </c>
      <c r="G12" s="243">
        <v>15580</v>
      </c>
      <c r="H12" s="257">
        <v>937043851</v>
      </c>
      <c r="I12" s="485">
        <v>936253194</v>
      </c>
      <c r="J12" s="486"/>
      <c r="K12" s="229">
        <v>76022</v>
      </c>
      <c r="L12" s="243">
        <v>279175</v>
      </c>
    </row>
    <row r="13" spans="1:12" ht="20.25" customHeight="1" x14ac:dyDescent="0.15">
      <c r="A13" s="441" t="s">
        <v>84</v>
      </c>
      <c r="B13" s="442"/>
      <c r="C13" s="229">
        <v>1</v>
      </c>
      <c r="D13" s="217">
        <v>3</v>
      </c>
      <c r="E13" s="228">
        <f t="shared" si="0"/>
        <v>0</v>
      </c>
      <c r="F13" s="229">
        <v>0</v>
      </c>
      <c r="G13" s="243">
        <v>0</v>
      </c>
      <c r="H13" s="255">
        <v>0</v>
      </c>
      <c r="I13" s="485">
        <v>0</v>
      </c>
      <c r="J13" s="486"/>
      <c r="K13" s="229">
        <v>0</v>
      </c>
      <c r="L13" s="243">
        <v>18</v>
      </c>
    </row>
    <row r="14" spans="1:12" ht="20.25" customHeight="1" x14ac:dyDescent="0.15">
      <c r="A14" s="441" t="s">
        <v>85</v>
      </c>
      <c r="B14" s="442"/>
      <c r="C14" s="229">
        <v>298</v>
      </c>
      <c r="D14" s="217">
        <v>96146</v>
      </c>
      <c r="E14" s="228">
        <f t="shared" si="0"/>
        <v>0.7</v>
      </c>
      <c r="F14" s="229">
        <v>34</v>
      </c>
      <c r="G14" s="243">
        <v>12192</v>
      </c>
      <c r="H14" s="255">
        <v>783246</v>
      </c>
      <c r="I14" s="485">
        <v>782166</v>
      </c>
      <c r="J14" s="486"/>
      <c r="K14" s="229">
        <v>16002</v>
      </c>
      <c r="L14" s="243">
        <v>60803</v>
      </c>
    </row>
    <row r="15" spans="1:12" ht="20.25" customHeight="1" x14ac:dyDescent="0.15">
      <c r="A15" s="441" t="s">
        <v>86</v>
      </c>
      <c r="B15" s="442"/>
      <c r="C15" s="229">
        <v>30</v>
      </c>
      <c r="D15" s="217">
        <v>4930</v>
      </c>
      <c r="E15" s="228">
        <f t="shared" si="0"/>
        <v>0</v>
      </c>
      <c r="F15" s="229">
        <v>4</v>
      </c>
      <c r="G15" s="243">
        <v>896</v>
      </c>
      <c r="H15" s="255">
        <v>35</v>
      </c>
      <c r="I15" s="485">
        <v>28</v>
      </c>
      <c r="J15" s="486"/>
      <c r="K15" s="229">
        <v>7</v>
      </c>
      <c r="L15" s="243">
        <v>54</v>
      </c>
    </row>
    <row r="16" spans="1:12" ht="20.25" customHeight="1" x14ac:dyDescent="0.15">
      <c r="A16" s="462" t="s">
        <v>19</v>
      </c>
      <c r="B16" s="256" t="s">
        <v>59</v>
      </c>
      <c r="C16" s="231">
        <v>0</v>
      </c>
      <c r="D16" s="219">
        <v>0</v>
      </c>
      <c r="E16" s="232">
        <v>0</v>
      </c>
      <c r="F16" s="231">
        <v>0</v>
      </c>
      <c r="G16" s="244">
        <v>0</v>
      </c>
      <c r="H16" s="258">
        <v>0</v>
      </c>
      <c r="I16" s="487">
        <v>0</v>
      </c>
      <c r="J16" s="488"/>
      <c r="K16" s="231">
        <v>0</v>
      </c>
      <c r="L16" s="244">
        <v>0</v>
      </c>
    </row>
    <row r="17" spans="1:14" ht="20.25" customHeight="1" x14ac:dyDescent="0.15">
      <c r="A17" s="462"/>
      <c r="B17" s="256" t="s">
        <v>180</v>
      </c>
      <c r="C17" s="229">
        <v>581</v>
      </c>
      <c r="D17" s="217">
        <v>229596</v>
      </c>
      <c r="E17" s="228">
        <f>IF(C17="","",ROUND(D17/$D$20*100,1))</f>
        <v>1.6</v>
      </c>
      <c r="F17" s="229">
        <v>0</v>
      </c>
      <c r="G17" s="243">
        <v>0</v>
      </c>
      <c r="H17" s="255">
        <v>7724184</v>
      </c>
      <c r="I17" s="485">
        <v>7724184</v>
      </c>
      <c r="J17" s="486"/>
      <c r="K17" s="229">
        <v>33643</v>
      </c>
      <c r="L17" s="243">
        <v>37072</v>
      </c>
    </row>
    <row r="18" spans="1:14" ht="20.25" customHeight="1" x14ac:dyDescent="0.15">
      <c r="A18" s="463"/>
      <c r="B18" s="259" t="s">
        <v>208</v>
      </c>
      <c r="C18" s="233">
        <v>129</v>
      </c>
      <c r="D18" s="220">
        <v>20547</v>
      </c>
      <c r="E18" s="234">
        <f>IF(C18="","",ROUND(D18/$D$20*100,1))</f>
        <v>0.1</v>
      </c>
      <c r="F18" s="233">
        <v>0</v>
      </c>
      <c r="G18" s="245">
        <v>0</v>
      </c>
      <c r="H18" s="260">
        <v>958968</v>
      </c>
      <c r="I18" s="485">
        <v>958968</v>
      </c>
      <c r="J18" s="486"/>
      <c r="K18" s="233">
        <v>46672</v>
      </c>
      <c r="L18" s="245">
        <v>217428</v>
      </c>
    </row>
    <row r="19" spans="1:14" ht="20.25" customHeight="1" x14ac:dyDescent="0.15">
      <c r="A19" s="464"/>
      <c r="B19" s="261" t="s">
        <v>60</v>
      </c>
      <c r="C19" s="235">
        <v>932</v>
      </c>
      <c r="D19" s="221">
        <v>251976</v>
      </c>
      <c r="E19" s="236">
        <f>IF(C19="","",ROUND(D19/$D$20*100,1))</f>
        <v>1.8</v>
      </c>
      <c r="F19" s="235">
        <v>30</v>
      </c>
      <c r="G19" s="246">
        <v>2968</v>
      </c>
      <c r="H19" s="262">
        <v>8590531</v>
      </c>
      <c r="I19" s="500">
        <v>8587395</v>
      </c>
      <c r="J19" s="501"/>
      <c r="K19" s="235">
        <v>34093</v>
      </c>
      <c r="L19" s="246">
        <v>120700</v>
      </c>
    </row>
    <row r="20" spans="1:14" ht="20.25" customHeight="1" x14ac:dyDescent="0.15">
      <c r="A20" s="446" t="s">
        <v>61</v>
      </c>
      <c r="B20" s="447"/>
      <c r="C20" s="237">
        <f>SUM(C8:C19)</f>
        <v>110068</v>
      </c>
      <c r="D20" s="222">
        <f t="shared" ref="D20:G20" si="1">SUM(D8:D19)</f>
        <v>14395488</v>
      </c>
      <c r="E20" s="238">
        <f t="shared" si="1"/>
        <v>99.999999999999986</v>
      </c>
      <c r="F20" s="237">
        <f t="shared" si="1"/>
        <v>1354</v>
      </c>
      <c r="G20" s="247">
        <f t="shared" si="1"/>
        <v>226224</v>
      </c>
      <c r="H20" s="237">
        <f>SUM(H8:H19)</f>
        <v>961713190</v>
      </c>
      <c r="I20" s="502">
        <f>SUM(I8:J19)</f>
        <v>960893724</v>
      </c>
      <c r="J20" s="503"/>
      <c r="K20" s="237">
        <f>H20/D20*1000</f>
        <v>66806.570919999373</v>
      </c>
      <c r="L20" s="263" t="s">
        <v>139</v>
      </c>
    </row>
    <row r="21" spans="1:14" x14ac:dyDescent="0.15">
      <c r="A21" s="264"/>
      <c r="B21" s="264"/>
      <c r="C21" s="265"/>
      <c r="D21" s="265"/>
      <c r="E21" s="265"/>
      <c r="F21" s="265"/>
      <c r="G21" s="265"/>
      <c r="H21" s="265"/>
      <c r="I21" s="265"/>
      <c r="J21" s="265"/>
      <c r="K21" s="266"/>
      <c r="L21" s="267" t="s">
        <v>4</v>
      </c>
      <c r="M21" s="269"/>
      <c r="N21" s="269"/>
    </row>
    <row r="22" spans="1:14" ht="12.75" customHeight="1" x14ac:dyDescent="0.15">
      <c r="A22" s="264"/>
      <c r="B22" s="264"/>
      <c r="C22" s="264"/>
      <c r="D22" s="264"/>
      <c r="E22" s="264"/>
      <c r="F22" s="264"/>
      <c r="G22" s="264"/>
      <c r="H22" s="264"/>
      <c r="I22" s="264"/>
      <c r="J22" s="264"/>
      <c r="K22" s="268"/>
      <c r="L22" s="264"/>
      <c r="M22" s="269"/>
      <c r="N22" s="269"/>
    </row>
    <row r="23" spans="1:14" s="5" customFormat="1" x14ac:dyDescent="0.15">
      <c r="A23" s="270" t="s">
        <v>168</v>
      </c>
      <c r="B23" s="271"/>
      <c r="C23" s="271"/>
      <c r="D23" s="271"/>
      <c r="E23" s="271"/>
      <c r="F23" s="271"/>
      <c r="G23" s="271"/>
      <c r="H23" s="272"/>
      <c r="I23" s="272"/>
      <c r="J23" s="272"/>
      <c r="K23" s="272"/>
      <c r="L23" s="272"/>
      <c r="M23" s="271"/>
      <c r="N23" s="271"/>
    </row>
    <row r="24" spans="1:14" s="5" customFormat="1" x14ac:dyDescent="0.15">
      <c r="A24" s="271"/>
      <c r="B24" s="271"/>
      <c r="C24" s="271"/>
      <c r="D24" s="271"/>
      <c r="E24" s="273"/>
      <c r="F24" s="271"/>
      <c r="G24" s="271"/>
      <c r="H24" s="272"/>
      <c r="I24" s="272"/>
      <c r="J24" s="271"/>
      <c r="K24" s="274" t="s">
        <v>101</v>
      </c>
      <c r="L24" s="271"/>
      <c r="M24" s="271"/>
      <c r="N24" s="271"/>
    </row>
    <row r="25" spans="1:14" s="5" customFormat="1" ht="24" customHeight="1" x14ac:dyDescent="0.15">
      <c r="A25" s="448" t="s">
        <v>173</v>
      </c>
      <c r="B25" s="449"/>
      <c r="C25" s="449"/>
      <c r="D25" s="450"/>
      <c r="E25" s="443" t="s">
        <v>220</v>
      </c>
      <c r="F25" s="444"/>
      <c r="G25" s="445"/>
      <c r="H25" s="443" t="s">
        <v>221</v>
      </c>
      <c r="I25" s="445"/>
      <c r="J25" s="443" t="s">
        <v>222</v>
      </c>
      <c r="K25" s="444"/>
      <c r="L25" s="445"/>
      <c r="M25" s="271"/>
      <c r="N25" s="271"/>
    </row>
    <row r="26" spans="1:14" s="5" customFormat="1" ht="20.25" customHeight="1" x14ac:dyDescent="0.15">
      <c r="A26" s="456" t="s">
        <v>21</v>
      </c>
      <c r="B26" s="457"/>
      <c r="C26" s="451" t="s">
        <v>62</v>
      </c>
      <c r="D26" s="452"/>
      <c r="E26" s="453">
        <v>1311499</v>
      </c>
      <c r="F26" s="454"/>
      <c r="G26" s="455"/>
      <c r="H26" s="430">
        <v>1271844</v>
      </c>
      <c r="I26" s="432"/>
      <c r="J26" s="492">
        <v>1177223</v>
      </c>
      <c r="K26" s="493"/>
      <c r="L26" s="494"/>
      <c r="M26" s="271"/>
      <c r="N26" s="271"/>
    </row>
    <row r="27" spans="1:14" s="5" customFormat="1" ht="20.25" customHeight="1" x14ac:dyDescent="0.15">
      <c r="A27" s="438"/>
      <c r="B27" s="439"/>
      <c r="C27" s="409" t="s">
        <v>63</v>
      </c>
      <c r="D27" s="408"/>
      <c r="E27" s="404">
        <v>928730</v>
      </c>
      <c r="F27" s="405"/>
      <c r="G27" s="406"/>
      <c r="H27" s="410">
        <v>917653</v>
      </c>
      <c r="I27" s="411"/>
      <c r="J27" s="400">
        <v>906746</v>
      </c>
      <c r="K27" s="491"/>
      <c r="L27" s="401"/>
      <c r="M27" s="271"/>
      <c r="N27" s="271"/>
    </row>
    <row r="28" spans="1:14" s="5" customFormat="1" ht="20.25" customHeight="1" x14ac:dyDescent="0.15">
      <c r="A28" s="458" t="s">
        <v>20</v>
      </c>
      <c r="B28" s="459"/>
      <c r="C28" s="409" t="s">
        <v>62</v>
      </c>
      <c r="D28" s="408"/>
      <c r="E28" s="404">
        <v>1194602</v>
      </c>
      <c r="F28" s="405"/>
      <c r="G28" s="406"/>
      <c r="H28" s="410">
        <v>1178673</v>
      </c>
      <c r="I28" s="411"/>
      <c r="J28" s="400">
        <v>1120794</v>
      </c>
      <c r="K28" s="491"/>
      <c r="L28" s="401"/>
      <c r="M28" s="271"/>
      <c r="N28" s="271"/>
    </row>
    <row r="29" spans="1:14" s="5" customFormat="1" ht="20.25" customHeight="1" x14ac:dyDescent="0.15">
      <c r="A29" s="460"/>
      <c r="B29" s="461"/>
      <c r="C29" s="409" t="s">
        <v>63</v>
      </c>
      <c r="D29" s="408"/>
      <c r="E29" s="404">
        <v>378543</v>
      </c>
      <c r="F29" s="405"/>
      <c r="G29" s="406"/>
      <c r="H29" s="410">
        <v>370757</v>
      </c>
      <c r="I29" s="411"/>
      <c r="J29" s="400">
        <v>365031</v>
      </c>
      <c r="K29" s="491"/>
      <c r="L29" s="401"/>
      <c r="M29" s="271"/>
      <c r="N29" s="271"/>
    </row>
    <row r="30" spans="1:14" s="5" customFormat="1" ht="20.25" customHeight="1" x14ac:dyDescent="0.15">
      <c r="A30" s="436" t="s">
        <v>22</v>
      </c>
      <c r="B30" s="437"/>
      <c r="C30" s="409" t="s">
        <v>62</v>
      </c>
      <c r="D30" s="408"/>
      <c r="E30" s="404">
        <v>324452140</v>
      </c>
      <c r="F30" s="405"/>
      <c r="G30" s="406"/>
      <c r="H30" s="410">
        <v>322449865</v>
      </c>
      <c r="I30" s="411"/>
      <c r="J30" s="400">
        <v>319680596</v>
      </c>
      <c r="K30" s="491"/>
      <c r="L30" s="401"/>
      <c r="M30" s="271"/>
      <c r="N30" s="271"/>
    </row>
    <row r="31" spans="1:14" s="5" customFormat="1" ht="20.25" customHeight="1" x14ac:dyDescent="0.15">
      <c r="A31" s="438"/>
      <c r="B31" s="439"/>
      <c r="C31" s="409" t="s">
        <v>63</v>
      </c>
      <c r="D31" s="408"/>
      <c r="E31" s="404">
        <v>12308369</v>
      </c>
      <c r="F31" s="405"/>
      <c r="G31" s="406"/>
      <c r="H31" s="410">
        <v>12274995</v>
      </c>
      <c r="I31" s="411"/>
      <c r="J31" s="400">
        <v>12310345</v>
      </c>
      <c r="K31" s="491"/>
      <c r="L31" s="401"/>
      <c r="M31" s="271"/>
      <c r="N31" s="271"/>
    </row>
    <row r="32" spans="1:14" s="5" customFormat="1" ht="20.25" customHeight="1" x14ac:dyDescent="0.15">
      <c r="A32" s="436" t="s">
        <v>64</v>
      </c>
      <c r="B32" s="437"/>
      <c r="C32" s="409" t="s">
        <v>62</v>
      </c>
      <c r="D32" s="408"/>
      <c r="E32" s="404">
        <v>0</v>
      </c>
      <c r="F32" s="405"/>
      <c r="G32" s="406"/>
      <c r="H32" s="412">
        <v>0</v>
      </c>
      <c r="I32" s="413"/>
      <c r="J32" s="400">
        <v>0</v>
      </c>
      <c r="K32" s="491"/>
      <c r="L32" s="401"/>
      <c r="M32" s="271"/>
      <c r="N32" s="271"/>
    </row>
    <row r="33" spans="1:14" s="5" customFormat="1" ht="20.25" customHeight="1" x14ac:dyDescent="0.15">
      <c r="A33" s="438"/>
      <c r="B33" s="439"/>
      <c r="C33" s="409" t="s">
        <v>63</v>
      </c>
      <c r="D33" s="408"/>
      <c r="E33" s="404">
        <v>3</v>
      </c>
      <c r="F33" s="405"/>
      <c r="G33" s="406"/>
      <c r="H33" s="412">
        <v>3</v>
      </c>
      <c r="I33" s="413"/>
      <c r="J33" s="400">
        <v>3</v>
      </c>
      <c r="K33" s="491"/>
      <c r="L33" s="401"/>
      <c r="M33" s="271"/>
      <c r="N33" s="271"/>
    </row>
    <row r="34" spans="1:14" s="5" customFormat="1" ht="20.25" customHeight="1" x14ac:dyDescent="0.15">
      <c r="A34" s="436" t="s">
        <v>23</v>
      </c>
      <c r="B34" s="437"/>
      <c r="C34" s="409" t="s">
        <v>65</v>
      </c>
      <c r="D34" s="408"/>
      <c r="E34" s="404">
        <v>631878</v>
      </c>
      <c r="F34" s="405"/>
      <c r="G34" s="406"/>
      <c r="H34" s="400">
        <v>602187</v>
      </c>
      <c r="I34" s="401"/>
      <c r="J34" s="400">
        <v>533779</v>
      </c>
      <c r="K34" s="491"/>
      <c r="L34" s="401"/>
      <c r="M34" s="271"/>
      <c r="N34" s="271"/>
    </row>
    <row r="35" spans="1:14" s="5" customFormat="1" ht="20.25" customHeight="1" x14ac:dyDescent="0.15">
      <c r="A35" s="438"/>
      <c r="B35" s="439"/>
      <c r="C35" s="409" t="s">
        <v>66</v>
      </c>
      <c r="D35" s="408"/>
      <c r="E35" s="404">
        <v>92256</v>
      </c>
      <c r="F35" s="405"/>
      <c r="G35" s="406"/>
      <c r="H35" s="400">
        <v>90628</v>
      </c>
      <c r="I35" s="401"/>
      <c r="J35" s="400">
        <v>83954</v>
      </c>
      <c r="K35" s="491"/>
      <c r="L35" s="401"/>
      <c r="M35" s="271"/>
      <c r="N35" s="271"/>
    </row>
    <row r="36" spans="1:14" s="5" customFormat="1" ht="20.25" customHeight="1" x14ac:dyDescent="0.15">
      <c r="A36" s="436" t="s">
        <v>24</v>
      </c>
      <c r="B36" s="437"/>
      <c r="C36" s="409" t="s">
        <v>67</v>
      </c>
      <c r="D36" s="408"/>
      <c r="E36" s="404">
        <v>28</v>
      </c>
      <c r="F36" s="405"/>
      <c r="G36" s="406"/>
      <c r="H36" s="400">
        <v>28</v>
      </c>
      <c r="I36" s="401"/>
      <c r="J36" s="400">
        <v>28</v>
      </c>
      <c r="K36" s="491"/>
      <c r="L36" s="401"/>
      <c r="M36" s="271"/>
      <c r="N36" s="271"/>
    </row>
    <row r="37" spans="1:14" s="5" customFormat="1" ht="20.25" customHeight="1" x14ac:dyDescent="0.15">
      <c r="A37" s="438"/>
      <c r="B37" s="439"/>
      <c r="C37" s="409" t="s">
        <v>68</v>
      </c>
      <c r="D37" s="408"/>
      <c r="E37" s="404">
        <v>4034</v>
      </c>
      <c r="F37" s="405"/>
      <c r="G37" s="406"/>
      <c r="H37" s="400">
        <v>4034</v>
      </c>
      <c r="I37" s="401"/>
      <c r="J37" s="400">
        <v>4034</v>
      </c>
      <c r="K37" s="491"/>
      <c r="L37" s="401"/>
      <c r="M37" s="271"/>
      <c r="N37" s="271"/>
    </row>
    <row r="38" spans="1:14" s="5" customFormat="1" ht="20.25" customHeight="1" x14ac:dyDescent="0.15">
      <c r="A38" s="423" t="s">
        <v>100</v>
      </c>
      <c r="B38" s="421" t="s">
        <v>25</v>
      </c>
      <c r="C38" s="407" t="s">
        <v>69</v>
      </c>
      <c r="D38" s="408"/>
      <c r="E38" s="404">
        <v>6174813</v>
      </c>
      <c r="F38" s="405"/>
      <c r="G38" s="406"/>
      <c r="H38" s="400">
        <v>6158938</v>
      </c>
      <c r="I38" s="401"/>
      <c r="J38" s="400">
        <v>6018790</v>
      </c>
      <c r="K38" s="491"/>
      <c r="L38" s="401"/>
      <c r="M38" s="271"/>
      <c r="N38" s="271"/>
    </row>
    <row r="39" spans="1:14" s="5" customFormat="1" ht="20.25" customHeight="1" x14ac:dyDescent="0.15">
      <c r="A39" s="424"/>
      <c r="B39" s="422"/>
      <c r="C39" s="407" t="s">
        <v>70</v>
      </c>
      <c r="D39" s="408"/>
      <c r="E39" s="404">
        <v>250143</v>
      </c>
      <c r="F39" s="405"/>
      <c r="G39" s="406"/>
      <c r="H39" s="400">
        <v>250143</v>
      </c>
      <c r="I39" s="401"/>
      <c r="J39" s="400">
        <v>250143</v>
      </c>
      <c r="K39" s="491"/>
      <c r="L39" s="401"/>
      <c r="M39" s="271"/>
      <c r="N39" s="271"/>
    </row>
    <row r="40" spans="1:14" s="5" customFormat="1" ht="20.25" customHeight="1" x14ac:dyDescent="0.15">
      <c r="A40" s="424"/>
      <c r="B40" s="275" t="s">
        <v>71</v>
      </c>
      <c r="C40" s="407" t="s">
        <v>69</v>
      </c>
      <c r="D40" s="408"/>
      <c r="E40" s="404">
        <v>5939447</v>
      </c>
      <c r="F40" s="405"/>
      <c r="G40" s="406"/>
      <c r="H40" s="400">
        <v>6366073</v>
      </c>
      <c r="I40" s="401"/>
      <c r="J40" s="400">
        <v>5693102</v>
      </c>
      <c r="K40" s="491"/>
      <c r="L40" s="401"/>
      <c r="M40" s="271"/>
      <c r="N40" s="271"/>
    </row>
    <row r="41" spans="1:14" s="5" customFormat="1" ht="20.25" customHeight="1" x14ac:dyDescent="0.15">
      <c r="A41" s="425"/>
      <c r="B41" s="276" t="s">
        <v>72</v>
      </c>
      <c r="C41" s="440" t="s">
        <v>70</v>
      </c>
      <c r="D41" s="429"/>
      <c r="E41" s="418">
        <v>260414</v>
      </c>
      <c r="F41" s="419"/>
      <c r="G41" s="420"/>
      <c r="H41" s="402">
        <v>272379</v>
      </c>
      <c r="I41" s="403"/>
      <c r="J41" s="402">
        <v>249008</v>
      </c>
      <c r="K41" s="499"/>
      <c r="L41" s="403"/>
      <c r="M41" s="271"/>
      <c r="N41" s="271"/>
    </row>
    <row r="42" spans="1:14" s="5" customFormat="1" ht="20.25" customHeight="1" x14ac:dyDescent="0.15">
      <c r="A42" s="414" t="s">
        <v>162</v>
      </c>
      <c r="B42" s="415"/>
      <c r="C42" s="426" t="s">
        <v>69</v>
      </c>
      <c r="D42" s="427"/>
      <c r="E42" s="430">
        <f>E40+E38+E36+E34+E32+E30+E26+E28</f>
        <v>339704407</v>
      </c>
      <c r="F42" s="431"/>
      <c r="G42" s="432"/>
      <c r="H42" s="431">
        <f>H26+H28+H30+H32+H34+H36+H38+H40</f>
        <v>338027608</v>
      </c>
      <c r="I42" s="432"/>
      <c r="J42" s="453">
        <f>J26+J28+J30+J32+J34+J36+J38+J40</f>
        <v>334224312</v>
      </c>
      <c r="K42" s="454"/>
      <c r="L42" s="455"/>
      <c r="M42" s="271"/>
      <c r="N42" s="271"/>
    </row>
    <row r="43" spans="1:14" s="5" customFormat="1" ht="20.25" customHeight="1" x14ac:dyDescent="0.15">
      <c r="A43" s="416"/>
      <c r="B43" s="417"/>
      <c r="C43" s="428" t="s">
        <v>70</v>
      </c>
      <c r="D43" s="429"/>
      <c r="E43" s="433">
        <f>E41+E39+E37+E35+E33+E31+E27+E29</f>
        <v>14222492</v>
      </c>
      <c r="F43" s="434"/>
      <c r="G43" s="435"/>
      <c r="H43" s="434">
        <f>H27+H29+H31+H33+H35+H37+H39+H41</f>
        <v>14180592</v>
      </c>
      <c r="I43" s="435"/>
      <c r="J43" s="496">
        <f>J27+J29+J31+J33+J35+J37+J39+J41</f>
        <v>14169264</v>
      </c>
      <c r="K43" s="497"/>
      <c r="L43" s="498"/>
      <c r="M43" s="271"/>
      <c r="N43" s="277"/>
    </row>
    <row r="44" spans="1:14" s="5" customFormat="1" x14ac:dyDescent="0.15">
      <c r="A44" s="278"/>
      <c r="B44" s="278"/>
      <c r="C44" s="278"/>
      <c r="D44" s="278"/>
      <c r="E44" s="278"/>
      <c r="F44" s="271"/>
      <c r="G44" s="271"/>
      <c r="H44" s="271"/>
      <c r="I44" s="271"/>
      <c r="J44" s="271"/>
      <c r="K44" s="279" t="s">
        <v>4</v>
      </c>
      <c r="L44" s="271"/>
      <c r="M44" s="58"/>
      <c r="N44" s="58"/>
    </row>
    <row r="45" spans="1:14" ht="25.5" customHeight="1" x14ac:dyDescent="0.15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80"/>
      <c r="N45" s="280"/>
    </row>
    <row r="46" spans="1:14" x14ac:dyDescent="0.15">
      <c r="A46" s="269"/>
      <c r="B46" s="269"/>
      <c r="C46" s="269"/>
      <c r="D46" s="269"/>
      <c r="E46" s="269"/>
      <c r="F46" s="281" t="s">
        <v>165</v>
      </c>
      <c r="G46" s="269"/>
      <c r="H46" s="269"/>
      <c r="I46" s="269"/>
      <c r="J46" s="269"/>
      <c r="K46" s="269"/>
      <c r="L46" s="269"/>
      <c r="M46" s="269"/>
      <c r="N46" s="269"/>
    </row>
    <row r="47" spans="1:14" x14ac:dyDescent="0.15">
      <c r="A47" s="269"/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</row>
    <row r="48" spans="1:14" x14ac:dyDescent="0.15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</row>
    <row r="49" spans="1:14" ht="13.5" x14ac:dyDescent="0.15">
      <c r="A49" s="269"/>
      <c r="B49" s="282" t="s">
        <v>143</v>
      </c>
      <c r="C49" s="269"/>
      <c r="D49" s="269"/>
      <c r="E49" s="283"/>
      <c r="F49" s="269"/>
      <c r="G49" s="269"/>
      <c r="H49" s="269"/>
      <c r="I49" s="269"/>
      <c r="J49" s="269"/>
      <c r="K49" s="269"/>
      <c r="L49" s="269"/>
      <c r="M49" s="269"/>
      <c r="N49" s="269"/>
    </row>
  </sheetData>
  <customSheetViews>
    <customSheetView guid="{60AB5A91-0B10-4678-8BC8-BF598EF574E7}" scale="115" showPageBreaks="1" fitToPage="1" printArea="1">
      <selection activeCell="H9" sqref="H9"/>
      <pageMargins left="0.35433070866141736" right="0" top="0.39370078740157483" bottom="0.39370078740157483" header="0.62992125984251968" footer="0.51181102362204722"/>
      <pageSetup paperSize="9" scale="97" firstPageNumber="38" fitToHeight="0" pageOrder="overThenDown" orientation="portrait" blackAndWhite="1" useFirstPageNumber="1" horizontalDpi="300" verticalDpi="300" r:id="rId1"/>
      <headerFooter alignWithMargins="0">
        <oddFooter>&amp;C&amp;"ＭＳ 明朝,標準"&amp;11－16－</oddFooter>
      </headerFooter>
    </customSheetView>
  </customSheetViews>
  <mergeCells count="114">
    <mergeCell ref="A3:F3"/>
    <mergeCell ref="H43:I43"/>
    <mergeCell ref="H42:I42"/>
    <mergeCell ref="I10:J10"/>
    <mergeCell ref="I9:J9"/>
    <mergeCell ref="J25:L25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J33:L33"/>
    <mergeCell ref="J32:L32"/>
    <mergeCell ref="J31:L31"/>
    <mergeCell ref="I18:J18"/>
    <mergeCell ref="I19:J19"/>
    <mergeCell ref="I20:J20"/>
    <mergeCell ref="I12:J12"/>
    <mergeCell ref="I11:J11"/>
    <mergeCell ref="I16:J16"/>
    <mergeCell ref="I17:J17"/>
    <mergeCell ref="I8:J8"/>
    <mergeCell ref="J30:L30"/>
    <mergeCell ref="J29:L29"/>
    <mergeCell ref="J28:L28"/>
    <mergeCell ref="J27:L27"/>
    <mergeCell ref="J26:L26"/>
    <mergeCell ref="H25:I25"/>
    <mergeCell ref="H26:I26"/>
    <mergeCell ref="H27:I27"/>
    <mergeCell ref="H28:I28"/>
    <mergeCell ref="H29:I29"/>
    <mergeCell ref="H30:I30"/>
    <mergeCell ref="A15:B15"/>
    <mergeCell ref="A14:B14"/>
    <mergeCell ref="A13:B13"/>
    <mergeCell ref="A5:B7"/>
    <mergeCell ref="K5:L5"/>
    <mergeCell ref="C5:E5"/>
    <mergeCell ref="F5:G5"/>
    <mergeCell ref="H5:J5"/>
    <mergeCell ref="I6:J6"/>
    <mergeCell ref="I7:J7"/>
    <mergeCell ref="A8:A9"/>
    <mergeCell ref="A10:A11"/>
    <mergeCell ref="I13:J13"/>
    <mergeCell ref="I14:J14"/>
    <mergeCell ref="I15:J15"/>
    <mergeCell ref="A34:B35"/>
    <mergeCell ref="A36:B37"/>
    <mergeCell ref="C41:D41"/>
    <mergeCell ref="C38:D38"/>
    <mergeCell ref="A12:B12"/>
    <mergeCell ref="E32:G32"/>
    <mergeCell ref="E25:G25"/>
    <mergeCell ref="A20:B20"/>
    <mergeCell ref="A25:D25"/>
    <mergeCell ref="E33:G33"/>
    <mergeCell ref="C33:D33"/>
    <mergeCell ref="C26:D26"/>
    <mergeCell ref="C30:D30"/>
    <mergeCell ref="E30:G30"/>
    <mergeCell ref="E31:G31"/>
    <mergeCell ref="E26:G26"/>
    <mergeCell ref="E27:G27"/>
    <mergeCell ref="E28:G28"/>
    <mergeCell ref="E29:G29"/>
    <mergeCell ref="A32:B33"/>
    <mergeCell ref="A26:B27"/>
    <mergeCell ref="A28:B29"/>
    <mergeCell ref="A30:B31"/>
    <mergeCell ref="A16:A19"/>
    <mergeCell ref="A42:B43"/>
    <mergeCell ref="E38:G38"/>
    <mergeCell ref="E39:G39"/>
    <mergeCell ref="E40:G40"/>
    <mergeCell ref="E41:G41"/>
    <mergeCell ref="B38:B39"/>
    <mergeCell ref="A38:A41"/>
    <mergeCell ref="C42:D42"/>
    <mergeCell ref="C43:D43"/>
    <mergeCell ref="C39:D39"/>
    <mergeCell ref="E42:G42"/>
    <mergeCell ref="E43:G43"/>
    <mergeCell ref="H31:I31"/>
    <mergeCell ref="H32:I32"/>
    <mergeCell ref="H33:I33"/>
    <mergeCell ref="H34:I34"/>
    <mergeCell ref="H35:I35"/>
    <mergeCell ref="H36:I36"/>
    <mergeCell ref="H37:I37"/>
    <mergeCell ref="H38:I38"/>
    <mergeCell ref="C27:D27"/>
    <mergeCell ref="C28:D28"/>
    <mergeCell ref="C29:D29"/>
    <mergeCell ref="C31:D31"/>
    <mergeCell ref="C32:D32"/>
    <mergeCell ref="E37:G37"/>
    <mergeCell ref="E35:G35"/>
    <mergeCell ref="E36:G36"/>
    <mergeCell ref="H39:I39"/>
    <mergeCell ref="H40:I40"/>
    <mergeCell ref="H41:I41"/>
    <mergeCell ref="E34:G34"/>
    <mergeCell ref="C40:D40"/>
    <mergeCell ref="C34:D34"/>
    <mergeCell ref="C37:D37"/>
    <mergeCell ref="C35:D35"/>
    <mergeCell ref="C36:D36"/>
  </mergeCells>
  <phoneticPr fontId="5"/>
  <printOptions gridLinesSet="0"/>
  <pageMargins left="0.25" right="0.25" top="0.75" bottom="0.75" header="0.3" footer="0.3"/>
  <pageSetup paperSize="9" scale="95" firstPageNumber="38" pageOrder="overThenDown" orientation="portrait" blackAndWhite="1" useFirstPageNumber="1" horizontalDpi="300" verticalDpi="300" r:id="rId2"/>
  <headerFooter scaleWithDoc="0" alignWithMargins="0">
    <oddFooter>&amp;C&amp;"ＭＳ 明朝,標準"&amp;11－16－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5"/>
  <sheetViews>
    <sheetView zoomScaleNormal="100" zoomScaleSheetLayoutView="100" workbookViewId="0"/>
  </sheetViews>
  <sheetFormatPr defaultColWidth="8" defaultRowHeight="12.75" x14ac:dyDescent="0.15"/>
  <cols>
    <col min="1" max="1" width="3.5" style="16" customWidth="1"/>
    <col min="2" max="2" width="5.125" style="16" customWidth="1"/>
    <col min="3" max="3" width="12.125" style="16" bestFit="1" customWidth="1"/>
    <col min="4" max="4" width="13.25" style="16" customWidth="1"/>
    <col min="5" max="5" width="10" style="16" bestFit="1" customWidth="1"/>
    <col min="6" max="6" width="10.5" style="16" customWidth="1"/>
    <col min="7" max="7" width="13.5" style="16" customWidth="1"/>
    <col min="8" max="8" width="10.125" style="16" customWidth="1"/>
    <col min="9" max="9" width="10.25" style="16" customWidth="1"/>
    <col min="10" max="16384" width="8" style="16"/>
  </cols>
  <sheetData>
    <row r="1" spans="1:11" ht="14.25" x14ac:dyDescent="0.15">
      <c r="A1" s="20" t="s">
        <v>214</v>
      </c>
      <c r="B1" s="17"/>
    </row>
    <row r="2" spans="1:11" ht="11.25" customHeight="1" x14ac:dyDescent="0.15">
      <c r="A2" s="20"/>
      <c r="B2" s="17"/>
    </row>
    <row r="3" spans="1:11" x14ac:dyDescent="0.15">
      <c r="A3" s="16" t="s">
        <v>219</v>
      </c>
      <c r="B3" s="18"/>
    </row>
    <row r="4" spans="1:11" x14ac:dyDescent="0.15">
      <c r="B4" s="18"/>
      <c r="E4" s="122"/>
    </row>
    <row r="5" spans="1:11" x14ac:dyDescent="0.15">
      <c r="A5" s="512" t="s">
        <v>103</v>
      </c>
      <c r="B5" s="513"/>
      <c r="C5" s="514"/>
      <c r="D5" s="508" t="s">
        <v>26</v>
      </c>
      <c r="E5" s="509"/>
      <c r="F5" s="509"/>
      <c r="G5" s="505"/>
      <c r="H5" s="504" t="s">
        <v>27</v>
      </c>
      <c r="I5" s="505"/>
      <c r="J5" s="296"/>
      <c r="K5" s="296"/>
    </row>
    <row r="6" spans="1:11" x14ac:dyDescent="0.15">
      <c r="A6" s="515"/>
      <c r="B6" s="516"/>
      <c r="C6" s="517"/>
      <c r="D6" s="292" t="s">
        <v>28</v>
      </c>
      <c r="E6" s="284" t="s">
        <v>29</v>
      </c>
      <c r="F6" s="284" t="s">
        <v>30</v>
      </c>
      <c r="G6" s="293" t="s">
        <v>174</v>
      </c>
      <c r="H6" s="297" t="s">
        <v>28</v>
      </c>
      <c r="I6" s="293" t="s">
        <v>30</v>
      </c>
      <c r="J6" s="296"/>
      <c r="K6" s="296"/>
    </row>
    <row r="7" spans="1:11" ht="17.45" customHeight="1" x14ac:dyDescent="0.15">
      <c r="A7" s="527" t="s">
        <v>73</v>
      </c>
      <c r="B7" s="506" t="s">
        <v>104</v>
      </c>
      <c r="C7" s="507"/>
      <c r="D7" s="289">
        <v>108752762</v>
      </c>
      <c r="E7" s="285">
        <v>52381</v>
      </c>
      <c r="F7" s="285">
        <v>4402863</v>
      </c>
      <c r="G7" s="294">
        <v>24700</v>
      </c>
      <c r="H7" s="289">
        <v>148535</v>
      </c>
      <c r="I7" s="294">
        <v>55379</v>
      </c>
      <c r="J7" s="296"/>
      <c r="K7" s="296"/>
    </row>
    <row r="8" spans="1:11" ht="17.45" customHeight="1" x14ac:dyDescent="0.15">
      <c r="A8" s="528"/>
      <c r="B8" s="510" t="s">
        <v>105</v>
      </c>
      <c r="C8" s="511"/>
      <c r="D8" s="290">
        <v>6576686</v>
      </c>
      <c r="E8" s="286">
        <v>1117</v>
      </c>
      <c r="F8" s="286">
        <v>250519</v>
      </c>
      <c r="G8" s="294">
        <v>26252</v>
      </c>
      <c r="H8" s="298">
        <v>161195</v>
      </c>
      <c r="I8" s="299">
        <v>4033</v>
      </c>
      <c r="J8" s="296"/>
      <c r="K8" s="296"/>
    </row>
    <row r="9" spans="1:11" ht="17.45" customHeight="1" x14ac:dyDescent="0.15">
      <c r="A9" s="528"/>
      <c r="B9" s="510" t="s">
        <v>106</v>
      </c>
      <c r="C9" s="511"/>
      <c r="D9" s="290">
        <v>2732352</v>
      </c>
      <c r="E9" s="286">
        <v>2747</v>
      </c>
      <c r="F9" s="286">
        <v>222085</v>
      </c>
      <c r="G9" s="294">
        <v>12303</v>
      </c>
      <c r="H9" s="290">
        <v>26447</v>
      </c>
      <c r="I9" s="300">
        <v>4633</v>
      </c>
      <c r="J9" s="296"/>
      <c r="K9" s="296"/>
    </row>
    <row r="10" spans="1:11" ht="17.45" customHeight="1" x14ac:dyDescent="0.15">
      <c r="A10" s="528"/>
      <c r="B10" s="510" t="s">
        <v>107</v>
      </c>
      <c r="C10" s="511"/>
      <c r="D10" s="290">
        <v>198590</v>
      </c>
      <c r="E10" s="287">
        <v>499</v>
      </c>
      <c r="F10" s="287">
        <v>31790</v>
      </c>
      <c r="G10" s="294">
        <v>6247</v>
      </c>
      <c r="H10" s="290">
        <v>5293</v>
      </c>
      <c r="I10" s="300">
        <v>2288</v>
      </c>
      <c r="J10" s="296"/>
      <c r="K10" s="296"/>
    </row>
    <row r="11" spans="1:11" ht="17.45" customHeight="1" x14ac:dyDescent="0.15">
      <c r="A11" s="528"/>
      <c r="B11" s="510" t="s">
        <v>108</v>
      </c>
      <c r="C11" s="511"/>
      <c r="D11" s="290">
        <v>1051508</v>
      </c>
      <c r="E11" s="286">
        <v>1913</v>
      </c>
      <c r="F11" s="286">
        <v>71452</v>
      </c>
      <c r="G11" s="294">
        <v>14716</v>
      </c>
      <c r="H11" s="290">
        <v>15343</v>
      </c>
      <c r="I11" s="300">
        <v>7170</v>
      </c>
      <c r="J11" s="296"/>
      <c r="K11" s="296"/>
    </row>
    <row r="12" spans="1:11" ht="17.45" customHeight="1" x14ac:dyDescent="0.15">
      <c r="A12" s="529"/>
      <c r="B12" s="534" t="s">
        <v>109</v>
      </c>
      <c r="C12" s="535"/>
      <c r="D12" s="291">
        <f t="shared" ref="D12:I12" si="0">SUM(D7:D11)</f>
        <v>119311898</v>
      </c>
      <c r="E12" s="288">
        <f t="shared" si="0"/>
        <v>58657</v>
      </c>
      <c r="F12" s="288">
        <f t="shared" si="0"/>
        <v>4978709</v>
      </c>
      <c r="G12" s="295">
        <v>23964</v>
      </c>
      <c r="H12" s="301">
        <f>SUM(H7:H11)</f>
        <v>356813</v>
      </c>
      <c r="I12" s="302">
        <f t="shared" si="0"/>
        <v>73503</v>
      </c>
      <c r="J12" s="296"/>
      <c r="K12" s="296"/>
    </row>
    <row r="13" spans="1:11" ht="17.45" customHeight="1" x14ac:dyDescent="0.15">
      <c r="A13" s="524" t="s">
        <v>74</v>
      </c>
      <c r="B13" s="518" t="s">
        <v>31</v>
      </c>
      <c r="C13" s="303" t="s">
        <v>110</v>
      </c>
      <c r="D13" s="289">
        <v>5161090</v>
      </c>
      <c r="E13" s="304">
        <v>14</v>
      </c>
      <c r="F13" s="285">
        <v>70173</v>
      </c>
      <c r="G13" s="294">
        <v>73548</v>
      </c>
      <c r="H13" s="305">
        <v>0</v>
      </c>
      <c r="I13" s="306">
        <v>0</v>
      </c>
      <c r="J13" s="296"/>
    </row>
    <row r="14" spans="1:11" ht="17.45" customHeight="1" x14ac:dyDescent="0.15">
      <c r="A14" s="525"/>
      <c r="B14" s="519"/>
      <c r="C14" s="307" t="s">
        <v>111</v>
      </c>
      <c r="D14" s="290">
        <v>6315930</v>
      </c>
      <c r="E14" s="308">
        <v>129</v>
      </c>
      <c r="F14" s="286">
        <v>132957</v>
      </c>
      <c r="G14" s="294">
        <v>47504</v>
      </c>
      <c r="H14" s="309">
        <v>11209</v>
      </c>
      <c r="I14" s="310">
        <v>499</v>
      </c>
      <c r="J14" s="296"/>
    </row>
    <row r="15" spans="1:11" ht="17.45" customHeight="1" x14ac:dyDescent="0.15">
      <c r="A15" s="525"/>
      <c r="B15" s="519"/>
      <c r="C15" s="307" t="s">
        <v>112</v>
      </c>
      <c r="D15" s="290">
        <v>33188736</v>
      </c>
      <c r="E15" s="308">
        <v>924</v>
      </c>
      <c r="F15" s="286">
        <v>664398</v>
      </c>
      <c r="G15" s="294">
        <f t="shared" ref="G15:G48" si="1">D15*1000/F15</f>
        <v>49953.094380175738</v>
      </c>
      <c r="H15" s="309">
        <v>1004801</v>
      </c>
      <c r="I15" s="310">
        <v>22665</v>
      </c>
      <c r="J15" s="296"/>
    </row>
    <row r="16" spans="1:11" ht="17.45" customHeight="1" x14ac:dyDescent="0.15">
      <c r="A16" s="525"/>
      <c r="B16" s="519"/>
      <c r="C16" s="307" t="s">
        <v>113</v>
      </c>
      <c r="D16" s="290">
        <v>458384</v>
      </c>
      <c r="E16" s="308">
        <v>136</v>
      </c>
      <c r="F16" s="286">
        <v>17981</v>
      </c>
      <c r="G16" s="294">
        <v>25493</v>
      </c>
      <c r="H16" s="311">
        <v>4354</v>
      </c>
      <c r="I16" s="312">
        <v>604</v>
      </c>
      <c r="J16" s="296"/>
    </row>
    <row r="17" spans="1:10" ht="17.45" customHeight="1" x14ac:dyDescent="0.15">
      <c r="A17" s="525"/>
      <c r="B17" s="519"/>
      <c r="C17" s="307" t="s">
        <v>114</v>
      </c>
      <c r="D17" s="290">
        <v>2369</v>
      </c>
      <c r="E17" s="308">
        <v>5</v>
      </c>
      <c r="F17" s="308">
        <v>141</v>
      </c>
      <c r="G17" s="294">
        <f t="shared" si="1"/>
        <v>16801.418439716312</v>
      </c>
      <c r="H17" s="309">
        <v>0</v>
      </c>
      <c r="I17" s="310">
        <v>0</v>
      </c>
      <c r="J17" s="296"/>
    </row>
    <row r="18" spans="1:10" ht="17.45" customHeight="1" x14ac:dyDescent="0.15">
      <c r="A18" s="525"/>
      <c r="B18" s="520"/>
      <c r="C18" s="313" t="s">
        <v>115</v>
      </c>
      <c r="D18" s="291">
        <f>SUM(D13:D17)</f>
        <v>45126509</v>
      </c>
      <c r="E18" s="288">
        <f>SUM(E13:E17)</f>
        <v>1208</v>
      </c>
      <c r="F18" s="288">
        <f>SUM(F13:F17)</f>
        <v>885650</v>
      </c>
      <c r="G18" s="381">
        <f>ROUND(D18*1000/F18,0)</f>
        <v>50953</v>
      </c>
      <c r="H18" s="301">
        <f>SUM(H13:H17)</f>
        <v>1020364</v>
      </c>
      <c r="I18" s="302">
        <f>SUM(I13:I17)</f>
        <v>23768</v>
      </c>
      <c r="J18" s="296"/>
    </row>
    <row r="19" spans="1:10" ht="17.45" customHeight="1" x14ac:dyDescent="0.15">
      <c r="A19" s="525"/>
      <c r="B19" s="521" t="s">
        <v>32</v>
      </c>
      <c r="C19" s="303" t="s">
        <v>110</v>
      </c>
      <c r="D19" s="289">
        <v>33197739</v>
      </c>
      <c r="E19" s="304">
        <v>67</v>
      </c>
      <c r="F19" s="285">
        <v>570116</v>
      </c>
      <c r="G19" s="325">
        <v>58230</v>
      </c>
      <c r="H19" s="382">
        <v>50323</v>
      </c>
      <c r="I19" s="325">
        <v>859</v>
      </c>
      <c r="J19" s="296"/>
    </row>
    <row r="20" spans="1:10" ht="17.45" customHeight="1" x14ac:dyDescent="0.15">
      <c r="A20" s="525"/>
      <c r="B20" s="522"/>
      <c r="C20" s="307" t="s">
        <v>111</v>
      </c>
      <c r="D20" s="290">
        <v>77912447</v>
      </c>
      <c r="E20" s="286">
        <v>1674</v>
      </c>
      <c r="F20" s="286">
        <v>1414195</v>
      </c>
      <c r="G20" s="294">
        <v>55093</v>
      </c>
      <c r="H20" s="383">
        <v>559976</v>
      </c>
      <c r="I20" s="299">
        <v>10074</v>
      </c>
      <c r="J20" s="296"/>
    </row>
    <row r="21" spans="1:10" ht="17.45" customHeight="1" x14ac:dyDescent="0.15">
      <c r="A21" s="525"/>
      <c r="B21" s="522"/>
      <c r="C21" s="307" t="s">
        <v>112</v>
      </c>
      <c r="D21" s="290">
        <v>34815169</v>
      </c>
      <c r="E21" s="286">
        <v>3998</v>
      </c>
      <c r="F21" s="286">
        <v>905453</v>
      </c>
      <c r="G21" s="294">
        <v>38451</v>
      </c>
      <c r="H21" s="384">
        <v>831558</v>
      </c>
      <c r="I21" s="300">
        <v>22293</v>
      </c>
      <c r="J21" s="296"/>
    </row>
    <row r="22" spans="1:10" ht="17.45" customHeight="1" x14ac:dyDescent="0.15">
      <c r="A22" s="525"/>
      <c r="B22" s="522"/>
      <c r="C22" s="307" t="s">
        <v>113</v>
      </c>
      <c r="D22" s="290">
        <v>17723870</v>
      </c>
      <c r="E22" s="286">
        <v>3351</v>
      </c>
      <c r="F22" s="286">
        <v>528334</v>
      </c>
      <c r="G22" s="294">
        <v>33547</v>
      </c>
      <c r="H22" s="384">
        <v>26093</v>
      </c>
      <c r="I22" s="300">
        <v>1335</v>
      </c>
      <c r="J22" s="296"/>
    </row>
    <row r="23" spans="1:10" ht="17.45" customHeight="1" x14ac:dyDescent="0.15">
      <c r="A23" s="525"/>
      <c r="B23" s="522"/>
      <c r="C23" s="307" t="s">
        <v>114</v>
      </c>
      <c r="D23" s="290">
        <v>94118</v>
      </c>
      <c r="E23" s="308">
        <v>226</v>
      </c>
      <c r="F23" s="286">
        <v>8750</v>
      </c>
      <c r="G23" s="294">
        <v>10756</v>
      </c>
      <c r="H23" s="384">
        <v>1394</v>
      </c>
      <c r="I23" s="300">
        <v>348</v>
      </c>
      <c r="J23" s="296"/>
    </row>
    <row r="24" spans="1:10" ht="17.45" customHeight="1" x14ac:dyDescent="0.15">
      <c r="A24" s="525"/>
      <c r="B24" s="523"/>
      <c r="C24" s="313" t="s">
        <v>115</v>
      </c>
      <c r="D24" s="291">
        <f>SUM(D19:D23)</f>
        <v>163743343</v>
      </c>
      <c r="E24" s="288">
        <f>SUM(E19:E23)</f>
        <v>9316</v>
      </c>
      <c r="F24" s="288">
        <f>SUM(F19:F23)</f>
        <v>3426848</v>
      </c>
      <c r="G24" s="295">
        <v>47782</v>
      </c>
      <c r="H24" s="291">
        <f>SUM(H19:H23)</f>
        <v>1469344</v>
      </c>
      <c r="I24" s="295">
        <f>SUM(I19:I23)</f>
        <v>34909</v>
      </c>
      <c r="J24" s="296"/>
    </row>
    <row r="25" spans="1:10" ht="17.45" customHeight="1" x14ac:dyDescent="0.15">
      <c r="A25" s="525"/>
      <c r="B25" s="533" t="s">
        <v>33</v>
      </c>
      <c r="C25" s="315" t="s">
        <v>116</v>
      </c>
      <c r="D25" s="316">
        <v>463810</v>
      </c>
      <c r="E25" s="317">
        <v>4</v>
      </c>
      <c r="F25" s="318">
        <v>5255</v>
      </c>
      <c r="G25" s="294">
        <v>88261</v>
      </c>
      <c r="H25" s="289">
        <v>0</v>
      </c>
      <c r="I25" s="294">
        <v>0</v>
      </c>
      <c r="J25" s="296"/>
    </row>
    <row r="26" spans="1:10" ht="17.45" customHeight="1" x14ac:dyDescent="0.15">
      <c r="A26" s="525"/>
      <c r="B26" s="522"/>
      <c r="C26" s="307" t="s">
        <v>117</v>
      </c>
      <c r="D26" s="290">
        <v>2622206</v>
      </c>
      <c r="E26" s="308">
        <v>29</v>
      </c>
      <c r="F26" s="286">
        <v>47903</v>
      </c>
      <c r="G26" s="294">
        <v>54740</v>
      </c>
      <c r="H26" s="314">
        <v>0</v>
      </c>
      <c r="I26" s="319">
        <v>0</v>
      </c>
      <c r="J26" s="296"/>
    </row>
    <row r="27" spans="1:10" ht="17.45" customHeight="1" x14ac:dyDescent="0.15">
      <c r="A27" s="525"/>
      <c r="B27" s="522"/>
      <c r="C27" s="307" t="s">
        <v>118</v>
      </c>
      <c r="D27" s="290">
        <v>2891754</v>
      </c>
      <c r="E27" s="308">
        <v>47</v>
      </c>
      <c r="F27" s="286">
        <v>35162</v>
      </c>
      <c r="G27" s="294">
        <v>82241</v>
      </c>
      <c r="H27" s="290">
        <v>12223</v>
      </c>
      <c r="I27" s="300">
        <v>419</v>
      </c>
      <c r="J27" s="296"/>
    </row>
    <row r="28" spans="1:10" ht="17.45" customHeight="1" x14ac:dyDescent="0.15">
      <c r="A28" s="525"/>
      <c r="B28" s="522"/>
      <c r="C28" s="307" t="s">
        <v>119</v>
      </c>
      <c r="D28" s="290">
        <v>134903</v>
      </c>
      <c r="E28" s="308">
        <v>7</v>
      </c>
      <c r="F28" s="286">
        <v>2072</v>
      </c>
      <c r="G28" s="294">
        <v>65108</v>
      </c>
      <c r="H28" s="290">
        <v>0</v>
      </c>
      <c r="I28" s="300">
        <v>0</v>
      </c>
      <c r="J28" s="296"/>
    </row>
    <row r="29" spans="1:10" ht="17.45" customHeight="1" x14ac:dyDescent="0.15">
      <c r="A29" s="525"/>
      <c r="B29" s="522"/>
      <c r="C29" s="307" t="s">
        <v>120</v>
      </c>
      <c r="D29" s="320">
        <v>0</v>
      </c>
      <c r="E29" s="321">
        <v>0</v>
      </c>
      <c r="F29" s="321">
        <v>0</v>
      </c>
      <c r="G29" s="294">
        <v>0</v>
      </c>
      <c r="H29" s="290">
        <v>0</v>
      </c>
      <c r="I29" s="300">
        <v>0</v>
      </c>
      <c r="J29" s="296"/>
    </row>
    <row r="30" spans="1:10" ht="17.45" customHeight="1" x14ac:dyDescent="0.15">
      <c r="A30" s="525"/>
      <c r="B30" s="523"/>
      <c r="C30" s="313" t="s">
        <v>121</v>
      </c>
      <c r="D30" s="322">
        <f>SUM(D25:D29)</f>
        <v>6112673</v>
      </c>
      <c r="E30" s="323">
        <f>SUM(E25:E29)</f>
        <v>87</v>
      </c>
      <c r="F30" s="323">
        <f>SUM(F25:F29)</f>
        <v>90392</v>
      </c>
      <c r="G30" s="295">
        <v>67524</v>
      </c>
      <c r="H30" s="301">
        <f>SUM(H25:H29)</f>
        <v>12223</v>
      </c>
      <c r="I30" s="302">
        <f>SUM(I25:I29)</f>
        <v>419</v>
      </c>
      <c r="J30" s="296"/>
    </row>
    <row r="31" spans="1:10" ht="17.45" customHeight="1" x14ac:dyDescent="0.15">
      <c r="A31" s="525"/>
      <c r="B31" s="521" t="s">
        <v>34</v>
      </c>
      <c r="C31" s="303" t="s">
        <v>122</v>
      </c>
      <c r="D31" s="289">
        <v>35688</v>
      </c>
      <c r="E31" s="304">
        <v>3</v>
      </c>
      <c r="F31" s="285">
        <v>2423</v>
      </c>
      <c r="G31" s="294">
        <f t="shared" si="1"/>
        <v>14728.848534874123</v>
      </c>
      <c r="H31" s="289">
        <v>0</v>
      </c>
      <c r="I31" s="294">
        <v>0</v>
      </c>
      <c r="J31" s="296"/>
    </row>
    <row r="32" spans="1:10" ht="17.45" customHeight="1" x14ac:dyDescent="0.15">
      <c r="A32" s="525"/>
      <c r="B32" s="522"/>
      <c r="C32" s="307" t="s">
        <v>123</v>
      </c>
      <c r="D32" s="290">
        <v>1485602</v>
      </c>
      <c r="E32" s="308">
        <v>89</v>
      </c>
      <c r="F32" s="286">
        <v>55688</v>
      </c>
      <c r="G32" s="294">
        <f t="shared" si="1"/>
        <v>26677.237465881339</v>
      </c>
      <c r="H32" s="298">
        <v>19830</v>
      </c>
      <c r="I32" s="319">
        <v>658</v>
      </c>
      <c r="J32" s="296"/>
    </row>
    <row r="33" spans="1:11" ht="17.45" customHeight="1" x14ac:dyDescent="0.15">
      <c r="A33" s="525"/>
      <c r="B33" s="522"/>
      <c r="C33" s="307" t="s">
        <v>124</v>
      </c>
      <c r="D33" s="290">
        <v>24166028</v>
      </c>
      <c r="E33" s="286">
        <v>1068</v>
      </c>
      <c r="F33" s="286">
        <v>861020</v>
      </c>
      <c r="G33" s="294">
        <f t="shared" si="1"/>
        <v>28066.744094213838</v>
      </c>
      <c r="H33" s="290">
        <v>883899</v>
      </c>
      <c r="I33" s="300">
        <v>40966</v>
      </c>
      <c r="J33" s="296"/>
    </row>
    <row r="34" spans="1:11" ht="17.45" customHeight="1" x14ac:dyDescent="0.15">
      <c r="A34" s="525"/>
      <c r="B34" s="522"/>
      <c r="C34" s="307" t="s">
        <v>125</v>
      </c>
      <c r="D34" s="290">
        <v>636314</v>
      </c>
      <c r="E34" s="308">
        <v>346</v>
      </c>
      <c r="F34" s="286">
        <v>75966</v>
      </c>
      <c r="G34" s="294">
        <f t="shared" si="1"/>
        <v>8376.2999236500546</v>
      </c>
      <c r="H34" s="290">
        <v>17791</v>
      </c>
      <c r="I34" s="300">
        <v>2709</v>
      </c>
      <c r="J34" s="296"/>
    </row>
    <row r="35" spans="1:11" ht="17.45" customHeight="1" x14ac:dyDescent="0.15">
      <c r="A35" s="525"/>
      <c r="B35" s="522"/>
      <c r="C35" s="307" t="s">
        <v>126</v>
      </c>
      <c r="D35" s="290">
        <v>57388</v>
      </c>
      <c r="E35" s="308">
        <v>128</v>
      </c>
      <c r="F35" s="286">
        <v>6292</v>
      </c>
      <c r="G35" s="294">
        <f t="shared" si="1"/>
        <v>9120.7883026064846</v>
      </c>
      <c r="H35" s="290">
        <v>2917</v>
      </c>
      <c r="I35" s="300">
        <v>313</v>
      </c>
      <c r="J35" s="296"/>
    </row>
    <row r="36" spans="1:11" ht="17.45" customHeight="1" x14ac:dyDescent="0.15">
      <c r="A36" s="525"/>
      <c r="B36" s="523"/>
      <c r="C36" s="313" t="s">
        <v>127</v>
      </c>
      <c r="D36" s="291">
        <f>SUM(D31:D35)</f>
        <v>26381020</v>
      </c>
      <c r="E36" s="288">
        <f>SUM(E31:E35)</f>
        <v>1634</v>
      </c>
      <c r="F36" s="288">
        <f>SUM(F31:F35)</f>
        <v>1001389</v>
      </c>
      <c r="G36" s="295">
        <f t="shared" si="1"/>
        <v>26344.427590077383</v>
      </c>
      <c r="H36" s="301">
        <f>SUM(H31:H35)</f>
        <v>924437</v>
      </c>
      <c r="I36" s="302">
        <f>SUM(I31:I35)</f>
        <v>44646</v>
      </c>
      <c r="J36" s="296"/>
    </row>
    <row r="37" spans="1:11" ht="17.45" customHeight="1" x14ac:dyDescent="0.15">
      <c r="A37" s="525"/>
      <c r="B37" s="521" t="s">
        <v>128</v>
      </c>
      <c r="C37" s="303" t="s">
        <v>122</v>
      </c>
      <c r="D37" s="289">
        <v>1524137</v>
      </c>
      <c r="E37" s="304">
        <v>4</v>
      </c>
      <c r="F37" s="285">
        <v>19911</v>
      </c>
      <c r="G37" s="294">
        <f t="shared" si="1"/>
        <v>76547.48631409774</v>
      </c>
      <c r="H37" s="289">
        <v>0</v>
      </c>
      <c r="I37" s="294">
        <v>0</v>
      </c>
      <c r="J37" s="296"/>
    </row>
    <row r="38" spans="1:11" ht="17.45" customHeight="1" x14ac:dyDescent="0.15">
      <c r="A38" s="525"/>
      <c r="B38" s="522"/>
      <c r="C38" s="307" t="s">
        <v>123</v>
      </c>
      <c r="D38" s="290">
        <v>17364778</v>
      </c>
      <c r="E38" s="286">
        <v>10909</v>
      </c>
      <c r="F38" s="286">
        <v>444269</v>
      </c>
      <c r="G38" s="294">
        <f t="shared" si="1"/>
        <v>39086.179769463997</v>
      </c>
      <c r="H38" s="298">
        <v>69981</v>
      </c>
      <c r="I38" s="299">
        <v>1371</v>
      </c>
      <c r="J38" s="296"/>
    </row>
    <row r="39" spans="1:11" ht="17.45" customHeight="1" x14ac:dyDescent="0.15">
      <c r="A39" s="525"/>
      <c r="B39" s="522"/>
      <c r="C39" s="307" t="s">
        <v>124</v>
      </c>
      <c r="D39" s="290">
        <v>8868671</v>
      </c>
      <c r="E39" s="308">
        <v>105</v>
      </c>
      <c r="F39" s="286">
        <v>181219</v>
      </c>
      <c r="G39" s="294">
        <f t="shared" si="1"/>
        <v>48938.968871917401</v>
      </c>
      <c r="H39" s="290">
        <v>1585942</v>
      </c>
      <c r="I39" s="300">
        <v>35282</v>
      </c>
      <c r="J39" s="296"/>
      <c r="K39" s="59"/>
    </row>
    <row r="40" spans="1:11" ht="17.45" customHeight="1" x14ac:dyDescent="0.15">
      <c r="A40" s="525"/>
      <c r="B40" s="522"/>
      <c r="C40" s="307" t="s">
        <v>125</v>
      </c>
      <c r="D40" s="290">
        <v>78830</v>
      </c>
      <c r="E40" s="308">
        <v>88</v>
      </c>
      <c r="F40" s="286">
        <v>6062</v>
      </c>
      <c r="G40" s="294">
        <f t="shared" si="1"/>
        <v>13003.959089409436</v>
      </c>
      <c r="H40" s="290">
        <v>252</v>
      </c>
      <c r="I40" s="300">
        <v>7</v>
      </c>
      <c r="J40" s="296"/>
      <c r="K40" s="59"/>
    </row>
    <row r="41" spans="1:11" ht="17.45" customHeight="1" x14ac:dyDescent="0.15">
      <c r="A41" s="525"/>
      <c r="B41" s="522"/>
      <c r="C41" s="307" t="s">
        <v>126</v>
      </c>
      <c r="D41" s="290">
        <v>20750</v>
      </c>
      <c r="E41" s="308">
        <v>90</v>
      </c>
      <c r="F41" s="286">
        <v>1938</v>
      </c>
      <c r="G41" s="294">
        <f t="shared" si="1"/>
        <v>10706.914344685243</v>
      </c>
      <c r="H41" s="290">
        <v>358</v>
      </c>
      <c r="I41" s="300">
        <v>74</v>
      </c>
      <c r="J41" s="296"/>
    </row>
    <row r="42" spans="1:11" ht="17.45" customHeight="1" x14ac:dyDescent="0.15">
      <c r="A42" s="525"/>
      <c r="B42" s="523"/>
      <c r="C42" s="313" t="s">
        <v>127</v>
      </c>
      <c r="D42" s="291">
        <f>SUM(D37:D41)</f>
        <v>27857166</v>
      </c>
      <c r="E42" s="288">
        <f>SUM(E37:E41)</f>
        <v>11196</v>
      </c>
      <c r="F42" s="288">
        <f>SUM(F37:F41)</f>
        <v>653399</v>
      </c>
      <c r="G42" s="295">
        <f t="shared" si="1"/>
        <v>42634.234212173571</v>
      </c>
      <c r="H42" s="301">
        <f>SUM(H37:H41)</f>
        <v>1656533</v>
      </c>
      <c r="I42" s="302">
        <f>SUM(I37:I41)</f>
        <v>36734</v>
      </c>
      <c r="J42" s="296"/>
    </row>
    <row r="43" spans="1:11" ht="17.45" customHeight="1" x14ac:dyDescent="0.15">
      <c r="A43" s="525"/>
      <c r="B43" s="530" t="s">
        <v>80</v>
      </c>
      <c r="C43" s="303" t="s">
        <v>129</v>
      </c>
      <c r="D43" s="316">
        <f t="shared" ref="D43:E47" si="2">D13+D19+D25+D31+D37</f>
        <v>40382464</v>
      </c>
      <c r="E43" s="324">
        <f t="shared" si="2"/>
        <v>92</v>
      </c>
      <c r="F43" s="324">
        <f>F13+F19+F25+F31+F37</f>
        <v>667878</v>
      </c>
      <c r="G43" s="325">
        <f t="shared" si="1"/>
        <v>60463.83321504826</v>
      </c>
      <c r="H43" s="326">
        <f t="shared" ref="H43:I47" si="3">H13+H19+H25+H31+H37</f>
        <v>50323</v>
      </c>
      <c r="I43" s="327">
        <f t="shared" si="3"/>
        <v>859</v>
      </c>
      <c r="J43" s="296"/>
    </row>
    <row r="44" spans="1:11" ht="17.45" customHeight="1" x14ac:dyDescent="0.15">
      <c r="A44" s="525"/>
      <c r="B44" s="531"/>
      <c r="C44" s="307" t="s">
        <v>130</v>
      </c>
      <c r="D44" s="290">
        <f t="shared" si="2"/>
        <v>105700963</v>
      </c>
      <c r="E44" s="328">
        <f t="shared" si="2"/>
        <v>12830</v>
      </c>
      <c r="F44" s="328">
        <f>F14+F20+F26+F32+F38</f>
        <v>2095012</v>
      </c>
      <c r="G44" s="300">
        <f t="shared" si="1"/>
        <v>50453.6312918494</v>
      </c>
      <c r="H44" s="329">
        <f t="shared" si="3"/>
        <v>660996</v>
      </c>
      <c r="I44" s="330">
        <f t="shared" si="3"/>
        <v>12602</v>
      </c>
      <c r="J44" s="296"/>
    </row>
    <row r="45" spans="1:11" ht="17.45" customHeight="1" x14ac:dyDescent="0.15">
      <c r="A45" s="525"/>
      <c r="B45" s="531"/>
      <c r="C45" s="307" t="s">
        <v>131</v>
      </c>
      <c r="D45" s="290">
        <f t="shared" si="2"/>
        <v>103930358</v>
      </c>
      <c r="E45" s="328">
        <f t="shared" si="2"/>
        <v>6142</v>
      </c>
      <c r="F45" s="328">
        <f>F15+F21+F27+F33+F39</f>
        <v>2647252</v>
      </c>
      <c r="G45" s="300">
        <f t="shared" si="1"/>
        <v>39259.714602161032</v>
      </c>
      <c r="H45" s="329">
        <f t="shared" si="3"/>
        <v>4318423</v>
      </c>
      <c r="I45" s="330">
        <f t="shared" si="3"/>
        <v>121625</v>
      </c>
      <c r="J45" s="296"/>
    </row>
    <row r="46" spans="1:11" ht="17.45" customHeight="1" x14ac:dyDescent="0.15">
      <c r="A46" s="525"/>
      <c r="B46" s="531"/>
      <c r="C46" s="307" t="s">
        <v>132</v>
      </c>
      <c r="D46" s="290">
        <f t="shared" si="2"/>
        <v>19032301</v>
      </c>
      <c r="E46" s="328">
        <f t="shared" si="2"/>
        <v>3928</v>
      </c>
      <c r="F46" s="328">
        <f>F16+F22+F28+F34+F40</f>
        <v>630415</v>
      </c>
      <c r="G46" s="300">
        <f t="shared" si="1"/>
        <v>30190.114448418899</v>
      </c>
      <c r="H46" s="329">
        <f t="shared" si="3"/>
        <v>48490</v>
      </c>
      <c r="I46" s="330">
        <f t="shared" si="3"/>
        <v>4655</v>
      </c>
      <c r="J46" s="296"/>
    </row>
    <row r="47" spans="1:11" ht="17.45" customHeight="1" x14ac:dyDescent="0.15">
      <c r="A47" s="525"/>
      <c r="B47" s="531"/>
      <c r="C47" s="307" t="s">
        <v>133</v>
      </c>
      <c r="D47" s="290">
        <f t="shared" si="2"/>
        <v>174625</v>
      </c>
      <c r="E47" s="286">
        <f t="shared" si="2"/>
        <v>449</v>
      </c>
      <c r="F47" s="286">
        <f>F17+F23+F29+F35+F41</f>
        <v>17121</v>
      </c>
      <c r="G47" s="300">
        <f t="shared" si="1"/>
        <v>10199.462648209801</v>
      </c>
      <c r="H47" s="290">
        <f t="shared" si="3"/>
        <v>4669</v>
      </c>
      <c r="I47" s="300">
        <f t="shared" si="3"/>
        <v>735</v>
      </c>
      <c r="J47" s="296"/>
    </row>
    <row r="48" spans="1:11" ht="17.45" customHeight="1" x14ac:dyDescent="0.15">
      <c r="A48" s="526"/>
      <c r="B48" s="532"/>
      <c r="C48" s="313" t="s">
        <v>134</v>
      </c>
      <c r="D48" s="301">
        <f t="shared" ref="D48:I48" si="4">SUM(D43:D47)</f>
        <v>269220711</v>
      </c>
      <c r="E48" s="288">
        <f t="shared" si="4"/>
        <v>23441</v>
      </c>
      <c r="F48" s="288">
        <f t="shared" si="4"/>
        <v>6057678</v>
      </c>
      <c r="G48" s="295">
        <f t="shared" si="1"/>
        <v>44442.88900796642</v>
      </c>
      <c r="H48" s="291">
        <f t="shared" si="4"/>
        <v>5082901</v>
      </c>
      <c r="I48" s="295">
        <f t="shared" si="4"/>
        <v>140476</v>
      </c>
      <c r="J48" s="296"/>
    </row>
    <row r="49" spans="1:10" x14ac:dyDescent="0.15">
      <c r="A49" s="331"/>
      <c r="B49" s="332"/>
      <c r="C49" s="333"/>
      <c r="D49" s="334"/>
      <c r="E49" s="334"/>
      <c r="F49" s="334"/>
      <c r="G49" s="334"/>
      <c r="H49" s="335"/>
      <c r="I49" s="336" t="s">
        <v>102</v>
      </c>
      <c r="J49" s="296"/>
    </row>
    <row r="50" spans="1:10" x14ac:dyDescent="0.15">
      <c r="A50" s="296"/>
      <c r="B50" s="296"/>
      <c r="C50" s="296"/>
      <c r="D50" s="296"/>
      <c r="E50" s="296"/>
      <c r="F50" s="296"/>
      <c r="G50" s="296"/>
      <c r="H50" s="296"/>
      <c r="I50" s="296"/>
      <c r="J50" s="296"/>
    </row>
    <row r="51" spans="1:10" x14ac:dyDescent="0.15">
      <c r="A51" s="296"/>
      <c r="B51" s="296"/>
      <c r="C51" s="296"/>
      <c r="D51" s="296"/>
      <c r="E51" s="296"/>
      <c r="F51" s="296"/>
      <c r="G51" s="296"/>
      <c r="H51" s="296"/>
      <c r="I51" s="296"/>
      <c r="J51" s="296"/>
    </row>
    <row r="52" spans="1:10" ht="13.5" x14ac:dyDescent="0.15">
      <c r="A52" s="296"/>
      <c r="B52" s="337"/>
      <c r="C52" s="296"/>
      <c r="D52" s="296"/>
      <c r="E52" s="296"/>
      <c r="F52" s="296"/>
      <c r="G52" s="296"/>
      <c r="H52" s="296"/>
      <c r="I52" s="296"/>
      <c r="J52" s="296"/>
    </row>
    <row r="53" spans="1:10" x14ac:dyDescent="0.15">
      <c r="A53" s="296"/>
      <c r="B53" s="296"/>
      <c r="C53" s="296"/>
      <c r="D53" s="296"/>
      <c r="E53" s="296"/>
      <c r="F53" s="296"/>
      <c r="G53" s="296"/>
      <c r="H53" s="296"/>
      <c r="I53" s="296"/>
      <c r="J53" s="296"/>
    </row>
    <row r="55" spans="1:10" ht="13.5" x14ac:dyDescent="0.15">
      <c r="B55" s="21"/>
    </row>
  </sheetData>
  <customSheetViews>
    <customSheetView guid="{60AB5A91-0B10-4678-8BC8-BF598EF574E7}" topLeftCell="A36">
      <selection activeCell="I61" sqref="I61"/>
      <pageMargins left="0.59055118110236227" right="0.27559055118110237" top="0.43307086614173229" bottom="0.19685039370078741" header="0.62992125984251968" footer="0.35433070866141736"/>
      <pageSetup paperSize="9" firstPageNumber="40" pageOrder="overThenDown" orientation="portrait" blackAndWhite="1" useFirstPageNumber="1" horizontalDpi="300" verticalDpi="300" r:id="rId1"/>
      <headerFooter alignWithMargins="0">
        <oddFooter>&amp;C&amp;"ＭＳ 明朝,標準"&amp;11－17－</oddFooter>
      </headerFooter>
    </customSheetView>
  </customSheetViews>
  <mergeCells count="17">
    <mergeCell ref="B13:B18"/>
    <mergeCell ref="B19:B24"/>
    <mergeCell ref="A13:A48"/>
    <mergeCell ref="B9:C9"/>
    <mergeCell ref="B10:C10"/>
    <mergeCell ref="A7:A12"/>
    <mergeCell ref="B43:B48"/>
    <mergeCell ref="B25:B30"/>
    <mergeCell ref="B31:B36"/>
    <mergeCell ref="B37:B42"/>
    <mergeCell ref="B11:C11"/>
    <mergeCell ref="B12:C12"/>
    <mergeCell ref="H5:I5"/>
    <mergeCell ref="B7:C7"/>
    <mergeCell ref="D5:G5"/>
    <mergeCell ref="B8:C8"/>
    <mergeCell ref="A5:C6"/>
  </mergeCells>
  <phoneticPr fontId="9"/>
  <printOptions gridLinesSet="0"/>
  <pageMargins left="0.59055118110236227" right="0.27559055118110237" top="0.43307086614173229" bottom="0.39370078740157483" header="0.62992125984251968" footer="0.35433070866141736"/>
  <pageSetup paperSize="9" firstPageNumber="40" pageOrder="overThenDown" orientation="portrait" blackAndWhite="1" useFirstPageNumber="1" horizontalDpi="300" verticalDpi="300" r:id="rId2"/>
  <headerFooter scaleWithDoc="0" alignWithMargins="0">
    <oddFooter>&amp;C&amp;"ＭＳ 明朝,標準"&amp;11－17－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zoomScaleNormal="100" zoomScaleSheetLayoutView="100" workbookViewId="0"/>
  </sheetViews>
  <sheetFormatPr defaultColWidth="8" defaultRowHeight="14.25" x14ac:dyDescent="0.15"/>
  <cols>
    <col min="1" max="1" width="3.25" style="60" customWidth="1"/>
    <col min="2" max="2" width="13.25" style="60" customWidth="1"/>
    <col min="3" max="3" width="11.625" style="60" customWidth="1"/>
    <col min="4" max="8" width="10.625" style="60" customWidth="1"/>
    <col min="9" max="9" width="8" style="60" customWidth="1"/>
    <col min="10" max="16384" width="8" style="60"/>
  </cols>
  <sheetData>
    <row r="1" spans="1:10" x14ac:dyDescent="0.15">
      <c r="C1" s="123"/>
      <c r="F1" s="123"/>
    </row>
    <row r="2" spans="1:10" x14ac:dyDescent="0.15">
      <c r="C2" s="123"/>
      <c r="D2" s="123"/>
      <c r="F2" s="123"/>
      <c r="G2" s="123"/>
    </row>
    <row r="3" spans="1:10" s="6" customFormat="1" ht="21.75" customHeight="1" x14ac:dyDescent="0.15">
      <c r="A3" s="143" t="s">
        <v>228</v>
      </c>
      <c r="B3" s="210"/>
      <c r="C3" s="210"/>
      <c r="D3" s="210"/>
      <c r="E3" s="210"/>
      <c r="F3" s="210"/>
      <c r="G3" s="210"/>
      <c r="H3" s="210"/>
    </row>
    <row r="4" spans="1:10" ht="15.75" customHeight="1" x14ac:dyDescent="0.15">
      <c r="A4" s="562" t="s">
        <v>136</v>
      </c>
      <c r="B4" s="563"/>
      <c r="C4" s="568" t="s">
        <v>35</v>
      </c>
      <c r="D4" s="569"/>
      <c r="E4" s="570"/>
      <c r="F4" s="571" t="s">
        <v>36</v>
      </c>
      <c r="G4" s="569"/>
      <c r="H4" s="570"/>
    </row>
    <row r="5" spans="1:10" ht="15.75" customHeight="1" x14ac:dyDescent="0.15">
      <c r="A5" s="564"/>
      <c r="B5" s="565"/>
      <c r="C5" s="144" t="s">
        <v>37</v>
      </c>
      <c r="D5" s="145" t="s">
        <v>38</v>
      </c>
      <c r="E5" s="572" t="s">
        <v>39</v>
      </c>
      <c r="F5" s="146" t="s">
        <v>37</v>
      </c>
      <c r="G5" s="145" t="s">
        <v>38</v>
      </c>
      <c r="H5" s="572" t="s">
        <v>39</v>
      </c>
    </row>
    <row r="6" spans="1:10" ht="15.75" customHeight="1" x14ac:dyDescent="0.15">
      <c r="A6" s="566"/>
      <c r="B6" s="567"/>
      <c r="C6" s="147" t="s">
        <v>40</v>
      </c>
      <c r="D6" s="148" t="s">
        <v>41</v>
      </c>
      <c r="E6" s="573"/>
      <c r="F6" s="149" t="s">
        <v>40</v>
      </c>
      <c r="G6" s="148" t="s">
        <v>41</v>
      </c>
      <c r="H6" s="573"/>
      <c r="J6"/>
    </row>
    <row r="7" spans="1:10" ht="21.75" customHeight="1" x14ac:dyDescent="0.15">
      <c r="A7" s="542" t="s">
        <v>42</v>
      </c>
      <c r="B7" s="338" t="s">
        <v>43</v>
      </c>
      <c r="C7" s="339">
        <v>63251</v>
      </c>
      <c r="D7" s="340">
        <v>5093112</v>
      </c>
      <c r="E7" s="341">
        <v>613</v>
      </c>
      <c r="F7" s="339">
        <v>29504</v>
      </c>
      <c r="G7" s="340">
        <v>333663</v>
      </c>
      <c r="H7" s="341">
        <v>370</v>
      </c>
      <c r="J7"/>
    </row>
    <row r="8" spans="1:10" ht="21.75" customHeight="1" x14ac:dyDescent="0.15">
      <c r="A8" s="543"/>
      <c r="B8" s="338" t="s">
        <v>44</v>
      </c>
      <c r="C8" s="339">
        <v>787</v>
      </c>
      <c r="D8" s="340">
        <v>66565</v>
      </c>
      <c r="E8" s="341">
        <v>5</v>
      </c>
      <c r="F8" s="339">
        <v>4281</v>
      </c>
      <c r="G8" s="340">
        <v>48110</v>
      </c>
      <c r="H8" s="341">
        <v>45</v>
      </c>
      <c r="J8"/>
    </row>
    <row r="9" spans="1:10" ht="21.75" customHeight="1" x14ac:dyDescent="0.15">
      <c r="A9" s="543"/>
      <c r="B9" s="338" t="s">
        <v>45</v>
      </c>
      <c r="C9" s="339">
        <v>13304</v>
      </c>
      <c r="D9" s="340">
        <v>1118979</v>
      </c>
      <c r="E9" s="341">
        <v>31</v>
      </c>
      <c r="F9" s="339">
        <v>13545</v>
      </c>
      <c r="G9" s="340">
        <v>113849</v>
      </c>
      <c r="H9" s="341">
        <v>57</v>
      </c>
    </row>
    <row r="10" spans="1:10" ht="21.75" customHeight="1" x14ac:dyDescent="0.15">
      <c r="A10" s="543"/>
      <c r="B10" s="338" t="s">
        <v>46</v>
      </c>
      <c r="C10" s="339">
        <v>492</v>
      </c>
      <c r="D10" s="340">
        <v>16934</v>
      </c>
      <c r="E10" s="341">
        <v>4</v>
      </c>
      <c r="F10" s="339">
        <v>1019</v>
      </c>
      <c r="G10" s="340">
        <v>3833</v>
      </c>
      <c r="H10" s="341">
        <v>15</v>
      </c>
    </row>
    <row r="11" spans="1:10" ht="21.75" customHeight="1" x14ac:dyDescent="0.15">
      <c r="A11" s="543"/>
      <c r="B11" s="338" t="s">
        <v>47</v>
      </c>
      <c r="C11" s="339">
        <v>1616</v>
      </c>
      <c r="D11" s="340">
        <v>98038</v>
      </c>
      <c r="E11" s="341">
        <v>6</v>
      </c>
      <c r="F11" s="339">
        <v>884</v>
      </c>
      <c r="G11" s="340">
        <v>14164</v>
      </c>
      <c r="H11" s="341">
        <v>38</v>
      </c>
    </row>
    <row r="12" spans="1:10" ht="21.75" customHeight="1" x14ac:dyDescent="0.15">
      <c r="A12" s="544"/>
      <c r="B12" s="342" t="s">
        <v>48</v>
      </c>
      <c r="C12" s="343">
        <f t="shared" ref="C12:H12" si="0">SUM(C7:C11)</f>
        <v>79450</v>
      </c>
      <c r="D12" s="344">
        <f t="shared" si="0"/>
        <v>6393628</v>
      </c>
      <c r="E12" s="345">
        <f t="shared" si="0"/>
        <v>659</v>
      </c>
      <c r="F12" s="343">
        <f t="shared" si="0"/>
        <v>49233</v>
      </c>
      <c r="G12" s="344">
        <f t="shared" si="0"/>
        <v>513619</v>
      </c>
      <c r="H12" s="345">
        <f t="shared" si="0"/>
        <v>525</v>
      </c>
    </row>
    <row r="13" spans="1:10" ht="21.75" customHeight="1" x14ac:dyDescent="0.15">
      <c r="A13" s="542" t="s">
        <v>49</v>
      </c>
      <c r="B13" s="346" t="s">
        <v>152</v>
      </c>
      <c r="C13" s="339">
        <v>9184</v>
      </c>
      <c r="D13" s="340">
        <v>1214746</v>
      </c>
      <c r="E13" s="341">
        <v>11</v>
      </c>
      <c r="F13" s="347">
        <v>3486</v>
      </c>
      <c r="G13" s="340">
        <v>96230</v>
      </c>
      <c r="H13" s="341">
        <v>16</v>
      </c>
    </row>
    <row r="14" spans="1:10" ht="21.75" customHeight="1" x14ac:dyDescent="0.15">
      <c r="A14" s="543"/>
      <c r="B14" s="338" t="s">
        <v>50</v>
      </c>
      <c r="C14" s="339">
        <v>14624</v>
      </c>
      <c r="D14" s="340">
        <v>1453654</v>
      </c>
      <c r="E14" s="341">
        <v>64</v>
      </c>
      <c r="F14" s="347">
        <v>6494</v>
      </c>
      <c r="G14" s="340">
        <v>195754</v>
      </c>
      <c r="H14" s="341">
        <v>43</v>
      </c>
      <c r="J14" s="61"/>
    </row>
    <row r="15" spans="1:10" ht="21.75" customHeight="1" x14ac:dyDescent="0.15">
      <c r="A15" s="543"/>
      <c r="B15" s="338" t="s">
        <v>51</v>
      </c>
      <c r="C15" s="339">
        <v>3858</v>
      </c>
      <c r="D15" s="340">
        <v>277273</v>
      </c>
      <c r="E15" s="341">
        <v>11</v>
      </c>
      <c r="F15" s="347">
        <v>5016</v>
      </c>
      <c r="G15" s="340">
        <v>155232</v>
      </c>
      <c r="H15" s="341">
        <v>19</v>
      </c>
    </row>
    <row r="16" spans="1:10" ht="21.75" customHeight="1" x14ac:dyDescent="0.15">
      <c r="A16" s="543"/>
      <c r="B16" s="338" t="s">
        <v>47</v>
      </c>
      <c r="C16" s="339">
        <v>907</v>
      </c>
      <c r="D16" s="340">
        <v>75666</v>
      </c>
      <c r="E16" s="341">
        <v>2</v>
      </c>
      <c r="F16" s="347">
        <v>2508</v>
      </c>
      <c r="G16" s="340">
        <v>55153</v>
      </c>
      <c r="H16" s="341">
        <v>17</v>
      </c>
    </row>
    <row r="17" spans="1:9" ht="21.75" customHeight="1" x14ac:dyDescent="0.15">
      <c r="A17" s="544"/>
      <c r="B17" s="342" t="s">
        <v>48</v>
      </c>
      <c r="C17" s="343">
        <f t="shared" ref="C17:G17" si="1">SUM(C13:C16)</f>
        <v>28573</v>
      </c>
      <c r="D17" s="344">
        <f t="shared" si="1"/>
        <v>3021339</v>
      </c>
      <c r="E17" s="345">
        <f>SUM(E13:E16)</f>
        <v>88</v>
      </c>
      <c r="F17" s="343">
        <f t="shared" si="1"/>
        <v>17504</v>
      </c>
      <c r="G17" s="344">
        <f t="shared" si="1"/>
        <v>502369</v>
      </c>
      <c r="H17" s="345">
        <f>SUM(H13:H16)</f>
        <v>95</v>
      </c>
    </row>
    <row r="18" spans="1:9" ht="21.75" customHeight="1" x14ac:dyDescent="0.15">
      <c r="A18" s="545" t="s">
        <v>52</v>
      </c>
      <c r="B18" s="546"/>
      <c r="C18" s="348">
        <f t="shared" ref="C18:H18" si="2">SUM(C12,C17)</f>
        <v>108023</v>
      </c>
      <c r="D18" s="349">
        <f t="shared" si="2"/>
        <v>9414967</v>
      </c>
      <c r="E18" s="350">
        <f>SUM(E12,E17)</f>
        <v>747</v>
      </c>
      <c r="F18" s="351">
        <f t="shared" si="2"/>
        <v>66737</v>
      </c>
      <c r="G18" s="349">
        <f>SUM(G12,G17)</f>
        <v>1015988</v>
      </c>
      <c r="H18" s="350">
        <f t="shared" si="2"/>
        <v>620</v>
      </c>
    </row>
    <row r="19" spans="1:9" ht="13.5" customHeight="1" x14ac:dyDescent="0.15">
      <c r="A19" s="210"/>
      <c r="B19" s="210"/>
      <c r="C19" s="210"/>
      <c r="D19" s="210"/>
      <c r="E19" s="210"/>
      <c r="F19" s="210"/>
      <c r="G19" s="150"/>
      <c r="H19" s="151" t="s">
        <v>4</v>
      </c>
      <c r="I19" s="211"/>
    </row>
    <row r="20" spans="1:9" ht="33" customHeight="1" x14ac:dyDescent="0.15">
      <c r="A20" s="210"/>
      <c r="B20" s="210"/>
      <c r="C20" s="210"/>
      <c r="D20" s="210"/>
      <c r="E20" s="210"/>
      <c r="F20" s="210"/>
      <c r="G20" s="150"/>
      <c r="H20" s="151"/>
      <c r="I20" s="211"/>
    </row>
    <row r="21" spans="1:9" ht="15" customHeight="1" x14ac:dyDescent="0.2">
      <c r="A21" s="207" t="s">
        <v>215</v>
      </c>
      <c r="B21" s="153"/>
      <c r="C21" s="212"/>
      <c r="D21" s="212"/>
      <c r="E21" s="212"/>
      <c r="F21" s="212"/>
      <c r="G21" s="212"/>
      <c r="H21" s="213"/>
      <c r="I21" s="213"/>
    </row>
    <row r="22" spans="1:9" ht="13.5" customHeight="1" x14ac:dyDescent="0.2">
      <c r="A22" s="152"/>
      <c r="B22" s="153"/>
      <c r="C22" s="212"/>
      <c r="D22" s="212"/>
      <c r="E22" s="212"/>
      <c r="F22" s="212"/>
      <c r="G22" s="212"/>
      <c r="H22" s="213"/>
      <c r="I22" s="213"/>
    </row>
    <row r="23" spans="1:9" ht="21" customHeight="1" x14ac:dyDescent="0.15">
      <c r="A23" s="155" t="s">
        <v>229</v>
      </c>
      <c r="B23" s="156"/>
      <c r="C23" s="212"/>
      <c r="D23" s="212"/>
      <c r="E23" s="212"/>
      <c r="F23" s="157"/>
      <c r="G23" s="158" t="s">
        <v>164</v>
      </c>
      <c r="H23" s="213"/>
      <c r="I23" s="213"/>
    </row>
    <row r="24" spans="1:9" ht="18" customHeight="1" x14ac:dyDescent="0.15">
      <c r="A24" s="352" t="s">
        <v>0</v>
      </c>
      <c r="B24" s="353"/>
      <c r="C24" s="354"/>
      <c r="D24" s="547" t="s">
        <v>79</v>
      </c>
      <c r="E24" s="549" t="s">
        <v>62</v>
      </c>
      <c r="F24" s="551" t="s">
        <v>91</v>
      </c>
      <c r="G24" s="552"/>
      <c r="H24" s="213"/>
      <c r="I24" s="213"/>
    </row>
    <row r="25" spans="1:9" ht="16.5" customHeight="1" x14ac:dyDescent="0.15">
      <c r="A25" s="355" t="s">
        <v>0</v>
      </c>
      <c r="B25" s="356"/>
      <c r="C25" s="357"/>
      <c r="D25" s="548"/>
      <c r="E25" s="550"/>
      <c r="F25" s="358" t="s">
        <v>166</v>
      </c>
      <c r="G25" s="359" t="s">
        <v>167</v>
      </c>
      <c r="H25" s="213"/>
      <c r="I25" s="213"/>
    </row>
    <row r="26" spans="1:9" ht="30" customHeight="1" x14ac:dyDescent="0.15">
      <c r="A26" s="553" t="s">
        <v>54</v>
      </c>
      <c r="B26" s="556" t="s">
        <v>75</v>
      </c>
      <c r="C26" s="557"/>
      <c r="D26" s="360">
        <v>17864692</v>
      </c>
      <c r="E26" s="361">
        <v>17463608</v>
      </c>
      <c r="F26" s="362">
        <v>397866</v>
      </c>
      <c r="G26" s="363">
        <v>17065742</v>
      </c>
      <c r="H26" s="213"/>
      <c r="I26" s="213"/>
    </row>
    <row r="27" spans="1:9" ht="30" customHeight="1" x14ac:dyDescent="0.15">
      <c r="A27" s="554"/>
      <c r="B27" s="558" t="s">
        <v>76</v>
      </c>
      <c r="C27" s="559"/>
      <c r="D27" s="364">
        <v>21138197</v>
      </c>
      <c r="E27" s="365">
        <v>19880795</v>
      </c>
      <c r="F27" s="366">
        <v>962441</v>
      </c>
      <c r="G27" s="367">
        <v>18918354</v>
      </c>
      <c r="H27" s="213"/>
      <c r="I27" s="213"/>
    </row>
    <row r="28" spans="1:9" ht="30" customHeight="1" x14ac:dyDescent="0.15">
      <c r="A28" s="554"/>
      <c r="B28" s="560" t="s">
        <v>58</v>
      </c>
      <c r="C28" s="561"/>
      <c r="D28" s="364">
        <v>4527</v>
      </c>
      <c r="E28" s="365">
        <v>4477</v>
      </c>
      <c r="F28" s="366">
        <v>50</v>
      </c>
      <c r="G28" s="367">
        <v>4427</v>
      </c>
      <c r="H28" s="213"/>
      <c r="I28" s="213"/>
    </row>
    <row r="29" spans="1:9" ht="30" customHeight="1" x14ac:dyDescent="0.15">
      <c r="A29" s="554"/>
      <c r="B29" s="558" t="s">
        <v>77</v>
      </c>
      <c r="C29" s="559"/>
      <c r="D29" s="368">
        <v>687440</v>
      </c>
      <c r="E29" s="369">
        <v>674178</v>
      </c>
      <c r="F29" s="385">
        <v>13262</v>
      </c>
      <c r="G29" s="370">
        <v>660916</v>
      </c>
      <c r="H29" s="213"/>
      <c r="I29" s="213"/>
    </row>
    <row r="30" spans="1:9" ht="30" customHeight="1" x14ac:dyDescent="0.15">
      <c r="A30" s="554"/>
      <c r="B30" s="558" t="s">
        <v>207</v>
      </c>
      <c r="C30" s="559"/>
      <c r="D30" s="364">
        <v>13364692</v>
      </c>
      <c r="E30" s="365">
        <v>13101973</v>
      </c>
      <c r="F30" s="366">
        <v>247245</v>
      </c>
      <c r="G30" s="367">
        <v>12854728</v>
      </c>
      <c r="H30" s="213"/>
      <c r="I30" s="213"/>
    </row>
    <row r="31" spans="1:9" ht="30" customHeight="1" x14ac:dyDescent="0.15">
      <c r="A31" s="555"/>
      <c r="B31" s="560" t="s">
        <v>78</v>
      </c>
      <c r="C31" s="561"/>
      <c r="D31" s="364">
        <f>SUM(D26:D30)</f>
        <v>53059548</v>
      </c>
      <c r="E31" s="371">
        <f>SUM(E26:E30)</f>
        <v>51125031</v>
      </c>
      <c r="F31" s="372">
        <f>SUM(F26:F30)</f>
        <v>1620864</v>
      </c>
      <c r="G31" s="367">
        <f>SUM(G26:G30)</f>
        <v>49504167</v>
      </c>
      <c r="H31" s="213"/>
      <c r="I31" s="213"/>
    </row>
    <row r="32" spans="1:9" ht="30" customHeight="1" x14ac:dyDescent="0.15">
      <c r="A32" s="536" t="s">
        <v>149</v>
      </c>
      <c r="B32" s="537"/>
      <c r="C32" s="538"/>
      <c r="D32" s="373">
        <v>27368381</v>
      </c>
      <c r="E32" s="374">
        <v>26684976</v>
      </c>
      <c r="F32" s="375"/>
      <c r="G32" s="376"/>
      <c r="H32" s="213"/>
      <c r="I32" s="213"/>
    </row>
    <row r="33" spans="1:9" ht="22.5" customHeight="1" x14ac:dyDescent="0.15">
      <c r="A33" s="539" t="s">
        <v>53</v>
      </c>
      <c r="B33" s="540"/>
      <c r="C33" s="541"/>
      <c r="D33" s="377">
        <f>SUM(D31:D32)</f>
        <v>80427929</v>
      </c>
      <c r="E33" s="378">
        <f>SUM(E31:E32)</f>
        <v>77810007</v>
      </c>
      <c r="F33" s="379"/>
      <c r="G33" s="380"/>
      <c r="H33" s="213"/>
      <c r="I33" s="213"/>
    </row>
    <row r="34" spans="1:9" x14ac:dyDescent="0.15">
      <c r="A34" s="212"/>
      <c r="B34" s="212"/>
      <c r="C34" s="212"/>
      <c r="D34" s="212"/>
      <c r="E34" s="212"/>
      <c r="F34" s="159"/>
      <c r="G34" s="158" t="s">
        <v>4</v>
      </c>
      <c r="H34" s="213"/>
      <c r="I34" s="213"/>
    </row>
    <row r="35" spans="1:9" ht="21" customHeight="1" x14ac:dyDescent="0.15">
      <c r="A35" s="213"/>
      <c r="B35" s="213"/>
      <c r="C35" s="213"/>
      <c r="D35" s="213"/>
      <c r="E35" s="213"/>
      <c r="F35" s="213"/>
      <c r="G35" s="213"/>
      <c r="H35" s="213"/>
      <c r="I35" s="213"/>
    </row>
    <row r="36" spans="1:9" x14ac:dyDescent="0.15">
      <c r="A36" s="213"/>
      <c r="B36" s="213"/>
      <c r="C36" s="213"/>
      <c r="D36" s="213"/>
      <c r="E36" s="213"/>
      <c r="F36" s="213"/>
      <c r="G36" s="213"/>
      <c r="H36" s="213"/>
      <c r="I36" s="213"/>
    </row>
  </sheetData>
  <customSheetViews>
    <customSheetView guid="{60AB5A91-0B10-4678-8BC8-BF598EF574E7}" topLeftCell="A37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blackAndWhite="1" r:id="rId1"/>
      <headerFooter>
        <oddFooter>&amp;C&amp;"ＭＳ 明朝,標準"－18－</oddFooter>
      </headerFooter>
    </customSheetView>
  </customSheetViews>
  <mergeCells count="20">
    <mergeCell ref="A7:A12"/>
    <mergeCell ref="A4:B6"/>
    <mergeCell ref="C4:E4"/>
    <mergeCell ref="F4:H4"/>
    <mergeCell ref="E5:E6"/>
    <mergeCell ref="H5:H6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32:C32"/>
    <mergeCell ref="A33:C33"/>
    <mergeCell ref="A13:A17"/>
    <mergeCell ref="A18:B18"/>
    <mergeCell ref="D24:D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2"/>
  <headerFooter scaleWithDoc="0">
    <oddFooter>&amp;C&amp;"ＭＳ 明朝,標準"&amp;11－18－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2"/>
  <sheetViews>
    <sheetView zoomScaleNormal="100" zoomScaleSheetLayoutView="100" workbookViewId="0"/>
  </sheetViews>
  <sheetFormatPr defaultColWidth="8" defaultRowHeight="14.25" x14ac:dyDescent="0.15"/>
  <cols>
    <col min="1" max="1" width="3.25" style="93" customWidth="1"/>
    <col min="2" max="2" width="13.25" style="93" customWidth="1"/>
    <col min="3" max="3" width="11.625" style="93" customWidth="1"/>
    <col min="4" max="4" width="10.625" style="93" customWidth="1"/>
    <col min="5" max="5" width="11.625" style="93" customWidth="1"/>
    <col min="6" max="6" width="10.625" style="93" customWidth="1"/>
    <col min="7" max="7" width="11.625" style="93" customWidth="1"/>
    <col min="8" max="8" width="10.625" style="93" customWidth="1"/>
    <col min="9" max="9" width="8" style="93" customWidth="1"/>
    <col min="10" max="16384" width="8" style="93"/>
  </cols>
  <sheetData>
    <row r="1" spans="1:8" ht="18.75" customHeight="1" x14ac:dyDescent="0.15"/>
    <row r="2" spans="1:8" ht="18.75" customHeight="1" x14ac:dyDescent="0.15"/>
    <row r="3" spans="1:8" ht="22.5" customHeight="1" x14ac:dyDescent="0.15">
      <c r="A3" s="162" t="s">
        <v>181</v>
      </c>
      <c r="B3" s="154"/>
      <c r="C3" s="154"/>
      <c r="D3" s="154"/>
      <c r="E3" s="154"/>
      <c r="F3" s="154"/>
      <c r="G3" s="154"/>
      <c r="H3" s="105"/>
    </row>
    <row r="4" spans="1:8" ht="24" customHeight="1" x14ac:dyDescent="0.15">
      <c r="A4" s="163"/>
      <c r="B4" s="164"/>
      <c r="C4" s="621" t="s">
        <v>225</v>
      </c>
      <c r="D4" s="622"/>
      <c r="E4" s="613" t="s">
        <v>210</v>
      </c>
      <c r="F4" s="614"/>
      <c r="G4" s="613" t="s">
        <v>230</v>
      </c>
      <c r="H4" s="614"/>
    </row>
    <row r="5" spans="1:8" ht="24" customHeight="1" x14ac:dyDescent="0.15">
      <c r="A5" s="615" t="s">
        <v>182</v>
      </c>
      <c r="B5" s="615"/>
      <c r="C5" s="165">
        <v>1395</v>
      </c>
      <c r="D5" s="166" t="s">
        <v>183</v>
      </c>
      <c r="E5" s="165">
        <v>1621</v>
      </c>
      <c r="F5" s="166" t="s">
        <v>183</v>
      </c>
      <c r="G5" s="165">
        <v>1764</v>
      </c>
      <c r="H5" s="166" t="s">
        <v>183</v>
      </c>
    </row>
    <row r="6" spans="1:8" ht="24" customHeight="1" x14ac:dyDescent="0.15">
      <c r="A6" s="616" t="s">
        <v>184</v>
      </c>
      <c r="B6" s="616"/>
      <c r="C6" s="167">
        <v>27.3</v>
      </c>
      <c r="D6" s="168" t="s">
        <v>185</v>
      </c>
      <c r="E6" s="167">
        <v>31.2</v>
      </c>
      <c r="F6" s="168" t="s">
        <v>185</v>
      </c>
      <c r="G6" s="167">
        <v>34</v>
      </c>
      <c r="H6" s="168" t="s">
        <v>185</v>
      </c>
    </row>
    <row r="7" spans="1:8" ht="24" customHeight="1" x14ac:dyDescent="0.15">
      <c r="A7" s="95"/>
      <c r="B7" s="95"/>
      <c r="C7" s="96"/>
      <c r="D7" s="97"/>
      <c r="E7" s="96"/>
      <c r="F7" s="97"/>
      <c r="G7" s="96"/>
      <c r="H7" s="97"/>
    </row>
    <row r="8" spans="1:8" ht="12.75" customHeight="1" x14ac:dyDescent="0.15">
      <c r="A8" s="94"/>
      <c r="B8" s="94"/>
      <c r="C8" s="94"/>
      <c r="D8" s="98"/>
      <c r="E8" s="94"/>
      <c r="F8" s="99"/>
      <c r="G8" s="94"/>
      <c r="H8" s="100"/>
    </row>
    <row r="9" spans="1:8" ht="15" customHeight="1" x14ac:dyDescent="0.2">
      <c r="A9" s="208" t="s">
        <v>216</v>
      </c>
      <c r="B9" s="170"/>
      <c r="C9" s="171"/>
      <c r="D9" s="172"/>
      <c r="E9" s="171"/>
      <c r="F9" s="172"/>
      <c r="G9" s="171"/>
      <c r="H9" s="173"/>
    </row>
    <row r="10" spans="1:8" ht="16.5" customHeight="1" x14ac:dyDescent="0.2">
      <c r="A10" s="169"/>
      <c r="B10" s="170"/>
      <c r="C10" s="171"/>
      <c r="D10" s="171"/>
      <c r="E10" s="171"/>
      <c r="F10" s="172"/>
      <c r="G10" s="171"/>
      <c r="H10" s="173"/>
    </row>
    <row r="11" spans="1:8" ht="21" customHeight="1" x14ac:dyDescent="0.15">
      <c r="A11" s="174" t="s">
        <v>135</v>
      </c>
      <c r="B11" s="175"/>
      <c r="C11" s="175"/>
      <c r="D11" s="175"/>
      <c r="E11" s="175"/>
      <c r="F11" s="176"/>
      <c r="G11" s="176"/>
      <c r="H11" s="177" t="s">
        <v>147</v>
      </c>
    </row>
    <row r="12" spans="1:8" ht="15.75" customHeight="1" x14ac:dyDescent="0.15">
      <c r="A12" s="591" t="s">
        <v>137</v>
      </c>
      <c r="B12" s="592"/>
      <c r="C12" s="619" t="s">
        <v>224</v>
      </c>
      <c r="D12" s="620"/>
      <c r="E12" s="613" t="s">
        <v>209</v>
      </c>
      <c r="F12" s="614"/>
      <c r="G12" s="613" t="s">
        <v>230</v>
      </c>
      <c r="H12" s="614"/>
    </row>
    <row r="13" spans="1:8" ht="15.75" customHeight="1" x14ac:dyDescent="0.15">
      <c r="A13" s="617"/>
      <c r="B13" s="618"/>
      <c r="C13" s="178" t="s">
        <v>93</v>
      </c>
      <c r="D13" s="179" t="s">
        <v>148</v>
      </c>
      <c r="E13" s="178" t="s">
        <v>93</v>
      </c>
      <c r="F13" s="179" t="s">
        <v>148</v>
      </c>
      <c r="G13" s="178" t="s">
        <v>93</v>
      </c>
      <c r="H13" s="179" t="s">
        <v>148</v>
      </c>
    </row>
    <row r="14" spans="1:8" ht="28.5" customHeight="1" x14ac:dyDescent="0.15">
      <c r="A14" s="607" t="s">
        <v>92</v>
      </c>
      <c r="B14" s="608"/>
      <c r="C14" s="180">
        <v>287762</v>
      </c>
      <c r="D14" s="181">
        <v>99.9</v>
      </c>
      <c r="E14" s="180">
        <v>286536</v>
      </c>
      <c r="F14" s="181">
        <f>ROUND(E14/C14*100,1)</f>
        <v>99.6</v>
      </c>
      <c r="G14" s="180">
        <v>289085</v>
      </c>
      <c r="H14" s="181">
        <f>ROUND(G14/E14*100,1)</f>
        <v>100.9</v>
      </c>
    </row>
    <row r="15" spans="1:8" ht="28.5" customHeight="1" x14ac:dyDescent="0.15">
      <c r="A15" s="609" t="s">
        <v>56</v>
      </c>
      <c r="B15" s="610"/>
      <c r="C15" s="182" t="s">
        <v>175</v>
      </c>
      <c r="D15" s="183" t="s">
        <v>205</v>
      </c>
      <c r="E15" s="182" t="s">
        <v>175</v>
      </c>
      <c r="F15" s="183" t="s">
        <v>175</v>
      </c>
      <c r="G15" s="182" t="s">
        <v>175</v>
      </c>
      <c r="H15" s="183" t="s">
        <v>175</v>
      </c>
    </row>
    <row r="16" spans="1:8" ht="28.5" customHeight="1" x14ac:dyDescent="0.15">
      <c r="A16" s="611" t="s">
        <v>163</v>
      </c>
      <c r="B16" s="612"/>
      <c r="C16" s="184">
        <f>SUM(C14:C15)</f>
        <v>287762</v>
      </c>
      <c r="D16" s="185">
        <v>99.9</v>
      </c>
      <c r="E16" s="184">
        <f>SUM(E14:E15)</f>
        <v>286536</v>
      </c>
      <c r="F16" s="185">
        <f>ROUND(E16/C16*100,1)</f>
        <v>99.6</v>
      </c>
      <c r="G16" s="184">
        <f>SUM(G14:G15)</f>
        <v>289085</v>
      </c>
      <c r="H16" s="185">
        <f>ROUND(G16/E16*100,1)</f>
        <v>100.9</v>
      </c>
    </row>
    <row r="17" spans="1:9" ht="18" customHeight="1" x14ac:dyDescent="0.15">
      <c r="A17" s="101"/>
      <c r="B17" s="101"/>
      <c r="C17" s="101"/>
      <c r="D17" s="101"/>
      <c r="E17" s="101"/>
      <c r="F17" s="102"/>
      <c r="G17" s="103"/>
      <c r="H17" s="104"/>
    </row>
    <row r="18" spans="1:9" ht="18" customHeight="1" x14ac:dyDescent="0.15">
      <c r="A18" s="101"/>
      <c r="B18" s="101"/>
      <c r="C18" s="101"/>
      <c r="D18" s="101"/>
      <c r="E18" s="101"/>
      <c r="F18" s="102"/>
      <c r="G18" s="103"/>
      <c r="H18" s="104"/>
    </row>
    <row r="19" spans="1:9" ht="21" customHeight="1" x14ac:dyDescent="0.2">
      <c r="A19" s="186" t="s">
        <v>97</v>
      </c>
      <c r="B19" s="7"/>
      <c r="C19" s="7"/>
      <c r="D19" s="7"/>
      <c r="E19" s="7"/>
      <c r="F19" s="105"/>
      <c r="G19" s="105"/>
      <c r="H19" s="105"/>
      <c r="I19" s="105"/>
    </row>
    <row r="20" spans="1:9" ht="17.25" x14ac:dyDescent="0.2">
      <c r="A20" s="186"/>
      <c r="B20" s="7"/>
      <c r="C20" s="7"/>
      <c r="D20" s="7"/>
      <c r="E20" s="7"/>
      <c r="F20" s="105"/>
      <c r="G20" s="105"/>
      <c r="H20" s="105"/>
      <c r="I20" s="105"/>
    </row>
    <row r="21" spans="1:9" x14ac:dyDescent="0.15">
      <c r="A21" s="209" t="s">
        <v>217</v>
      </c>
      <c r="B21" s="187"/>
      <c r="C21" s="7"/>
      <c r="D21" s="7"/>
      <c r="E21" s="7"/>
      <c r="F21" s="105"/>
      <c r="G21" s="105"/>
      <c r="H21" s="105"/>
      <c r="I21" s="105"/>
    </row>
    <row r="22" spans="1:9" x14ac:dyDescent="0.15">
      <c r="A22" s="105"/>
      <c r="B22" s="105"/>
      <c r="C22" s="105"/>
      <c r="D22" s="105"/>
      <c r="E22" s="105"/>
      <c r="F22" s="105"/>
      <c r="G22" s="105"/>
      <c r="H22" s="105"/>
      <c r="I22" s="105"/>
    </row>
    <row r="23" spans="1:9" x14ac:dyDescent="0.15">
      <c r="A23" s="591" t="s">
        <v>137</v>
      </c>
      <c r="B23" s="592"/>
      <c r="C23" s="603" t="s">
        <v>225</v>
      </c>
      <c r="D23" s="604"/>
      <c r="E23" s="599" t="s">
        <v>209</v>
      </c>
      <c r="F23" s="600"/>
      <c r="G23" s="599" t="s">
        <v>230</v>
      </c>
      <c r="H23" s="600"/>
      <c r="I23" s="105"/>
    </row>
    <row r="24" spans="1:9" ht="15.75" customHeight="1" x14ac:dyDescent="0.15">
      <c r="A24" s="593"/>
      <c r="B24" s="594"/>
      <c r="C24" s="605"/>
      <c r="D24" s="606"/>
      <c r="E24" s="601"/>
      <c r="F24" s="602"/>
      <c r="G24" s="601"/>
      <c r="H24" s="602"/>
      <c r="I24" s="105"/>
    </row>
    <row r="25" spans="1:9" ht="26.25" customHeight="1" x14ac:dyDescent="0.15">
      <c r="A25" s="188" t="s">
        <v>186</v>
      </c>
      <c r="B25" s="189"/>
      <c r="C25" s="589">
        <v>78766</v>
      </c>
      <c r="D25" s="590"/>
      <c r="E25" s="589">
        <v>78694</v>
      </c>
      <c r="F25" s="590"/>
      <c r="G25" s="589">
        <v>78564</v>
      </c>
      <c r="H25" s="590"/>
      <c r="I25" s="105"/>
    </row>
    <row r="26" spans="1:9" ht="26.25" customHeight="1" x14ac:dyDescent="0.15">
      <c r="A26" s="190"/>
      <c r="B26" s="191" t="s">
        <v>187</v>
      </c>
      <c r="C26" s="595">
        <v>100.1</v>
      </c>
      <c r="D26" s="596"/>
      <c r="E26" s="595">
        <f>ROUND(E25/C25*100,1)</f>
        <v>99.9</v>
      </c>
      <c r="F26" s="596"/>
      <c r="G26" s="595">
        <f>ROUND(G25/E25*100,1)</f>
        <v>99.8</v>
      </c>
      <c r="H26" s="596"/>
      <c r="I26" s="105"/>
    </row>
    <row r="27" spans="1:9" ht="26.25" customHeight="1" x14ac:dyDescent="0.15">
      <c r="A27" s="188" t="s">
        <v>188</v>
      </c>
      <c r="B27" s="189"/>
      <c r="C27" s="597">
        <v>2464708</v>
      </c>
      <c r="D27" s="598"/>
      <c r="E27" s="597">
        <v>2491547</v>
      </c>
      <c r="F27" s="598"/>
      <c r="G27" s="597">
        <v>2509779</v>
      </c>
      <c r="H27" s="598"/>
      <c r="I27" s="105"/>
    </row>
    <row r="28" spans="1:9" ht="26.25" customHeight="1" x14ac:dyDescent="0.15">
      <c r="A28" s="190"/>
      <c r="B28" s="191" t="s">
        <v>187</v>
      </c>
      <c r="C28" s="595">
        <v>98.8</v>
      </c>
      <c r="D28" s="596"/>
      <c r="E28" s="595">
        <f>ROUND(E27/C27*100,1)</f>
        <v>101.1</v>
      </c>
      <c r="F28" s="596"/>
      <c r="G28" s="595">
        <f>ROUND(G27/E27*100,1)</f>
        <v>100.7</v>
      </c>
      <c r="H28" s="596"/>
      <c r="I28" s="105"/>
    </row>
    <row r="29" spans="1:9" ht="18" customHeight="1" x14ac:dyDescent="0.15">
      <c r="A29" s="175"/>
      <c r="B29" s="175"/>
      <c r="C29" s="175"/>
      <c r="D29" s="175"/>
      <c r="E29" s="175"/>
      <c r="F29" s="192"/>
      <c r="G29" s="193"/>
      <c r="H29" s="194"/>
      <c r="I29" s="105"/>
    </row>
    <row r="30" spans="1:9" ht="18" customHeight="1" x14ac:dyDescent="0.15">
      <c r="A30" s="175"/>
      <c r="B30" s="175"/>
      <c r="C30" s="175"/>
      <c r="D30" s="175"/>
      <c r="E30" s="175"/>
      <c r="F30" s="192"/>
      <c r="G30" s="193"/>
      <c r="H30" s="194"/>
      <c r="I30" s="105"/>
    </row>
    <row r="31" spans="1:9" ht="17.25" x14ac:dyDescent="0.2">
      <c r="A31" s="195" t="s">
        <v>138</v>
      </c>
      <c r="B31" s="9"/>
      <c r="C31" s="9"/>
      <c r="D31" s="9"/>
      <c r="E31" s="9"/>
      <c r="F31" s="7"/>
      <c r="G31" s="7"/>
      <c r="H31" s="7"/>
      <c r="I31" s="7" t="s">
        <v>139</v>
      </c>
    </row>
    <row r="32" spans="1:9" ht="17.25" x14ac:dyDescent="0.2">
      <c r="A32" s="195"/>
      <c r="B32" s="9"/>
      <c r="C32" s="9"/>
      <c r="D32" s="9"/>
      <c r="E32" s="9"/>
      <c r="F32" s="7"/>
      <c r="G32" s="7"/>
      <c r="H32" s="7"/>
      <c r="I32" s="7"/>
    </row>
    <row r="33" spans="1:9" hidden="1" x14ac:dyDescent="0.15">
      <c r="A33" s="26" t="s">
        <v>206</v>
      </c>
      <c r="B33" s="9"/>
      <c r="C33" s="9"/>
      <c r="D33" s="9"/>
      <c r="E33" s="9"/>
      <c r="F33" s="7"/>
      <c r="G33" s="7"/>
      <c r="H33" s="7"/>
      <c r="I33" s="7"/>
    </row>
    <row r="34" spans="1:9" hidden="1" x14ac:dyDescent="0.15">
      <c r="A34" s="196"/>
      <c r="B34" s="9"/>
      <c r="C34" s="9"/>
      <c r="D34" s="9"/>
      <c r="E34" s="9"/>
      <c r="F34" s="7"/>
      <c r="G34" s="7"/>
      <c r="H34" s="7"/>
      <c r="I34" s="7"/>
    </row>
    <row r="35" spans="1:9" hidden="1" x14ac:dyDescent="0.15">
      <c r="A35" s="197" t="s">
        <v>189</v>
      </c>
      <c r="B35" s="578" t="s">
        <v>153</v>
      </c>
      <c r="C35" s="579"/>
      <c r="D35" s="579"/>
      <c r="E35" s="579"/>
      <c r="F35" s="579"/>
      <c r="G35" s="579"/>
      <c r="H35" s="579"/>
      <c r="I35" s="580"/>
    </row>
    <row r="36" spans="1:9" hidden="1" x14ac:dyDescent="0.15">
      <c r="A36" s="32"/>
      <c r="B36" s="581" t="s">
        <v>140</v>
      </c>
      <c r="C36" s="198" t="s">
        <v>191</v>
      </c>
      <c r="D36" s="199" t="s">
        <v>192</v>
      </c>
      <c r="E36" s="198" t="s">
        <v>193</v>
      </c>
      <c r="F36" s="198" t="s">
        <v>194</v>
      </c>
      <c r="G36" s="198" t="s">
        <v>142</v>
      </c>
      <c r="H36" s="583" t="s">
        <v>195</v>
      </c>
      <c r="I36" s="584"/>
    </row>
    <row r="37" spans="1:9" hidden="1" x14ac:dyDescent="0.15">
      <c r="A37" s="32"/>
      <c r="B37" s="581"/>
      <c r="C37" s="200" t="s">
        <v>0</v>
      </c>
      <c r="D37" s="200" t="s">
        <v>0</v>
      </c>
      <c r="E37" s="201" t="s">
        <v>196</v>
      </c>
      <c r="F37" s="202" t="s">
        <v>143</v>
      </c>
      <c r="G37" s="201" t="s">
        <v>144</v>
      </c>
      <c r="H37" s="585"/>
      <c r="I37" s="586"/>
    </row>
    <row r="38" spans="1:9" hidden="1" x14ac:dyDescent="0.15">
      <c r="A38" s="203" t="s">
        <v>190</v>
      </c>
      <c r="B38" s="582"/>
      <c r="C38" s="204" t="s">
        <v>198</v>
      </c>
      <c r="D38" s="204" t="s">
        <v>199</v>
      </c>
      <c r="E38" s="204" t="s">
        <v>199</v>
      </c>
      <c r="F38" s="204" t="s">
        <v>200</v>
      </c>
      <c r="G38" s="204" t="s">
        <v>200</v>
      </c>
      <c r="H38" s="587" t="s">
        <v>200</v>
      </c>
      <c r="I38" s="588"/>
    </row>
    <row r="39" spans="1:9" hidden="1" x14ac:dyDescent="0.15">
      <c r="A39" s="78" t="s">
        <v>201</v>
      </c>
      <c r="B39" s="79">
        <v>1</v>
      </c>
      <c r="C39" s="80">
        <v>8820</v>
      </c>
      <c r="D39" s="80">
        <v>1620623</v>
      </c>
      <c r="E39" s="80">
        <v>1024490</v>
      </c>
      <c r="F39" s="80">
        <v>8346</v>
      </c>
      <c r="G39" s="80">
        <v>8346</v>
      </c>
      <c r="H39" s="574">
        <v>0</v>
      </c>
      <c r="I39" s="575"/>
    </row>
    <row r="40" spans="1:9" ht="60" hidden="1" x14ac:dyDescent="0.15">
      <c r="A40" s="74" t="s">
        <v>202</v>
      </c>
      <c r="B40" s="75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576">
        <v>0</v>
      </c>
      <c r="I40" s="577"/>
    </row>
    <row r="41" spans="1:9" x14ac:dyDescent="0.15">
      <c r="A41" s="7"/>
      <c r="B41" s="82" t="s">
        <v>204</v>
      </c>
      <c r="C41" s="7"/>
      <c r="D41" s="7"/>
      <c r="E41" s="7"/>
      <c r="F41" s="7"/>
      <c r="G41" s="7"/>
      <c r="H41" s="7"/>
      <c r="I41" s="7"/>
    </row>
    <row r="42" spans="1:9" x14ac:dyDescent="0.15">
      <c r="A42" s="105"/>
      <c r="B42" s="105"/>
      <c r="C42" s="105"/>
      <c r="D42" s="105"/>
      <c r="E42" s="105"/>
      <c r="F42" s="105"/>
      <c r="G42" s="105"/>
      <c r="H42" s="105"/>
      <c r="I42" s="105"/>
    </row>
  </sheetData>
  <customSheetViews>
    <customSheetView guid="{60AB5A91-0B10-4678-8BC8-BF598EF574E7}" fitToPage="1" hiddenRows="1">
      <selection activeCell="G6" sqref="G6:H6"/>
      <pageMargins left="0.70866141732283472" right="0.70866141732283472" top="0.74803149606299213" bottom="0.74803149606299213" header="0.31496062992125984" footer="0.31496062992125984"/>
      <pageSetup paperSize="9" scale="89" fitToHeight="0" orientation="portrait" blackAndWhite="1" r:id="rId1"/>
      <headerFooter>
        <oddFooter>&amp;C&amp;"ＭＳ 明朝,標準"－19－</oddFooter>
      </headerFooter>
    </customSheetView>
  </customSheetViews>
  <mergeCells count="35">
    <mergeCell ref="G4:H4"/>
    <mergeCell ref="A5:B5"/>
    <mergeCell ref="A6:B6"/>
    <mergeCell ref="A12:B13"/>
    <mergeCell ref="E12:F12"/>
    <mergeCell ref="G12:H12"/>
    <mergeCell ref="E4:F4"/>
    <mergeCell ref="C12:D12"/>
    <mergeCell ref="C4:D4"/>
    <mergeCell ref="A14:B14"/>
    <mergeCell ref="A15:B15"/>
    <mergeCell ref="A16:B16"/>
    <mergeCell ref="C26:D26"/>
    <mergeCell ref="E26:F26"/>
    <mergeCell ref="E23:F24"/>
    <mergeCell ref="C25:D25"/>
    <mergeCell ref="E25:F25"/>
    <mergeCell ref="G25:H25"/>
    <mergeCell ref="A23:B24"/>
    <mergeCell ref="C28:D28"/>
    <mergeCell ref="E28:F28"/>
    <mergeCell ref="G28:H28"/>
    <mergeCell ref="G26:H26"/>
    <mergeCell ref="C27:D27"/>
    <mergeCell ref="E27:F27"/>
    <mergeCell ref="G27:H27"/>
    <mergeCell ref="G23:H24"/>
    <mergeCell ref="C23:D24"/>
    <mergeCell ref="H39:I39"/>
    <mergeCell ref="H40:I40"/>
    <mergeCell ref="B35:I35"/>
    <mergeCell ref="B36:B38"/>
    <mergeCell ref="H36:I36"/>
    <mergeCell ref="H37:I37"/>
    <mergeCell ref="H38:I38"/>
  </mergeCells>
  <phoneticPr fontId="3"/>
  <pageMargins left="0.70866141732283472" right="0.70866141732283472" top="0.74803149606299213" bottom="0.74803149606299213" header="0.31496062992125984" footer="0.31496062992125984"/>
  <pageSetup paperSize="9" scale="89" fitToHeight="0" orientation="portrait" blackAndWhite="1" r:id="rId2"/>
  <headerFooter scaleWithDoc="0">
    <oddFooter>&amp;C&amp;"ＭＳ 明朝,標準"&amp;11－19－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67"/>
  <sheetViews>
    <sheetView workbookViewId="0"/>
  </sheetViews>
  <sheetFormatPr defaultRowHeight="14.25" x14ac:dyDescent="0.15"/>
  <cols>
    <col min="1" max="2" width="8" style="1"/>
    <col min="3" max="6" width="12.5" style="1" customWidth="1"/>
    <col min="7" max="7" width="14.125" style="1" bestFit="1" customWidth="1"/>
    <col min="8" max="11" width="9" style="1"/>
  </cols>
  <sheetData>
    <row r="5" spans="1:1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13" spans="1:11" x14ac:dyDescent="0.15">
      <c r="A13"/>
      <c r="B13"/>
      <c r="C13"/>
      <c r="D13"/>
      <c r="E13"/>
      <c r="F13"/>
      <c r="G13"/>
    </row>
    <row r="14" spans="1:11" x14ac:dyDescent="0.15">
      <c r="A14"/>
      <c r="B14"/>
      <c r="C14"/>
      <c r="D14"/>
      <c r="E14"/>
      <c r="F14"/>
      <c r="G14"/>
    </row>
    <row r="15" spans="1:11" x14ac:dyDescent="0.15">
      <c r="A15"/>
      <c r="B15"/>
      <c r="C15"/>
      <c r="D15"/>
      <c r="E15"/>
      <c r="F15"/>
      <c r="G15"/>
    </row>
    <row r="16" spans="1:11" x14ac:dyDescent="0.15">
      <c r="A16" s="15"/>
      <c r="B16" s="15"/>
      <c r="C16" s="15"/>
      <c r="D16" s="15"/>
      <c r="E16" s="15"/>
      <c r="F16" s="15"/>
      <c r="G16" s="15"/>
      <c r="H16" s="38"/>
      <c r="I16" s="38"/>
      <c r="J16" s="38"/>
      <c r="K16" s="38"/>
    </row>
    <row r="17" spans="1:7" x14ac:dyDescent="0.15">
      <c r="A17"/>
      <c r="B17"/>
      <c r="C17"/>
      <c r="D17"/>
      <c r="E17"/>
      <c r="F17"/>
      <c r="G17"/>
    </row>
    <row r="18" spans="1:7" x14ac:dyDescent="0.15">
      <c r="A18"/>
      <c r="B18"/>
      <c r="C18"/>
      <c r="D18"/>
      <c r="E18"/>
      <c r="F18"/>
      <c r="G18"/>
    </row>
    <row r="19" spans="1:7" x14ac:dyDescent="0.15">
      <c r="A19"/>
      <c r="B19"/>
      <c r="C19"/>
      <c r="D19"/>
      <c r="E19"/>
      <c r="F19"/>
      <c r="G19"/>
    </row>
    <row r="33" spans="3:10" x14ac:dyDescent="0.15">
      <c r="C33" s="41" t="s">
        <v>223</v>
      </c>
      <c r="D33" s="41"/>
      <c r="E33" s="41"/>
      <c r="F33" s="41"/>
      <c r="G33"/>
      <c r="H33"/>
      <c r="I33"/>
      <c r="J33"/>
    </row>
    <row r="34" spans="3:10" x14ac:dyDescent="0.15">
      <c r="C34" s="42"/>
      <c r="D34" s="41"/>
      <c r="E34" s="41"/>
      <c r="F34" s="41"/>
      <c r="G34" s="43"/>
      <c r="H34" s="43"/>
      <c r="I34" s="43"/>
      <c r="J34" s="43"/>
    </row>
    <row r="35" spans="3:10" x14ac:dyDescent="0.15">
      <c r="C35" s="44"/>
      <c r="D35" s="44" t="s">
        <v>158</v>
      </c>
      <c r="E35" s="44" t="s">
        <v>159</v>
      </c>
      <c r="F35" s="45" t="s">
        <v>160</v>
      </c>
      <c r="G35" s="45" t="s">
        <v>155</v>
      </c>
      <c r="H35"/>
      <c r="I35"/>
      <c r="J35"/>
    </row>
    <row r="36" spans="3:10" x14ac:dyDescent="0.15">
      <c r="C36" s="44" t="s">
        <v>156</v>
      </c>
      <c r="D36" s="56">
        <v>4701151000</v>
      </c>
      <c r="E36" s="56">
        <v>5354573000</v>
      </c>
      <c r="F36" s="46">
        <v>1085639000</v>
      </c>
      <c r="G36" s="46">
        <v>11141363000</v>
      </c>
      <c r="H36"/>
      <c r="I36"/>
      <c r="J36"/>
    </row>
    <row r="37" spans="3:10" x14ac:dyDescent="0.15">
      <c r="C37" s="92"/>
      <c r="D37" s="57">
        <f>ROUND(D36/G36,3)</f>
        <v>0.42199999999999999</v>
      </c>
      <c r="E37" s="57">
        <f>ROUND(E36/G36,3)</f>
        <v>0.48099999999999998</v>
      </c>
      <c r="F37" s="57">
        <f>ROUND(F36/G36,3)</f>
        <v>9.7000000000000003E-2</v>
      </c>
      <c r="G37" s="91"/>
      <c r="H37"/>
      <c r="I37"/>
      <c r="J37"/>
    </row>
    <row r="38" spans="3:10" x14ac:dyDescent="0.15">
      <c r="C38" s="42" t="s">
        <v>143</v>
      </c>
      <c r="D38" s="42"/>
      <c r="E38" s="42"/>
      <c r="F38" s="42"/>
      <c r="G38" s="42"/>
      <c r="H38" s="41"/>
      <c r="I38" s="41"/>
      <c r="J38" s="41"/>
    </row>
    <row r="39" spans="3:10" x14ac:dyDescent="0.15">
      <c r="C39" s="50" t="s">
        <v>157</v>
      </c>
      <c r="D39" s="50"/>
      <c r="E39" s="50"/>
      <c r="F39" s="50"/>
      <c r="G39" s="50"/>
      <c r="H39" s="47"/>
      <c r="I39" s="41"/>
      <c r="J39" s="41"/>
    </row>
    <row r="40" spans="3:10" x14ac:dyDescent="0.15">
      <c r="C40" s="50"/>
      <c r="D40" s="51"/>
      <c r="E40" s="51"/>
      <c r="F40" s="51"/>
      <c r="G40" s="51"/>
      <c r="H40" s="48"/>
      <c r="I40"/>
      <c r="J40"/>
    </row>
    <row r="41" spans="3:10" x14ac:dyDescent="0.15">
      <c r="C41" s="50"/>
      <c r="D41" s="51"/>
      <c r="E41" s="51"/>
      <c r="F41" s="51"/>
      <c r="G41" s="51"/>
      <c r="H41" s="48"/>
      <c r="I41"/>
      <c r="J41"/>
    </row>
    <row r="42" spans="3:10" x14ac:dyDescent="0.15">
      <c r="C42" s="52"/>
      <c r="D42" s="53"/>
      <c r="E42" s="53"/>
      <c r="F42" s="53"/>
      <c r="G42" s="53"/>
      <c r="H42"/>
      <c r="I42"/>
      <c r="J42"/>
    </row>
    <row r="43" spans="3:10" x14ac:dyDescent="0.15">
      <c r="C43" s="42"/>
      <c r="D43" s="53"/>
      <c r="E43" s="53"/>
      <c r="F43" s="53"/>
      <c r="G43" s="53"/>
      <c r="H43"/>
      <c r="I43"/>
      <c r="J43"/>
    </row>
    <row r="44" spans="3:10" x14ac:dyDescent="0.15">
      <c r="C44" s="42"/>
      <c r="D44" s="42"/>
      <c r="E44" s="42"/>
      <c r="F44" s="54"/>
      <c r="G44" s="53"/>
      <c r="H44"/>
      <c r="I44"/>
      <c r="J44"/>
    </row>
    <row r="45" spans="3:10" x14ac:dyDescent="0.15">
      <c r="C45" s="42"/>
      <c r="D45" s="55"/>
      <c r="E45" s="55"/>
      <c r="F45" s="49"/>
      <c r="G45" s="53"/>
      <c r="H45"/>
      <c r="I45"/>
      <c r="J45"/>
    </row>
    <row r="46" spans="3:10" x14ac:dyDescent="0.15">
      <c r="C46" s="42"/>
      <c r="D46" s="55"/>
      <c r="E46" s="55"/>
      <c r="F46" s="49"/>
      <c r="G46" s="53"/>
      <c r="H46"/>
      <c r="I46"/>
      <c r="J46"/>
    </row>
    <row r="47" spans="3:10" x14ac:dyDescent="0.15">
      <c r="C47" s="53"/>
      <c r="D47" s="53"/>
      <c r="E47" s="53"/>
      <c r="F47" s="53"/>
      <c r="G47" s="53"/>
      <c r="H47"/>
      <c r="I47"/>
      <c r="J47"/>
    </row>
    <row r="48" spans="3:10" x14ac:dyDescent="0.15">
      <c r="C48" s="53"/>
      <c r="D48" s="53"/>
      <c r="E48" s="53"/>
      <c r="F48" s="53"/>
      <c r="G48" s="53"/>
      <c r="H48"/>
      <c r="I48"/>
      <c r="J48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11" x14ac:dyDescent="0.15">
      <c r="A65"/>
      <c r="B65"/>
      <c r="C65"/>
    </row>
    <row r="66" spans="1:11" x14ac:dyDescent="0.15">
      <c r="A66"/>
      <c r="B66"/>
      <c r="C66"/>
    </row>
    <row r="67" spans="1:11" x14ac:dyDescent="0.15">
      <c r="A67"/>
      <c r="B67"/>
      <c r="C67"/>
      <c r="D67"/>
      <c r="E67"/>
      <c r="F67"/>
      <c r="G67"/>
      <c r="H67"/>
      <c r="I67"/>
      <c r="J67"/>
      <c r="K67"/>
    </row>
  </sheetData>
  <customSheetViews>
    <customSheetView guid="{60AB5A91-0B10-4678-8BC8-BF598EF574E7}" topLeftCell="A16">
      <selection activeCell="G37" sqref="G37"/>
      <pageMargins left="0.7" right="0.7" top="0.75" bottom="0.75" header="0.3" footer="0.3"/>
      <pageSetup paperSize="9" orientation="portrait" r:id="rId1"/>
    </customSheetView>
  </customSheetViews>
  <phoneticPr fontId="3"/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view="pageBreakPreview" zoomScaleNormal="100" zoomScaleSheetLayoutView="100" workbookViewId="0">
      <selection activeCell="A3" sqref="A3:I13"/>
    </sheetView>
  </sheetViews>
  <sheetFormatPr defaultColWidth="8" defaultRowHeight="12.75" x14ac:dyDescent="0.15"/>
  <cols>
    <col min="1" max="1" width="5.5" style="7" customWidth="1"/>
    <col min="2" max="2" width="2.625" style="7" customWidth="1"/>
    <col min="3" max="3" width="6" style="7" customWidth="1"/>
    <col min="4" max="5" width="8.5" style="7" customWidth="1"/>
    <col min="6" max="6" width="7.125" style="7" customWidth="1"/>
    <col min="7" max="7" width="7.25" style="7" customWidth="1"/>
    <col min="8" max="8" width="2.25" style="7" customWidth="1"/>
    <col min="9" max="9" width="3.375" style="7" customWidth="1"/>
    <col min="10" max="10" width="2.625" style="7" customWidth="1"/>
    <col min="11" max="11" width="5.875" style="7" customWidth="1"/>
    <col min="12" max="12" width="6.25" style="7" customWidth="1"/>
    <col min="13" max="13" width="2.375" style="7" customWidth="1"/>
    <col min="14" max="14" width="8.25" style="7" customWidth="1"/>
    <col min="15" max="16" width="7" style="7" customWidth="1"/>
    <col min="17" max="17" width="5.625" style="7" customWidth="1"/>
    <col min="18" max="18" width="0.875" style="7" customWidth="1"/>
    <col min="19" max="43" width="2.625" style="7" customWidth="1"/>
    <col min="44" max="16384" width="8" style="7"/>
  </cols>
  <sheetData>
    <row r="1" spans="1:18" ht="14.25" x14ac:dyDescent="0.15">
      <c r="B1" s="8"/>
      <c r="G1" s="25"/>
      <c r="H1" s="25"/>
      <c r="I1"/>
      <c r="J1" s="8"/>
      <c r="K1" s="31"/>
      <c r="L1" s="31"/>
    </row>
    <row r="2" spans="1:18" ht="22.5" customHeight="1" x14ac:dyDescent="0.15"/>
    <row r="3" spans="1:18" ht="17.25" x14ac:dyDescent="0.2">
      <c r="A3" s="23" t="s">
        <v>138</v>
      </c>
      <c r="B3" s="9"/>
      <c r="C3" s="9"/>
      <c r="D3" s="9"/>
      <c r="E3" s="9"/>
      <c r="I3" s="7" t="s">
        <v>139</v>
      </c>
    </row>
    <row r="4" spans="1:18" ht="17.25" x14ac:dyDescent="0.2">
      <c r="A4" s="23"/>
      <c r="B4" s="9"/>
      <c r="C4" s="9"/>
      <c r="D4" s="9"/>
      <c r="E4" s="9"/>
    </row>
    <row r="5" spans="1:18" ht="14.25" hidden="1" x14ac:dyDescent="0.15">
      <c r="A5" s="26" t="s">
        <v>169</v>
      </c>
      <c r="B5" s="9"/>
      <c r="C5" s="9"/>
      <c r="D5" s="9"/>
      <c r="E5" s="9"/>
    </row>
    <row r="6" spans="1:18" ht="13.5" hidden="1" customHeight="1" x14ac:dyDescent="0.15">
      <c r="A6" s="19"/>
      <c r="B6" s="9"/>
      <c r="C6" s="9"/>
      <c r="D6" s="9"/>
      <c r="E6" s="9"/>
    </row>
    <row r="7" spans="1:18" ht="28.5" hidden="1" customHeight="1" x14ac:dyDescent="0.15">
      <c r="A7" s="62" t="s">
        <v>189</v>
      </c>
      <c r="B7" s="578" t="s">
        <v>153</v>
      </c>
      <c r="C7" s="579"/>
      <c r="D7" s="579"/>
      <c r="E7" s="579"/>
      <c r="F7" s="579"/>
      <c r="G7" s="579"/>
      <c r="H7" s="579"/>
      <c r="I7" s="580"/>
      <c r="J7" s="578" t="s">
        <v>154</v>
      </c>
      <c r="K7" s="579"/>
      <c r="L7" s="579"/>
      <c r="M7" s="579"/>
      <c r="N7" s="579"/>
      <c r="O7" s="579"/>
      <c r="P7" s="579"/>
      <c r="Q7" s="580"/>
    </row>
    <row r="8" spans="1:18" ht="19.5" hidden="1" customHeight="1" x14ac:dyDescent="0.15">
      <c r="A8" s="32"/>
      <c r="B8" s="581" t="s">
        <v>140</v>
      </c>
      <c r="C8" s="64" t="s">
        <v>191</v>
      </c>
      <c r="D8" s="65" t="s">
        <v>192</v>
      </c>
      <c r="E8" s="64" t="s">
        <v>193</v>
      </c>
      <c r="F8" s="64" t="s">
        <v>194</v>
      </c>
      <c r="G8" s="64" t="s">
        <v>142</v>
      </c>
      <c r="H8" s="626" t="s">
        <v>195</v>
      </c>
      <c r="I8" s="584"/>
      <c r="J8" s="627" t="s">
        <v>140</v>
      </c>
      <c r="K8" s="64" t="s">
        <v>191</v>
      </c>
      <c r="L8" s="630" t="s">
        <v>192</v>
      </c>
      <c r="M8" s="631"/>
      <c r="N8" s="64" t="s">
        <v>193</v>
      </c>
      <c r="O8" s="64" t="s">
        <v>194</v>
      </c>
      <c r="P8" s="64" t="s">
        <v>142</v>
      </c>
      <c r="Q8" s="66" t="s">
        <v>195</v>
      </c>
    </row>
    <row r="9" spans="1:18" ht="19.5" hidden="1" customHeight="1" x14ac:dyDescent="0.15">
      <c r="A9" s="32"/>
      <c r="B9" s="581"/>
      <c r="C9" s="67" t="s">
        <v>0</v>
      </c>
      <c r="D9" s="67" t="s">
        <v>0</v>
      </c>
      <c r="E9" s="68" t="s">
        <v>196</v>
      </c>
      <c r="F9" s="69" t="s">
        <v>197</v>
      </c>
      <c r="G9" s="68" t="s">
        <v>144</v>
      </c>
      <c r="H9" s="632"/>
      <c r="I9" s="586"/>
      <c r="J9" s="628"/>
      <c r="K9" s="67" t="s">
        <v>0</v>
      </c>
      <c r="L9" s="633" t="s">
        <v>0</v>
      </c>
      <c r="M9" s="634"/>
      <c r="N9" s="68" t="s">
        <v>196</v>
      </c>
      <c r="O9" s="69" t="s">
        <v>197</v>
      </c>
      <c r="P9" s="68" t="s">
        <v>144</v>
      </c>
      <c r="Q9" s="70"/>
    </row>
    <row r="10" spans="1:18" ht="19.5" hidden="1" customHeight="1" x14ac:dyDescent="0.15">
      <c r="A10" s="63" t="s">
        <v>190</v>
      </c>
      <c r="B10" s="582"/>
      <c r="C10" s="71" t="s">
        <v>198</v>
      </c>
      <c r="D10" s="71" t="s">
        <v>199</v>
      </c>
      <c r="E10" s="71" t="s">
        <v>199</v>
      </c>
      <c r="F10" s="71" t="s">
        <v>200</v>
      </c>
      <c r="G10" s="71" t="s">
        <v>200</v>
      </c>
      <c r="H10" s="587" t="s">
        <v>200</v>
      </c>
      <c r="I10" s="588"/>
      <c r="J10" s="629"/>
      <c r="K10" s="71" t="s">
        <v>198</v>
      </c>
      <c r="L10" s="635" t="s">
        <v>199</v>
      </c>
      <c r="M10" s="636"/>
      <c r="N10" s="71" t="s">
        <v>199</v>
      </c>
      <c r="O10" s="72" t="s">
        <v>200</v>
      </c>
      <c r="P10" s="72" t="s">
        <v>200</v>
      </c>
      <c r="Q10" s="73" t="s">
        <v>176</v>
      </c>
      <c r="R10" s="40"/>
    </row>
    <row r="11" spans="1:18" ht="36" hidden="1" customHeight="1" x14ac:dyDescent="0.15">
      <c r="A11" s="78" t="s">
        <v>201</v>
      </c>
      <c r="B11" s="79">
        <v>1</v>
      </c>
      <c r="C11" s="80">
        <v>8820</v>
      </c>
      <c r="D11" s="80">
        <v>1620623</v>
      </c>
      <c r="E11" s="80">
        <v>1024490</v>
      </c>
      <c r="F11" s="80">
        <v>8346</v>
      </c>
      <c r="G11" s="80">
        <v>8346</v>
      </c>
      <c r="H11" s="574">
        <v>0</v>
      </c>
      <c r="I11" s="575"/>
      <c r="J11" s="79">
        <v>1</v>
      </c>
      <c r="K11" s="80">
        <v>8820</v>
      </c>
      <c r="L11" s="624">
        <v>1620623</v>
      </c>
      <c r="M11" s="625"/>
      <c r="N11" s="80">
        <v>613727</v>
      </c>
      <c r="O11" s="80">
        <v>24069</v>
      </c>
      <c r="P11" s="80">
        <v>24069</v>
      </c>
      <c r="Q11" s="81">
        <v>0</v>
      </c>
    </row>
    <row r="12" spans="1:18" ht="36" hidden="1" x14ac:dyDescent="0.15">
      <c r="A12" s="74" t="s">
        <v>202</v>
      </c>
      <c r="B12" s="75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576">
        <v>0</v>
      </c>
      <c r="I12" s="577"/>
      <c r="J12" s="75">
        <v>0</v>
      </c>
      <c r="K12" s="76">
        <v>0</v>
      </c>
      <c r="L12" s="576">
        <v>0</v>
      </c>
      <c r="M12" s="623"/>
      <c r="N12" s="76">
        <v>0</v>
      </c>
      <c r="O12" s="76">
        <v>0</v>
      </c>
      <c r="P12" s="76">
        <v>0</v>
      </c>
      <c r="Q12" s="77">
        <v>0</v>
      </c>
    </row>
    <row r="13" spans="1:18" ht="20.25" customHeight="1" x14ac:dyDescent="0.15">
      <c r="B13" s="82" t="s">
        <v>203</v>
      </c>
    </row>
    <row r="14" spans="1:18" ht="20.25" customHeight="1" x14ac:dyDescent="0.15"/>
    <row r="15" spans="1:18" ht="20.25" customHeight="1" x14ac:dyDescent="0.15"/>
    <row r="16" spans="1:18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</sheetData>
  <customSheetViews>
    <customSheetView guid="{60AB5A91-0B10-4678-8BC8-BF598EF574E7}" showPageBreaks="1" printArea="1" hiddenRows="1" state="hidden" view="pageBreakPreview">
      <selection activeCell="A3" sqref="A3:I13"/>
      <pageMargins left="0.47244094488188981" right="7.874015748031496E-2" top="0.78740157480314965" bottom="0.59055118110236227" header="0.70866141732283472" footer="0.31496062992125984"/>
      <pageSetup paperSize="9" scale="91" firstPageNumber="45" pageOrder="overThenDown" orientation="portrait" blackAndWhite="1" useFirstPageNumber="1" horizontalDpi="300" verticalDpi="300" r:id="rId1"/>
      <headerFooter alignWithMargins="0">
        <oddFooter>&amp;C&amp;"ＭＳ Ｐ明朝,標準"&amp;11－20－</oddFooter>
      </headerFooter>
    </customSheetView>
  </customSheetViews>
  <mergeCells count="14">
    <mergeCell ref="H12:I12"/>
    <mergeCell ref="L12:M12"/>
    <mergeCell ref="B7:I7"/>
    <mergeCell ref="J7:Q7"/>
    <mergeCell ref="H11:I11"/>
    <mergeCell ref="L11:M11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2"/>
  <headerFooter alignWithMargins="0">
    <oddFooter>&amp;C&amp;"ＭＳ Ｐ明朝,標準"&amp;11－20－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P15固定納税義務者数</vt:lpstr>
      <vt:lpstr>P16土地</vt:lpstr>
      <vt:lpstr>P17家屋</vt:lpstr>
      <vt:lpstr>P18家屋の増減・償却</vt:lpstr>
      <vt:lpstr>P19都市計画税・特別土地保有税</vt:lpstr>
      <vt:lpstr>P15データ</vt:lpstr>
      <vt:lpstr>19特別土地保有税</vt:lpstr>
      <vt:lpstr>'19特別土地保有税'!Print_Area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白井　伸幸</cp:lastModifiedBy>
  <cp:lastPrinted>2022-03-16T10:33:34Z</cp:lastPrinted>
  <dcterms:created xsi:type="dcterms:W3CDTF">2002-07-22T01:18:03Z</dcterms:created>
  <dcterms:modified xsi:type="dcterms:W3CDTF">2022-03-30T11:31:56Z</dcterms:modified>
</cp:coreProperties>
</file>