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90" windowHeight="6330" activeTab="1"/>
  </bookViews>
  <sheets>
    <sheet name="障害種別年令比較グラフ 20年" sheetId="1" r:id="rId1"/>
    <sheet name="年次推移 20年" sheetId="2" r:id="rId2"/>
  </sheets>
  <definedNames>
    <definedName name="_xlnm.Print_Area" localSheetId="0">'障害種別年令比較グラフ 20年'!$B$4:$S$30</definedName>
    <definedName name="_xlnm.Print_Area" localSheetId="1">'年次推移 20年'!$B$2:$J$24</definedName>
  </definedNames>
  <calcPr calcMode="manual" fullCalcOnLoad="1"/>
</workbook>
</file>

<file path=xl/sharedStrings.xml><?xml version="1.0" encoding="utf-8"?>
<sst xmlns="http://schemas.openxmlformats.org/spreadsheetml/2006/main" count="89" uniqueCount="55">
  <si>
    <t>計</t>
  </si>
  <si>
    <t>20歳未満</t>
  </si>
  <si>
    <t>20～39歳</t>
  </si>
  <si>
    <t>40～64歳</t>
  </si>
  <si>
    <t>65歳以上</t>
  </si>
  <si>
    <t>1級</t>
  </si>
  <si>
    <t>2級</t>
  </si>
  <si>
    <t>3級</t>
  </si>
  <si>
    <t>１級</t>
  </si>
  <si>
    <t>障害者数年次推移</t>
  </si>
  <si>
    <t>人　　　　　　口</t>
  </si>
  <si>
    <t>A</t>
  </si>
  <si>
    <t>B</t>
  </si>
  <si>
    <t>C</t>
  </si>
  <si>
    <t>D</t>
  </si>
  <si>
    <t>A　+　B　+　C</t>
  </si>
  <si>
    <t>A　+　B　+　D</t>
  </si>
  <si>
    <t>　</t>
  </si>
  <si>
    <t>（４月1日現在）</t>
  </si>
  <si>
    <t xml:space="preserve"> 身体障害者（手帳所持者数）</t>
  </si>
  <si>
    <t xml:space="preserve"> 知的障害者（手帳所持者数）</t>
  </si>
  <si>
    <t xml:space="preserve"> 精神障害者</t>
  </si>
  <si>
    <t xml:space="preserve"> 手帳所持者数</t>
  </si>
  <si>
    <t xml:space="preserve"> 公費負担対象者数</t>
  </si>
  <si>
    <t>身体障害</t>
  </si>
  <si>
    <t>知的障害</t>
  </si>
  <si>
    <t>精神障害</t>
  </si>
  <si>
    <t>18歳未満</t>
  </si>
  <si>
    <t>人数</t>
  </si>
  <si>
    <t>割合</t>
  </si>
  <si>
    <t>人数</t>
  </si>
  <si>
    <t>精神障害</t>
  </si>
  <si>
    <t>　</t>
  </si>
  <si>
    <t>4級</t>
  </si>
  <si>
    <t>5級</t>
  </si>
  <si>
    <t>6級</t>
  </si>
  <si>
    <t>重度</t>
  </si>
  <si>
    <t>中度</t>
  </si>
  <si>
    <t>軽度</t>
  </si>
  <si>
    <r>
      <t xml:space="preserve"> </t>
    </r>
    <r>
      <rPr>
        <sz val="11"/>
        <rFont val="ＭＳ Ｐゴシック"/>
        <family val="3"/>
      </rPr>
      <t>単位 ％</t>
    </r>
  </si>
  <si>
    <t>　</t>
  </si>
  <si>
    <t>Ｂ２</t>
  </si>
  <si>
    <t xml:space="preserve"> </t>
  </si>
  <si>
    <t>　　</t>
  </si>
  <si>
    <t>平成１６年度</t>
  </si>
  <si>
    <t>平成１７年度</t>
  </si>
  <si>
    <t>平成１８年度</t>
  </si>
  <si>
    <t>平成１９年度</t>
  </si>
  <si>
    <t>平成２０年度</t>
  </si>
  <si>
    <r>
      <t>　対人口比（平成2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年度）</t>
    </r>
  </si>
  <si>
    <t>Ａ</t>
  </si>
  <si>
    <t>Ｂ１</t>
  </si>
  <si>
    <t>　　</t>
  </si>
  <si>
    <t>　</t>
  </si>
  <si>
    <t>身障・知的・精神手帳所持者の状況（H20年4月1日現在）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</si>
</sst>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 ;[Red]\-#,##0.0\ 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.7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34.25"/>
      <name val="ＭＳ Ｐゴシック"/>
      <family val="3"/>
    </font>
    <font>
      <sz val="33"/>
      <name val="ＭＳ Ｐゴシック"/>
      <family val="3"/>
    </font>
    <font>
      <sz val="11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9" fontId="0" fillId="0" borderId="0" xfId="15" applyAlignment="1">
      <alignment vertical="center"/>
    </xf>
    <xf numFmtId="9" fontId="0" fillId="0" borderId="0" xfId="15" applyFont="1" applyAlignment="1">
      <alignment vertical="center"/>
    </xf>
    <xf numFmtId="38" fontId="3" fillId="0" borderId="0" xfId="16" applyFont="1" applyAlignment="1">
      <alignment vertical="center"/>
    </xf>
    <xf numFmtId="38" fontId="0" fillId="0" borderId="1" xfId="16" applyFont="1" applyBorder="1" applyAlignment="1">
      <alignment vertical="center" shrinkToFit="1"/>
    </xf>
    <xf numFmtId="10" fontId="0" fillId="0" borderId="1" xfId="15" applyNumberFormat="1" applyBorder="1" applyAlignment="1">
      <alignment horizontal="center" vertical="center"/>
    </xf>
    <xf numFmtId="10" fontId="0" fillId="0" borderId="6" xfId="15" applyNumberFormat="1" applyBorder="1" applyAlignment="1">
      <alignment horizontal="center" vertical="center"/>
    </xf>
    <xf numFmtId="38" fontId="0" fillId="2" borderId="1" xfId="16" applyFill="1" applyBorder="1" applyAlignment="1">
      <alignment vertical="center"/>
    </xf>
    <xf numFmtId="10" fontId="0" fillId="2" borderId="1" xfId="15" applyNumberFormat="1" applyFill="1" applyBorder="1" applyAlignment="1">
      <alignment horizontal="center" vertical="center"/>
    </xf>
    <xf numFmtId="38" fontId="0" fillId="2" borderId="2" xfId="16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177" fontId="0" fillId="0" borderId="0" xfId="15" applyNumberFormat="1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176" fontId="0" fillId="0" borderId="11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176" fontId="0" fillId="0" borderId="14" xfId="16" applyNumberForma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shrinkToFit="1"/>
    </xf>
    <xf numFmtId="38" fontId="0" fillId="0" borderId="4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40" fontId="0" fillId="0" borderId="0" xfId="16" applyNumberFormat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18" xfId="16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19" xfId="16" applyFill="1" applyBorder="1" applyAlignment="1">
      <alignment vertical="center"/>
    </xf>
    <xf numFmtId="38" fontId="0" fillId="4" borderId="0" xfId="16" applyFill="1" applyAlignment="1">
      <alignment vertical="center"/>
    </xf>
    <xf numFmtId="0" fontId="0" fillId="3" borderId="20" xfId="0" applyFill="1" applyBorder="1" applyAlignment="1">
      <alignment horizontal="center" vertical="center"/>
    </xf>
    <xf numFmtId="177" fontId="0" fillId="3" borderId="21" xfId="15" applyNumberFormat="1" applyFont="1" applyFill="1" applyBorder="1" applyAlignment="1">
      <alignment vertical="center"/>
    </xf>
    <xf numFmtId="177" fontId="0" fillId="3" borderId="22" xfId="15" applyNumberFormat="1" applyFont="1" applyFill="1" applyBorder="1" applyAlignment="1">
      <alignment vertical="center"/>
    </xf>
    <xf numFmtId="177" fontId="0" fillId="3" borderId="23" xfId="15" applyNumberFormat="1" applyFont="1" applyFill="1" applyBorder="1" applyAlignment="1">
      <alignment vertical="center"/>
    </xf>
    <xf numFmtId="9" fontId="0" fillId="3" borderId="20" xfId="15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186" fontId="0" fillId="0" borderId="1" xfId="15" applyNumberFormat="1" applyBorder="1" applyAlignment="1">
      <alignment vertical="center"/>
    </xf>
    <xf numFmtId="176" fontId="0" fillId="0" borderId="4" xfId="16" applyNumberFormat="1" applyFont="1" applyBorder="1" applyAlignment="1">
      <alignment horizontal="center" vertical="center"/>
    </xf>
    <xf numFmtId="38" fontId="0" fillId="3" borderId="25" xfId="16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4" borderId="2" xfId="16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38" fontId="0" fillId="4" borderId="4" xfId="16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38" fontId="0" fillId="4" borderId="28" xfId="16" applyFont="1" applyFill="1" applyBorder="1" applyAlignment="1">
      <alignment horizontal="center" vertical="center"/>
    </xf>
    <xf numFmtId="38" fontId="0" fillId="3" borderId="6" xfId="16" applyFont="1" applyFill="1" applyBorder="1" applyAlignment="1">
      <alignment horizontal="center" vertical="center"/>
    </xf>
    <xf numFmtId="38" fontId="0" fillId="3" borderId="29" xfId="16" applyFill="1" applyBorder="1" applyAlignment="1">
      <alignment horizontal="center" vertical="center"/>
    </xf>
    <xf numFmtId="38" fontId="0" fillId="3" borderId="30" xfId="16" applyFill="1" applyBorder="1" applyAlignment="1">
      <alignment horizontal="center" vertical="center"/>
    </xf>
    <xf numFmtId="176" fontId="0" fillId="0" borderId="31" xfId="16" applyNumberFormat="1" applyBorder="1" applyAlignment="1">
      <alignment horizontal="center" vertical="center"/>
    </xf>
    <xf numFmtId="176" fontId="0" fillId="0" borderId="32" xfId="16" applyNumberFormat="1" applyBorder="1" applyAlignment="1">
      <alignment horizontal="center" vertical="center"/>
    </xf>
    <xf numFmtId="176" fontId="0" fillId="0" borderId="33" xfId="16" applyNumberFormat="1" applyBorder="1" applyAlignment="1">
      <alignment horizontal="center" vertical="center"/>
    </xf>
    <xf numFmtId="176" fontId="0" fillId="0" borderId="34" xfId="16" applyNumberFormat="1" applyBorder="1" applyAlignment="1">
      <alignment horizontal="center" vertical="center"/>
    </xf>
    <xf numFmtId="176" fontId="0" fillId="0" borderId="28" xfId="16" applyNumberFormat="1" applyBorder="1" applyAlignment="1">
      <alignment horizontal="center" vertical="center"/>
    </xf>
    <xf numFmtId="176" fontId="0" fillId="0" borderId="34" xfId="16" applyNumberFormat="1" applyFont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8" fontId="0" fillId="3" borderId="3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2" borderId="1" xfId="16" applyFont="1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4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'障害種別年令比較グラフ 20年'!#REF!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'障害種別年令比較グラフ 20年'!#REF!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'障害種別年令比較グラフ 20年'!#REF!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'障害種別年令比較グラフ 20年'!#REF!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'障害種別年令比較グラフ 20年'!#REF!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'障害種別年令比較グラフ 20年'!#REF!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精神保健福祉手帳所持者の状況（H20.4.1現在）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'障害種別年令比較グラフ 20年'!$C$10:$D$10</c:f>
              <c:strCache>
                <c:ptCount val="1"/>
                <c:pt idx="0">
                  <c:v>精神障害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'障害種別年令比較グラフ 20年'!$F$5:$J$5</c:f>
              <c:strCache/>
            </c:strRef>
          </c:cat>
          <c:val>
            <c:numRef>
              <c:f>'障害種別年令比較グラフ 20年'!$F$10:$J$10</c:f>
              <c:numCache/>
            </c:numRef>
          </c:val>
        </c:ser>
        <c:overlap val="100"/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9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身障・知的・精神年齢別割合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1"/>
          <c:w val="0.791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'障害種別年令比較グラフ 20年'!$X$20</c:f>
              <c:strCache>
                <c:ptCount val="1"/>
                <c:pt idx="0">
                  <c:v>身体障害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'障害種別年令比較グラフ 20年'!$Y$19:$AB$19</c:f>
              <c:strCache/>
            </c:strRef>
          </c:cat>
          <c:val>
            <c:numRef>
              <c:f>'障害種別年令比較グラフ 20年'!$Y$20:$AB$20</c:f>
              <c:numCache/>
            </c:numRef>
          </c:val>
          <c:smooth val="0"/>
        </c:ser>
        <c:ser>
          <c:idx val="1"/>
          <c:order val="1"/>
          <c:tx>
            <c:strRef>
              <c:f>'障害種別年令比較グラフ 20年'!$X$21</c:f>
              <c:strCache>
                <c:ptCount val="1"/>
                <c:pt idx="0">
                  <c:v>知的障害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'障害種別年令比較グラフ 20年'!$Y$19:$AB$19</c:f>
              <c:strCache/>
            </c:strRef>
          </c:cat>
          <c:val>
            <c:numRef>
              <c:f>'障害種別年令比較グラフ 20年'!$Y$21:$AB$21</c:f>
              <c:numCache/>
            </c:numRef>
          </c:val>
          <c:smooth val="0"/>
        </c:ser>
        <c:ser>
          <c:idx val="2"/>
          <c:order val="2"/>
          <c:tx>
            <c:strRef>
              <c:f>'障害種別年令比較グラフ 20年'!$X$22</c:f>
              <c:strCache>
                <c:ptCount val="1"/>
                <c:pt idx="0">
                  <c:v>精神障害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'障害種別年令比較グラフ 20年'!$Y$19:$AB$19</c:f>
              <c:strCache/>
            </c:strRef>
          </c:cat>
          <c:val>
            <c:numRef>
              <c:f>'障害種別年令比較グラフ 20年'!$Y$22:$AB$22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4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550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精神保健福祉手帳所持者の状況（H13.3.28現在）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'年次推移 20年'!#REF!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20年'!#REF!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20年'!#REF!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'年次推移 20年'!#REF!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20年'!#REF!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20年'!#REF!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精神保健福祉手帳級別（H13.3.28現在）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'年次推移 20年'!#REF!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20年'!#REF!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障害者数年次推移</a:t>
            </a:r>
          </a:p>
        </c:rich>
      </c:tx>
      <c:layout>
        <c:manualLayout>
          <c:xMode val="factor"/>
          <c:yMode val="factor"/>
          <c:x val="0"/>
          <c:y val="0.0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35"/>
          <c:w val="0.72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20年'!$B$4:$D$4</c:f>
              <c:strCache>
                <c:ptCount val="1"/>
                <c:pt idx="0">
                  <c:v> 身体障害者（手帳所持者数）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20年'!$E$3:$I$3</c:f>
              <c:strCache/>
            </c:strRef>
          </c:cat>
          <c:val>
            <c:numRef>
              <c:f>'年次推移 20年'!$E$4:$I$4</c:f>
              <c:numCache/>
            </c:numRef>
          </c:val>
          <c:smooth val="0"/>
        </c:ser>
        <c:ser>
          <c:idx val="1"/>
          <c:order val="1"/>
          <c:tx>
            <c:strRef>
              <c:f>'年次推移 20年'!$B$5:$D$5</c:f>
              <c:strCache>
                <c:ptCount val="1"/>
                <c:pt idx="0">
                  <c:v> 知的障害者（手帳所持者数） 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20年'!$E$3:$I$3</c:f>
              <c:strCache/>
            </c:strRef>
          </c:cat>
          <c:val>
            <c:numRef>
              <c:f>'年次推移 20年'!$E$5:$I$5</c:f>
              <c:numCache/>
            </c:numRef>
          </c:val>
          <c:smooth val="0"/>
        </c:ser>
        <c:ser>
          <c:idx val="2"/>
          <c:order val="2"/>
          <c:tx>
            <c:strRef>
              <c:f>'年次推移 20年'!$B$6:$D$6</c:f>
              <c:strCache>
                <c:ptCount val="1"/>
                <c:pt idx="0">
                  <c:v> 精神障害者  手帳所持者数 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20年'!$E$3:$I$3</c:f>
              <c:strCache/>
            </c:strRef>
          </c:cat>
          <c:val>
            <c:numRef>
              <c:f>'年次推移 20年'!$E$6:$I$6</c:f>
              <c:numCache/>
            </c:numRef>
          </c:val>
          <c:smooth val="0"/>
        </c:ser>
        <c:ser>
          <c:idx val="3"/>
          <c:order val="3"/>
          <c:tx>
            <c:strRef>
              <c:f>'年次推移 20年'!$B$7:$D$7</c:f>
              <c:strCache>
                <c:ptCount val="1"/>
                <c:pt idx="0">
                  <c:v> 精神障害者  公費負担対象者数 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20年'!$E$3:$I$3</c:f>
              <c:strCache/>
            </c:strRef>
          </c:cat>
          <c:val>
            <c:numRef>
              <c:f>'年次推移 20年'!$E$7:$I$7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0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0</xdr:row>
      <xdr:rowOff>28575</xdr:rowOff>
    </xdr:from>
    <xdr:to>
      <xdr:col>50</xdr:col>
      <xdr:colOff>76200</xdr:colOff>
      <xdr:row>58</xdr:row>
      <xdr:rowOff>123825</xdr:rowOff>
    </xdr:to>
    <xdr:graphicFrame>
      <xdr:nvGraphicFramePr>
        <xdr:cNvPr id="1" name="Chart 1"/>
        <xdr:cNvGraphicFramePr/>
      </xdr:nvGraphicFramePr>
      <xdr:xfrm flipH="1">
        <a:off x="17173575" y="28575"/>
        <a:ext cx="14211300" cy="1230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295275</xdr:colOff>
      <xdr:row>30</xdr:row>
      <xdr:rowOff>95250</xdr:rowOff>
    </xdr:from>
    <xdr:to>
      <xdr:col>47</xdr:col>
      <xdr:colOff>28575</xdr:colOff>
      <xdr:row>77</xdr:row>
      <xdr:rowOff>57150</xdr:rowOff>
    </xdr:to>
    <xdr:graphicFrame>
      <xdr:nvGraphicFramePr>
        <xdr:cNvPr id="2" name="Chart 2"/>
        <xdr:cNvGraphicFramePr/>
      </xdr:nvGraphicFramePr>
      <xdr:xfrm>
        <a:off x="12439650" y="7505700"/>
        <a:ext cx="16840200" cy="802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35</xdr:row>
      <xdr:rowOff>38100</xdr:rowOff>
    </xdr:from>
    <xdr:to>
      <xdr:col>8</xdr:col>
      <xdr:colOff>381000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771525" y="8305800"/>
        <a:ext cx="5057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10</xdr:col>
      <xdr:colOff>47625</xdr:colOff>
      <xdr:row>29</xdr:row>
      <xdr:rowOff>66675</xdr:rowOff>
    </xdr:to>
    <xdr:graphicFrame>
      <xdr:nvGraphicFramePr>
        <xdr:cNvPr id="4" name="Chart 5"/>
        <xdr:cNvGraphicFramePr/>
      </xdr:nvGraphicFramePr>
      <xdr:xfrm>
        <a:off x="914400" y="4114800"/>
        <a:ext cx="64103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0</xdr:rowOff>
    </xdr:from>
    <xdr:to>
      <xdr:col>6</xdr:col>
      <xdr:colOff>666750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714375" y="845820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31</xdr:row>
      <xdr:rowOff>0</xdr:rowOff>
    </xdr:from>
    <xdr:to>
      <xdr:col>14</xdr:col>
      <xdr:colOff>542925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7743825" y="8458200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11</xdr:row>
      <xdr:rowOff>47625</xdr:rowOff>
    </xdr:from>
    <xdr:to>
      <xdr:col>9</xdr:col>
      <xdr:colOff>1447800</xdr:colOff>
      <xdr:row>23</xdr:row>
      <xdr:rowOff>190500</xdr:rowOff>
    </xdr:to>
    <xdr:graphicFrame>
      <xdr:nvGraphicFramePr>
        <xdr:cNvPr id="3" name="Chart 5"/>
        <xdr:cNvGraphicFramePr/>
      </xdr:nvGraphicFramePr>
      <xdr:xfrm>
        <a:off x="752475" y="3552825"/>
        <a:ext cx="9048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43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9.00390625" style="3" customWidth="1"/>
    <col min="2" max="2" width="3.00390625" style="3" customWidth="1"/>
    <col min="3" max="3" width="14.50390625" style="3" customWidth="1"/>
    <col min="4" max="4" width="0.5" style="3" customWidth="1"/>
    <col min="5" max="5" width="8.50390625" style="3" customWidth="1"/>
    <col min="6" max="10" width="12.00390625" style="3" customWidth="1"/>
    <col min="11" max="11" width="5.875" style="3" customWidth="1"/>
    <col min="12" max="12" width="5.625" style="3" bestFit="1" customWidth="1"/>
    <col min="13" max="13" width="5.125" style="3" bestFit="1" customWidth="1"/>
    <col min="14" max="15" width="5.25390625" style="3" bestFit="1" customWidth="1"/>
    <col min="16" max="16" width="4.75390625" style="3" bestFit="1" customWidth="1"/>
    <col min="17" max="17" width="5.25390625" style="3" customWidth="1"/>
    <col min="18" max="18" width="4.75390625" style="3" bestFit="1" customWidth="1"/>
    <col min="19" max="19" width="5.25390625" style="3" bestFit="1" customWidth="1"/>
    <col min="20" max="20" width="9.00390625" style="3" customWidth="1"/>
    <col min="21" max="23" width="3.875" style="3" customWidth="1"/>
    <col min="24" max="27" width="9.00390625" style="3" customWidth="1"/>
    <col min="28" max="28" width="13.625" style="3" bestFit="1" customWidth="1"/>
    <col min="29" max="16384" width="9.00390625" style="3" customWidth="1"/>
  </cols>
  <sheetData>
    <row r="1" ht="19.5" customHeight="1"/>
    <row r="2" ht="19.5" customHeight="1"/>
    <row r="3" ht="19.5" customHeight="1"/>
    <row r="4" spans="2:18" ht="42.75" customHeight="1">
      <c r="B4" s="2" t="s">
        <v>54</v>
      </c>
      <c r="R4" s="34" t="s">
        <v>39</v>
      </c>
    </row>
    <row r="5" spans="3:23" ht="27.75" customHeight="1">
      <c r="C5" s="67"/>
      <c r="D5" s="68"/>
      <c r="E5" s="69"/>
      <c r="F5" s="52" t="s">
        <v>1</v>
      </c>
      <c r="G5" s="53" t="s">
        <v>2</v>
      </c>
      <c r="H5" s="53" t="s">
        <v>3</v>
      </c>
      <c r="I5" s="54" t="s">
        <v>4</v>
      </c>
      <c r="J5" s="55" t="s">
        <v>0</v>
      </c>
      <c r="L5" s="56"/>
      <c r="M5" s="86" t="s">
        <v>24</v>
      </c>
      <c r="N5" s="87"/>
      <c r="O5" s="88"/>
      <c r="P5" s="86" t="s">
        <v>25</v>
      </c>
      <c r="Q5" s="89"/>
      <c r="R5" s="86" t="s">
        <v>31</v>
      </c>
      <c r="S5" s="89"/>
      <c r="W5" s="48"/>
    </row>
    <row r="6" spans="2:19" ht="22.5" customHeight="1">
      <c r="B6" s="14" t="s">
        <v>40</v>
      </c>
      <c r="C6" s="72" t="s">
        <v>24</v>
      </c>
      <c r="D6" s="73"/>
      <c r="E6" s="31" t="s">
        <v>28</v>
      </c>
      <c r="F6" s="49">
        <v>240</v>
      </c>
      <c r="G6" s="51">
        <v>512</v>
      </c>
      <c r="H6" s="51">
        <v>2265</v>
      </c>
      <c r="I6" s="50">
        <v>4856</v>
      </c>
      <c r="J6" s="12">
        <f aca="true" t="shared" si="0" ref="J6:J12">SUM(F6:I6)</f>
        <v>7873</v>
      </c>
      <c r="L6" s="77" t="s">
        <v>36</v>
      </c>
      <c r="M6" s="35" t="s">
        <v>8</v>
      </c>
      <c r="N6" s="37">
        <v>28.6</v>
      </c>
      <c r="O6" s="80">
        <f>N6+N7</f>
        <v>47.1</v>
      </c>
      <c r="P6" s="66" t="s">
        <v>50</v>
      </c>
      <c r="Q6" s="80">
        <v>51.2</v>
      </c>
      <c r="R6" s="66" t="s">
        <v>5</v>
      </c>
      <c r="S6" s="80">
        <v>16.5</v>
      </c>
    </row>
    <row r="7" spans="2:19" ht="22.5" customHeight="1">
      <c r="B7" s="14"/>
      <c r="C7" s="74"/>
      <c r="D7" s="75"/>
      <c r="E7" s="58" t="s">
        <v>29</v>
      </c>
      <c r="F7" s="59">
        <f>F6/J6</f>
        <v>0.03048393242728312</v>
      </c>
      <c r="G7" s="60">
        <f>G6/J6</f>
        <v>0.06503238917820399</v>
      </c>
      <c r="H7" s="60">
        <f>H6/J6</f>
        <v>0.2876921122824844</v>
      </c>
      <c r="I7" s="61">
        <f>I6/J6</f>
        <v>0.6167915661120285</v>
      </c>
      <c r="J7" s="62">
        <f t="shared" si="0"/>
        <v>1</v>
      </c>
      <c r="L7" s="78"/>
      <c r="M7" s="39" t="s">
        <v>6</v>
      </c>
      <c r="N7" s="40">
        <v>18.5</v>
      </c>
      <c r="O7" s="81"/>
      <c r="P7" s="83"/>
      <c r="Q7" s="82"/>
      <c r="R7" s="83"/>
      <c r="S7" s="81"/>
    </row>
    <row r="8" spans="2:19" ht="22.5" customHeight="1">
      <c r="B8" s="14"/>
      <c r="C8" s="72" t="s">
        <v>25</v>
      </c>
      <c r="D8" s="63"/>
      <c r="E8" s="31" t="s">
        <v>28</v>
      </c>
      <c r="F8" s="44">
        <v>520</v>
      </c>
      <c r="G8" s="45">
        <v>657</v>
      </c>
      <c r="H8" s="51">
        <v>253</v>
      </c>
      <c r="I8" s="11">
        <v>35</v>
      </c>
      <c r="J8" s="12">
        <f t="shared" si="0"/>
        <v>1465</v>
      </c>
      <c r="L8" s="77" t="s">
        <v>37</v>
      </c>
      <c r="M8" s="35" t="s">
        <v>7</v>
      </c>
      <c r="N8" s="37">
        <v>16.8</v>
      </c>
      <c r="O8" s="80">
        <f>N8+N9</f>
        <v>40.3</v>
      </c>
      <c r="P8" s="66" t="s">
        <v>51</v>
      </c>
      <c r="Q8" s="80">
        <v>24.2</v>
      </c>
      <c r="R8" s="66" t="s">
        <v>6</v>
      </c>
      <c r="S8" s="80">
        <v>66.9</v>
      </c>
    </row>
    <row r="9" spans="2:24" ht="22.5" customHeight="1">
      <c r="B9" s="14"/>
      <c r="C9" s="76"/>
      <c r="D9" s="64"/>
      <c r="E9" s="58" t="s">
        <v>29</v>
      </c>
      <c r="F9" s="59">
        <f>F8/J8</f>
        <v>0.35494880546075086</v>
      </c>
      <c r="G9" s="60">
        <f>G8/J8</f>
        <v>0.4484641638225256</v>
      </c>
      <c r="H9" s="60">
        <f>H8/J8</f>
        <v>0.1726962457337884</v>
      </c>
      <c r="I9" s="61">
        <f>I8/J8</f>
        <v>0.023890784982935155</v>
      </c>
      <c r="J9" s="62">
        <f t="shared" si="0"/>
        <v>1</v>
      </c>
      <c r="L9" s="78"/>
      <c r="M9" s="36" t="s">
        <v>33</v>
      </c>
      <c r="N9" s="38">
        <v>23.5</v>
      </c>
      <c r="O9" s="82"/>
      <c r="P9" s="84"/>
      <c r="Q9" s="82"/>
      <c r="R9" s="84"/>
      <c r="S9" s="82"/>
      <c r="T9" s="29" t="s">
        <v>52</v>
      </c>
      <c r="U9" s="1" t="s">
        <v>53</v>
      </c>
      <c r="V9" s="14" t="s">
        <v>53</v>
      </c>
      <c r="W9" s="14" t="s">
        <v>53</v>
      </c>
      <c r="X9" s="14" t="s">
        <v>53</v>
      </c>
    </row>
    <row r="10" spans="2:25" ht="22.5" customHeight="1">
      <c r="B10" s="14" t="s">
        <v>53</v>
      </c>
      <c r="C10" s="72" t="s">
        <v>26</v>
      </c>
      <c r="D10" s="73"/>
      <c r="E10" s="31" t="s">
        <v>28</v>
      </c>
      <c r="F10" s="49">
        <v>2</v>
      </c>
      <c r="G10" s="45">
        <v>310</v>
      </c>
      <c r="H10" s="45">
        <v>418</v>
      </c>
      <c r="I10" s="11">
        <v>123</v>
      </c>
      <c r="J10" s="12">
        <f t="shared" si="0"/>
        <v>853</v>
      </c>
      <c r="L10" s="77" t="s">
        <v>38</v>
      </c>
      <c r="M10" s="41" t="s">
        <v>34</v>
      </c>
      <c r="N10" s="42">
        <v>6.3</v>
      </c>
      <c r="O10" s="81">
        <f>N10+N11</f>
        <v>12.7</v>
      </c>
      <c r="P10" s="85" t="s">
        <v>41</v>
      </c>
      <c r="Q10" s="80">
        <v>24.6</v>
      </c>
      <c r="R10" s="85" t="s">
        <v>7</v>
      </c>
      <c r="S10" s="81">
        <v>16.5</v>
      </c>
      <c r="T10" s="14" t="s">
        <v>17</v>
      </c>
      <c r="U10" s="14" t="s">
        <v>17</v>
      </c>
      <c r="V10" s="28" t="s">
        <v>17</v>
      </c>
      <c r="W10" s="28" t="s">
        <v>42</v>
      </c>
      <c r="X10" s="28" t="s">
        <v>42</v>
      </c>
      <c r="Y10" s="28" t="s">
        <v>42</v>
      </c>
    </row>
    <row r="11" spans="2:20" ht="22.5" customHeight="1">
      <c r="B11" s="14"/>
      <c r="C11" s="74"/>
      <c r="D11" s="75"/>
      <c r="E11" s="58" t="s">
        <v>29</v>
      </c>
      <c r="F11" s="59">
        <f>F10/J10</f>
        <v>0.0023446658851113715</v>
      </c>
      <c r="G11" s="60">
        <f>G10/J10</f>
        <v>0.3634232121922626</v>
      </c>
      <c r="H11" s="60">
        <f>H10/J10</f>
        <v>0.4900351699882767</v>
      </c>
      <c r="I11" s="61">
        <f>I10/J10</f>
        <v>0.14419695193434937</v>
      </c>
      <c r="J11" s="62">
        <f t="shared" si="0"/>
        <v>1</v>
      </c>
      <c r="L11" s="79"/>
      <c r="M11" s="36" t="s">
        <v>35</v>
      </c>
      <c r="N11" s="38">
        <v>6.4</v>
      </c>
      <c r="O11" s="82"/>
      <c r="P11" s="83"/>
      <c r="Q11" s="82"/>
      <c r="R11" s="83"/>
      <c r="S11" s="82"/>
      <c r="T11" s="14" t="s">
        <v>53</v>
      </c>
    </row>
    <row r="12" spans="3:19" ht="27.75" customHeight="1">
      <c r="C12" s="70" t="s">
        <v>0</v>
      </c>
      <c r="D12" s="71"/>
      <c r="E12" s="26" t="s">
        <v>30</v>
      </c>
      <c r="F12" s="5">
        <f>F6+F8+F10</f>
        <v>762</v>
      </c>
      <c r="G12" s="46">
        <f>G6+G8+G10</f>
        <v>1479</v>
      </c>
      <c r="H12" s="46">
        <f>H6+H8+H10</f>
        <v>2936</v>
      </c>
      <c r="I12" s="6">
        <f>I6+I8+I10</f>
        <v>5014</v>
      </c>
      <c r="J12" s="4">
        <f t="shared" si="0"/>
        <v>10191</v>
      </c>
      <c r="L12" s="32"/>
      <c r="M12" s="32"/>
      <c r="N12" s="33" t="s">
        <v>32</v>
      </c>
      <c r="O12" s="33" t="s">
        <v>32</v>
      </c>
      <c r="P12" s="33" t="s">
        <v>32</v>
      </c>
      <c r="Q12" s="33" t="s">
        <v>43</v>
      </c>
      <c r="R12" s="33" t="s">
        <v>32</v>
      </c>
      <c r="S12" s="33" t="s">
        <v>32</v>
      </c>
    </row>
    <row r="13" spans="3:10" ht="32.25" customHeight="1">
      <c r="C13" s="15"/>
      <c r="D13" s="1"/>
      <c r="E13" s="1"/>
      <c r="F13" s="16"/>
      <c r="G13" s="16"/>
      <c r="H13" s="16"/>
      <c r="I13" s="16"/>
      <c r="J13" s="16"/>
    </row>
    <row r="14" ht="19.5" customHeight="1"/>
    <row r="15" ht="19.5" customHeight="1"/>
    <row r="16" ht="19.5" customHeight="1"/>
    <row r="17" ht="19.5" customHeight="1">
      <c r="J17" s="14" t="s">
        <v>32</v>
      </c>
    </row>
    <row r="18" spans="16:28" ht="19.5" customHeight="1">
      <c r="P18" s="57"/>
      <c r="Y18" s="8" t="s">
        <v>27</v>
      </c>
      <c r="Z18" s="8" t="s">
        <v>2</v>
      </c>
      <c r="AA18" s="8" t="s">
        <v>3</v>
      </c>
      <c r="AB18" s="8" t="s">
        <v>4</v>
      </c>
    </row>
    <row r="19" spans="9:28" ht="13.5">
      <c r="I19" s="17"/>
      <c r="J19" s="17"/>
      <c r="X19" s="4"/>
      <c r="Y19" s="8" t="s">
        <v>1</v>
      </c>
      <c r="Z19" s="8" t="s">
        <v>2</v>
      </c>
      <c r="AA19" s="8" t="s">
        <v>3</v>
      </c>
      <c r="AB19" s="8" t="s">
        <v>4</v>
      </c>
    </row>
    <row r="20" spans="24:28" ht="13.5">
      <c r="X20" s="27" t="s">
        <v>24</v>
      </c>
      <c r="Y20" s="65">
        <f>F7*100</f>
        <v>3.048393242728312</v>
      </c>
      <c r="Z20" s="65">
        <f>G7*100</f>
        <v>6.503238917820399</v>
      </c>
      <c r="AA20" s="65">
        <f>H7*100</f>
        <v>28.76921122824844</v>
      </c>
      <c r="AB20" s="65">
        <f>I7*100</f>
        <v>61.67915661120284</v>
      </c>
    </row>
    <row r="21" spans="24:28" ht="13.5">
      <c r="X21" s="27" t="s">
        <v>25</v>
      </c>
      <c r="Y21" s="30">
        <f>F9*100</f>
        <v>35.49488054607509</v>
      </c>
      <c r="Z21" s="30">
        <f>G9*100</f>
        <v>44.846416382252556</v>
      </c>
      <c r="AA21" s="30">
        <f>H9*100</f>
        <v>17.269624573378838</v>
      </c>
      <c r="AB21" s="30">
        <f>I9*100</f>
        <v>2.3890784982935154</v>
      </c>
    </row>
    <row r="22" spans="24:28" ht="13.5">
      <c r="X22" s="27" t="s">
        <v>31</v>
      </c>
      <c r="Y22" s="47">
        <f>F11*100</f>
        <v>0.23446658851113714</v>
      </c>
      <c r="Z22" s="47">
        <f>G11*100</f>
        <v>36.34232121922626</v>
      </c>
      <c r="AA22" s="47">
        <f>H11*100</f>
        <v>49.00351699882767</v>
      </c>
      <c r="AB22" s="47">
        <f>I11*100</f>
        <v>14.419695193434936</v>
      </c>
    </row>
    <row r="43" spans="7:9" ht="13.5">
      <c r="G43" s="18"/>
      <c r="H43" s="18"/>
      <c r="I43" s="18"/>
    </row>
  </sheetData>
  <sheetProtection password="EB46" sheet="1" objects="1" scenarios="1"/>
  <mergeCells count="26">
    <mergeCell ref="M5:O5"/>
    <mergeCell ref="P5:Q5"/>
    <mergeCell ref="R5:S5"/>
    <mergeCell ref="Q6:Q7"/>
    <mergeCell ref="R6:R7"/>
    <mergeCell ref="Q8:Q9"/>
    <mergeCell ref="Q10:Q11"/>
    <mergeCell ref="S6:S7"/>
    <mergeCell ref="P6:P7"/>
    <mergeCell ref="P8:P9"/>
    <mergeCell ref="P10:P11"/>
    <mergeCell ref="S8:S9"/>
    <mergeCell ref="S10:S11"/>
    <mergeCell ref="R8:R9"/>
    <mergeCell ref="R10:R11"/>
    <mergeCell ref="L6:L7"/>
    <mergeCell ref="L8:L9"/>
    <mergeCell ref="L10:L11"/>
    <mergeCell ref="O6:O7"/>
    <mergeCell ref="O8:O9"/>
    <mergeCell ref="O10:O11"/>
    <mergeCell ref="C5:E5"/>
    <mergeCell ref="C12:D12"/>
    <mergeCell ref="C6:D7"/>
    <mergeCell ref="C8:C9"/>
    <mergeCell ref="C10:D11"/>
  </mergeCells>
  <printOptions/>
  <pageMargins left="0.75" right="0.49" top="0.45" bottom="0.51" header="0.47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5" zoomScaleNormal="75" workbookViewId="0" topLeftCell="A1">
      <selection activeCell="G5" sqref="G5"/>
    </sheetView>
  </sheetViews>
  <sheetFormatPr defaultColWidth="9.00390625" defaultRowHeight="13.5"/>
  <cols>
    <col min="1" max="1" width="9.00390625" style="3" customWidth="1"/>
    <col min="2" max="2" width="12.625" style="3" customWidth="1"/>
    <col min="3" max="3" width="20.75390625" style="3" customWidth="1"/>
    <col min="4" max="4" width="2.875" style="3" customWidth="1"/>
    <col min="5" max="9" width="12.875" style="3" customWidth="1"/>
    <col min="10" max="10" width="19.375" style="3" customWidth="1"/>
    <col min="11" max="12" width="5.75390625" style="3" customWidth="1"/>
    <col min="13" max="13" width="11.625" style="3" customWidth="1"/>
    <col min="14" max="16384" width="9.00390625" style="3" customWidth="1"/>
  </cols>
  <sheetData>
    <row r="2" spans="2:10" ht="37.5" customHeight="1">
      <c r="B2" s="19" t="s">
        <v>9</v>
      </c>
      <c r="J2" s="14" t="s">
        <v>18</v>
      </c>
    </row>
    <row r="3" spans="2:10" ht="24.75" customHeight="1">
      <c r="B3" s="96"/>
      <c r="C3" s="97"/>
      <c r="D3" s="6"/>
      <c r="E3" s="43" t="s">
        <v>44</v>
      </c>
      <c r="F3" s="43" t="s">
        <v>45</v>
      </c>
      <c r="G3" s="43" t="s">
        <v>46</v>
      </c>
      <c r="H3" s="43" t="s">
        <v>47</v>
      </c>
      <c r="I3" s="43" t="s">
        <v>48</v>
      </c>
      <c r="J3" s="20" t="s">
        <v>49</v>
      </c>
    </row>
    <row r="4" spans="2:10" ht="24.75" customHeight="1">
      <c r="B4" s="98" t="s">
        <v>19</v>
      </c>
      <c r="C4" s="97"/>
      <c r="D4" s="7" t="s">
        <v>11</v>
      </c>
      <c r="E4" s="4">
        <v>7079</v>
      </c>
      <c r="F4" s="4">
        <v>7266</v>
      </c>
      <c r="G4" s="4">
        <v>7391</v>
      </c>
      <c r="H4" s="4">
        <v>7729</v>
      </c>
      <c r="I4" s="4">
        <v>7873</v>
      </c>
      <c r="J4" s="21">
        <f>I4/I10</f>
        <v>0.032368273911327454</v>
      </c>
    </row>
    <row r="5" spans="2:10" ht="24.75" customHeight="1">
      <c r="B5" s="98" t="s">
        <v>20</v>
      </c>
      <c r="C5" s="97"/>
      <c r="D5" s="7" t="s">
        <v>12</v>
      </c>
      <c r="E5" s="4">
        <v>1324</v>
      </c>
      <c r="F5" s="4">
        <v>1351</v>
      </c>
      <c r="G5" s="4">
        <v>1378</v>
      </c>
      <c r="H5" s="4">
        <v>1409</v>
      </c>
      <c r="I5" s="4">
        <v>1465</v>
      </c>
      <c r="J5" s="21">
        <f>I5/I10</f>
        <v>0.00602305617681884</v>
      </c>
    </row>
    <row r="6" spans="2:10" ht="24.75" customHeight="1">
      <c r="B6" s="94" t="s">
        <v>21</v>
      </c>
      <c r="C6" s="25" t="s">
        <v>22</v>
      </c>
      <c r="D6" s="7" t="s">
        <v>13</v>
      </c>
      <c r="E6" s="23">
        <v>631</v>
      </c>
      <c r="F6" s="23">
        <v>740</v>
      </c>
      <c r="G6" s="23">
        <v>787</v>
      </c>
      <c r="H6" s="23">
        <v>828</v>
      </c>
      <c r="I6" s="23">
        <v>853</v>
      </c>
      <c r="J6" s="24">
        <f>I6/I10</f>
        <v>0.0035069398763320618</v>
      </c>
    </row>
    <row r="7" spans="2:10" ht="24.75" customHeight="1">
      <c r="B7" s="95"/>
      <c r="C7" s="25" t="s">
        <v>23</v>
      </c>
      <c r="D7" s="7" t="s">
        <v>14</v>
      </c>
      <c r="E7" s="23">
        <v>2651</v>
      </c>
      <c r="F7" s="23">
        <v>2887</v>
      </c>
      <c r="G7" s="23">
        <v>2692</v>
      </c>
      <c r="H7" s="23">
        <v>2942</v>
      </c>
      <c r="I7" s="23">
        <v>2640</v>
      </c>
      <c r="J7" s="24">
        <f>I7/I10</f>
        <v>0.01085383502170767</v>
      </c>
    </row>
    <row r="8" spans="2:10" ht="24.75" customHeight="1">
      <c r="B8" s="90" t="s">
        <v>0</v>
      </c>
      <c r="C8" s="9" t="s">
        <v>15</v>
      </c>
      <c r="D8" s="6"/>
      <c r="E8" s="4">
        <f>+E4+E5+E6</f>
        <v>9034</v>
      </c>
      <c r="F8" s="4">
        <f>+F4+F5+F6</f>
        <v>9357</v>
      </c>
      <c r="G8" s="4">
        <f>+G4+G5+G6</f>
        <v>9556</v>
      </c>
      <c r="H8" s="4">
        <f>+H4+H5+H6</f>
        <v>9966</v>
      </c>
      <c r="I8" s="4">
        <f>+I4+I5+I6</f>
        <v>10191</v>
      </c>
      <c r="J8" s="21">
        <f>I8/I10</f>
        <v>0.04189826996447836</v>
      </c>
    </row>
    <row r="9" spans="2:10" ht="24.75" customHeight="1" thickBot="1">
      <c r="B9" s="91"/>
      <c r="C9" s="10" t="s">
        <v>16</v>
      </c>
      <c r="D9" s="11"/>
      <c r="E9" s="12">
        <f>+E4+E5+E7</f>
        <v>11054</v>
      </c>
      <c r="F9" s="12">
        <f>+F4+F5+F7</f>
        <v>11504</v>
      </c>
      <c r="G9" s="12">
        <f>+G4+G5+G7</f>
        <v>11461</v>
      </c>
      <c r="H9" s="12">
        <f>+H4+H5+H7</f>
        <v>12080</v>
      </c>
      <c r="I9" s="12">
        <f>+I4+I5+I7</f>
        <v>11978</v>
      </c>
      <c r="J9" s="22">
        <f>I9/I10</f>
        <v>0.04924516510985397</v>
      </c>
    </row>
    <row r="10" spans="2:10" ht="26.25" customHeight="1" thickTop="1">
      <c r="B10" s="92" t="s">
        <v>10</v>
      </c>
      <c r="C10" s="93"/>
      <c r="D10" s="93"/>
      <c r="E10" s="13">
        <v>248796</v>
      </c>
      <c r="F10" s="13">
        <v>247163</v>
      </c>
      <c r="G10" s="13">
        <v>245751</v>
      </c>
      <c r="H10" s="13">
        <v>244189</v>
      </c>
      <c r="I10" s="13">
        <v>243232</v>
      </c>
      <c r="J10" s="13"/>
    </row>
    <row r="11" ht="25.5" customHeight="1">
      <c r="C11" s="1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spans="1:16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3.5">
      <c r="A32" s="16"/>
      <c r="B32" s="16"/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P32" s="16"/>
    </row>
    <row r="33" spans="1:16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</sheetData>
  <sheetProtection password="EB46" sheet="1" objects="1" scenarios="1"/>
  <mergeCells count="6">
    <mergeCell ref="B8:B9"/>
    <mergeCell ref="B10:D10"/>
    <mergeCell ref="B6:B7"/>
    <mergeCell ref="B3:C3"/>
    <mergeCell ref="B4:C4"/>
    <mergeCell ref="B5:C5"/>
  </mergeCells>
  <printOptions/>
  <pageMargins left="1.06" right="0.75" top="0.53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村井　賢一</dc:creator>
  <cp:keywords/>
  <dc:description/>
  <cp:lastModifiedBy>nygwks0000u</cp:lastModifiedBy>
  <cp:lastPrinted>2008-07-16T01:47:01Z</cp:lastPrinted>
  <dcterms:created xsi:type="dcterms:W3CDTF">2001-08-02T05:56:48Z</dcterms:created>
  <dcterms:modified xsi:type="dcterms:W3CDTF">2008-07-18T05:41:20Z</dcterms:modified>
  <cp:category/>
  <cp:version/>
  <cp:contentType/>
  <cp:contentStatus/>
</cp:coreProperties>
</file>