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R6作成用\04通知等（決裁完了後）\00データ\02エクセル\"/>
    </mc:Choice>
  </mc:AlternateContent>
  <xr:revisionPtr revIDLastSave="0" documentId="13_ncr:1_{5FBAF963-7585-4D64-B737-B382F94D6BEB}" xr6:coauthVersionLast="47" xr6:coauthVersionMax="47" xr10:uidLastSave="{00000000-0000-0000-0000-000000000000}"/>
  <workbookProtection workbookAlgorithmName="SHA-512" workbookHashValue="ZG5Lzu6wqm6EbwTku8SaUIUAkOyIvGNGr9piqPv6NRSjYMjg4pAaq61K39QOnqYc49geZSzI1OWcjrvb3P+2jg==" workbookSaltValue="q97ZMTNrrEHwEctIAa6AuA==" workbookSpinCount="100000" lockStructure="1"/>
  <bookViews>
    <workbookView xWindow="-120" yWindow="-120" windowWidth="29040" windowHeight="15720" tabRatio="882" xr2:uid="{00000000-000D-0000-FFFF-FFFF00000000}"/>
  </bookViews>
  <sheets>
    <sheet name="P15固定納税義務者数" sheetId="1" r:id="rId1"/>
    <sheet name="P16土地" sheetId="3" r:id="rId2"/>
    <sheet name="P17家屋" sheetId="4" r:id="rId3"/>
    <sheet name="P18家屋の増減・償却" sheetId="5" r:id="rId4"/>
    <sheet name="P19都市計画税・特別土地保有税" sheetId="6" r:id="rId5"/>
    <sheet name="P15データ" sheetId="2" state="hidden" r:id="rId6"/>
    <sheet name="19特別土地保有税" sheetId="7" state="hidden" r:id="rId7"/>
  </sheets>
  <definedNames>
    <definedName name="_xlnm.Print_Area" localSheetId="6">'19特別土地保有税'!$A$1:$R$13</definedName>
    <definedName name="_xlnm.Print_Area" localSheetId="5">P15データ!$C$31:$G$39</definedName>
    <definedName name="_xlnm.Print_Area" localSheetId="0">P15固定納税義務者数!$A$1:$H$46</definedName>
    <definedName name="_xlnm.Print_Area" localSheetId="1">P16土地!$A$1:$L$44</definedName>
    <definedName name="Z_60AB5A91_0B10_4678_8BC8_BF598EF574E7_.wvu.PrintArea" localSheetId="6" hidden="1">'19特別土地保有税'!$A$1:$R$13</definedName>
    <definedName name="Z_60AB5A91_0B10_4678_8BC8_BF598EF574E7_.wvu.PrintArea" localSheetId="0" hidden="1">P15固定納税義務者数!$A$1:$G$45</definedName>
    <definedName name="Z_60AB5A91_0B10_4678_8BC8_BF598EF574E7_.wvu.PrintArea" localSheetId="1" hidden="1">P16土地!$A$1:$L$44</definedName>
    <definedName name="Z_60AB5A91_0B10_4678_8BC8_BF598EF574E7_.wvu.Rows" localSheetId="6" hidden="1">'19特別土地保有税'!$5:$12</definedName>
    <definedName name="Z_60AB5A91_0B10_4678_8BC8_BF598EF574E7_.wvu.Rows" localSheetId="4" hidden="1">P19都市計画税・特別土地保有税!$33:$40</definedName>
  </definedNames>
  <calcPr calcId="191029"/>
  <customWorkbookViews>
    <customWorkbookView name="寝屋川市 - 個人用ビュー" guid="{60AB5A91-0B10-4678-8BC8-BF598EF574E7}" mergeInterval="0" personalView="1" maximized="1" xWindow="-8" yWindow="-8" windowWidth="1382" windowHeight="744" tabRatio="88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K20" i="3"/>
  <c r="G12" i="4"/>
  <c r="G11" i="4"/>
  <c r="H18" i="5" l="1"/>
  <c r="G18" i="5"/>
  <c r="F18" i="5"/>
  <c r="E18" i="5"/>
  <c r="D18" i="5"/>
  <c r="C18" i="5"/>
  <c r="H17" i="5"/>
  <c r="G17" i="5"/>
  <c r="F17" i="5"/>
  <c r="E17" i="5"/>
  <c r="D17" i="5"/>
  <c r="C17" i="5"/>
  <c r="H12" i="5"/>
  <c r="G12" i="5"/>
  <c r="F12" i="5"/>
  <c r="E12" i="5"/>
  <c r="D12" i="5"/>
  <c r="C12" i="5"/>
  <c r="H16" i="6" l="1"/>
  <c r="F20" i="1"/>
  <c r="F37" i="2"/>
  <c r="E37" i="2"/>
  <c r="D37" i="2"/>
  <c r="G36" i="2"/>
  <c r="E22" i="1" l="1"/>
  <c r="D22" i="1"/>
  <c r="F22" i="1"/>
  <c r="G22" i="1" s="1"/>
  <c r="G16" i="6"/>
  <c r="G10" i="1"/>
  <c r="E9" i="1"/>
  <c r="G9" i="1"/>
  <c r="G26" i="6"/>
  <c r="H43" i="4" l="1"/>
  <c r="D20" i="1" l="1"/>
  <c r="E18" i="1"/>
  <c r="D31" i="5" l="1"/>
  <c r="H44" i="4" l="1"/>
  <c r="H45" i="4"/>
  <c r="H46" i="4"/>
  <c r="H47" i="4"/>
  <c r="F44" i="4"/>
  <c r="G28" i="4" l="1"/>
  <c r="G27" i="4"/>
  <c r="G26" i="4"/>
  <c r="G25" i="4"/>
  <c r="G10" i="4"/>
  <c r="G9" i="4"/>
  <c r="G8" i="4"/>
  <c r="G7" i="4"/>
  <c r="G17" i="4"/>
  <c r="G16" i="4"/>
  <c r="G15" i="4"/>
  <c r="G14" i="4"/>
  <c r="G13" i="4"/>
  <c r="G23" i="4"/>
  <c r="G22" i="4"/>
  <c r="G21" i="4"/>
  <c r="G20" i="4"/>
  <c r="G19" i="4"/>
  <c r="H12" i="4" l="1"/>
  <c r="E10" i="1" l="1"/>
  <c r="E11" i="1"/>
  <c r="E19" i="1"/>
  <c r="E20" i="1"/>
  <c r="E21" i="1"/>
  <c r="F14" i="6" l="1"/>
  <c r="E16" i="6"/>
  <c r="F16" i="6" l="1"/>
  <c r="H43" i="3"/>
  <c r="H42" i="3"/>
  <c r="E43" i="3"/>
  <c r="E42" i="3"/>
  <c r="J43" i="3" l="1"/>
  <c r="I20" i="3" l="1"/>
  <c r="J42" i="3"/>
  <c r="E28" i="6" l="1"/>
  <c r="E26" i="6"/>
  <c r="C20" i="3" l="1"/>
  <c r="G28" i="6" l="1"/>
  <c r="G20" i="1" l="1"/>
  <c r="H14" i="6"/>
  <c r="G31" i="5"/>
  <c r="F31" i="5"/>
  <c r="E31" i="5"/>
  <c r="E33" i="5" s="1"/>
  <c r="D33" i="5"/>
  <c r="I12" i="4"/>
  <c r="E12" i="4"/>
  <c r="F12" i="4"/>
  <c r="D12" i="4"/>
  <c r="I47" i="4"/>
  <c r="I46" i="4"/>
  <c r="I45" i="4"/>
  <c r="I44" i="4"/>
  <c r="I43" i="4"/>
  <c r="F47" i="4"/>
  <c r="F46" i="4"/>
  <c r="F45" i="4"/>
  <c r="F43" i="4"/>
  <c r="E47" i="4"/>
  <c r="E46" i="4"/>
  <c r="E45" i="4"/>
  <c r="E44" i="4"/>
  <c r="E43" i="4"/>
  <c r="D47" i="4"/>
  <c r="D46" i="4"/>
  <c r="D45" i="4"/>
  <c r="D44" i="4"/>
  <c r="D43" i="4"/>
  <c r="G31" i="4"/>
  <c r="G32" i="4"/>
  <c r="G33" i="4"/>
  <c r="G34" i="4"/>
  <c r="G35" i="4"/>
  <c r="G37" i="4"/>
  <c r="G38" i="4"/>
  <c r="G39" i="4"/>
  <c r="G40" i="4"/>
  <c r="G41" i="4"/>
  <c r="H20" i="3"/>
  <c r="F24" i="4"/>
  <c r="D18" i="4"/>
  <c r="E18" i="4"/>
  <c r="F18" i="4"/>
  <c r="H18" i="4"/>
  <c r="I18" i="4"/>
  <c r="D24" i="4"/>
  <c r="E24" i="4"/>
  <c r="H24" i="4"/>
  <c r="I24" i="4"/>
  <c r="D30" i="4"/>
  <c r="E30" i="4"/>
  <c r="F30" i="4"/>
  <c r="H30" i="4"/>
  <c r="I30" i="4"/>
  <c r="D36" i="4"/>
  <c r="E36" i="4"/>
  <c r="F36" i="4"/>
  <c r="H36" i="4"/>
  <c r="I36" i="4"/>
  <c r="D42" i="4"/>
  <c r="E42" i="4"/>
  <c r="F42" i="4"/>
  <c r="H42" i="4"/>
  <c r="I42" i="4"/>
  <c r="D20" i="3"/>
  <c r="F20" i="3"/>
  <c r="G20" i="3"/>
  <c r="G11" i="1"/>
  <c r="G18" i="1"/>
  <c r="G19" i="1"/>
  <c r="G21" i="1"/>
  <c r="E10" i="3" l="1"/>
  <c r="E16" i="3"/>
  <c r="G24" i="4"/>
  <c r="G43" i="4"/>
  <c r="E8" i="3"/>
  <c r="G30" i="4"/>
  <c r="G18" i="4"/>
  <c r="G46" i="4"/>
  <c r="H48" i="4"/>
  <c r="G45" i="4"/>
  <c r="G47" i="4"/>
  <c r="E11" i="3"/>
  <c r="E9" i="3"/>
  <c r="G36" i="4"/>
  <c r="E48" i="4"/>
  <c r="I48" i="4"/>
  <c r="G42" i="4"/>
  <c r="G44" i="4"/>
  <c r="D48" i="4"/>
  <c r="F48" i="4"/>
  <c r="E14" i="3"/>
  <c r="E13" i="3"/>
  <c r="E12" i="3"/>
  <c r="E17" i="3"/>
  <c r="E18" i="3"/>
  <c r="E15" i="3"/>
  <c r="G48" i="4" l="1"/>
</calcChain>
</file>

<file path=xl/sharedStrings.xml><?xml version="1.0" encoding="utf-8"?>
<sst xmlns="http://schemas.openxmlformats.org/spreadsheetml/2006/main" count="352" uniqueCount="229">
  <si>
    <t/>
  </si>
  <si>
    <t>土地</t>
    <phoneticPr fontId="5"/>
  </si>
  <si>
    <t>家屋</t>
    <phoneticPr fontId="5"/>
  </si>
  <si>
    <t>償却資産</t>
    <phoneticPr fontId="5"/>
  </si>
  <si>
    <t>（概要調書による）</t>
    <phoneticPr fontId="5"/>
  </si>
  <si>
    <t>調 定 額</t>
    <phoneticPr fontId="9"/>
  </si>
  <si>
    <t>土地</t>
    <phoneticPr fontId="9"/>
  </si>
  <si>
    <t>家屋</t>
    <phoneticPr fontId="9"/>
  </si>
  <si>
    <t>償却資産</t>
    <phoneticPr fontId="9"/>
  </si>
  <si>
    <t xml:space="preserve"> 　（千円）</t>
  </si>
  <si>
    <t>評 価 総 地 積</t>
    <phoneticPr fontId="5"/>
  </si>
  <si>
    <t>決  定  価  格</t>
    <phoneticPr fontId="5"/>
  </si>
  <si>
    <t>単位あたり価格</t>
    <phoneticPr fontId="5"/>
  </si>
  <si>
    <t>筆　数</t>
    <phoneticPr fontId="5"/>
  </si>
  <si>
    <t>地   積</t>
    <phoneticPr fontId="5"/>
  </si>
  <si>
    <t>構成比</t>
    <phoneticPr fontId="5"/>
  </si>
  <si>
    <t>総　　　額</t>
    <phoneticPr fontId="5"/>
  </si>
  <si>
    <t>平均価格</t>
    <phoneticPr fontId="5"/>
  </si>
  <si>
    <t>最高価格</t>
    <phoneticPr fontId="5"/>
  </si>
  <si>
    <t>雑種地</t>
    <rPh sb="1" eb="2">
      <t>シュ</t>
    </rPh>
    <rPh sb="2" eb="3">
      <t>チ</t>
    </rPh>
    <phoneticPr fontId="5"/>
  </si>
  <si>
    <t>畑</t>
  </si>
  <si>
    <t>田</t>
    <rPh sb="0" eb="1">
      <t>タ</t>
    </rPh>
    <phoneticPr fontId="5"/>
  </si>
  <si>
    <t>宅      地</t>
    <rPh sb="0" eb="1">
      <t>タク</t>
    </rPh>
    <rPh sb="7" eb="8">
      <t>チ</t>
    </rPh>
    <phoneticPr fontId="5"/>
  </si>
  <si>
    <t>山      林</t>
    <rPh sb="0" eb="1">
      <t>ヤマ</t>
    </rPh>
    <rPh sb="7" eb="8">
      <t>ハヤシ</t>
    </rPh>
    <phoneticPr fontId="5"/>
  </si>
  <si>
    <t>原      野</t>
    <rPh sb="0" eb="1">
      <t>ハラ</t>
    </rPh>
    <rPh sb="7" eb="8">
      <t>ノ</t>
    </rPh>
    <phoneticPr fontId="5"/>
  </si>
  <si>
    <t>鉄軌道用地</t>
    <rPh sb="0" eb="1">
      <t>テツ</t>
    </rPh>
    <rPh sb="1" eb="3">
      <t>キドウ</t>
    </rPh>
    <rPh sb="3" eb="5">
      <t>ヨウチ</t>
    </rPh>
    <phoneticPr fontId="5"/>
  </si>
  <si>
    <t>総　　　　　　　　　　　数</t>
    <phoneticPr fontId="9"/>
  </si>
  <si>
    <t>免税点未満のもの</t>
    <phoneticPr fontId="9"/>
  </si>
  <si>
    <t>評価額（千円）</t>
    <phoneticPr fontId="9"/>
  </si>
  <si>
    <t>棟　　数</t>
    <phoneticPr fontId="9"/>
  </si>
  <si>
    <t>床面積（㎡）</t>
    <phoneticPr fontId="9"/>
  </si>
  <si>
    <t>新      増      分</t>
  </si>
  <si>
    <t>減      少      分</t>
  </si>
  <si>
    <t>床面積</t>
    <phoneticPr fontId="5"/>
  </si>
  <si>
    <t>評価額</t>
    <phoneticPr fontId="5"/>
  </si>
  <si>
    <t>棟　数</t>
    <phoneticPr fontId="5"/>
  </si>
  <si>
    <t xml:space="preserve"> (㎡)</t>
    <phoneticPr fontId="5"/>
  </si>
  <si>
    <t xml:space="preserve"> (千円)</t>
    <phoneticPr fontId="5"/>
  </si>
  <si>
    <t>木　　　造</t>
    <rPh sb="0" eb="1">
      <t>キ</t>
    </rPh>
    <rPh sb="4" eb="5">
      <t>ヅクリ</t>
    </rPh>
    <phoneticPr fontId="5"/>
  </si>
  <si>
    <t>併用住宅</t>
    <phoneticPr fontId="5"/>
  </si>
  <si>
    <t>工場・倉庫</t>
    <phoneticPr fontId="5"/>
  </si>
  <si>
    <t>その他</t>
    <phoneticPr fontId="5"/>
  </si>
  <si>
    <t>小    計</t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</si>
  <si>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</si>
  <si>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合      計</t>
    <phoneticPr fontId="5"/>
  </si>
  <si>
    <t>合　　　　　　　計</t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</si>
  <si>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5"/>
  </si>
  <si>
    <t>（単位：千円、％）</t>
    <phoneticPr fontId="9"/>
  </si>
  <si>
    <t>納付金</t>
    <rPh sb="0" eb="3">
      <t>ノウフキン</t>
    </rPh>
    <phoneticPr fontId="5"/>
  </si>
  <si>
    <t>（単位：人、％）</t>
    <rPh sb="4" eb="5">
      <t>ニン</t>
    </rPh>
    <phoneticPr fontId="5"/>
  </si>
  <si>
    <t>船　　　　　　　舶</t>
    <rPh sb="0" eb="1">
      <t>フネ</t>
    </rPh>
    <rPh sb="8" eb="9">
      <t>ハク</t>
    </rPh>
    <phoneticPr fontId="5"/>
  </si>
  <si>
    <t xml:space="preserve"> ゴルフ場等の用地</t>
    <phoneticPr fontId="5"/>
  </si>
  <si>
    <t xml:space="preserve"> その他の雑種地</t>
    <phoneticPr fontId="5"/>
  </si>
  <si>
    <t>合　      計</t>
    <phoneticPr fontId="5"/>
  </si>
  <si>
    <t>課税標準額</t>
    <phoneticPr fontId="5"/>
  </si>
  <si>
    <t>地　　　積</t>
    <phoneticPr fontId="5"/>
  </si>
  <si>
    <t>池　　　沼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</si>
  <si>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</si>
  <si>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</si>
  <si>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</si>
  <si>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</si>
  <si>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</si>
  <si>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</si>
  <si>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その他の</t>
    <phoneticPr fontId="5"/>
  </si>
  <si>
    <t>雑 種 地</t>
    <phoneticPr fontId="5"/>
  </si>
  <si>
    <t>木　造　</t>
    <rPh sb="0" eb="1">
      <t>キ</t>
    </rPh>
    <rPh sb="2" eb="3">
      <t>ヅクリ</t>
    </rPh>
    <phoneticPr fontId="9"/>
  </si>
  <si>
    <t>非　木　造</t>
    <rPh sb="0" eb="1">
      <t>ヒ</t>
    </rPh>
    <rPh sb="2" eb="3">
      <t>キ</t>
    </rPh>
    <rPh sb="4" eb="5">
      <t>ヅクリ</t>
    </rPh>
    <phoneticPr fontId="9"/>
  </si>
  <si>
    <t>構築物</t>
    <phoneticPr fontId="5"/>
  </si>
  <si>
    <t>機械及び装置</t>
    <phoneticPr fontId="5"/>
  </si>
  <si>
    <t>車両及び運搬具</t>
    <phoneticPr fontId="5"/>
  </si>
  <si>
    <t>小　　　　　　　計</t>
    <phoneticPr fontId="5"/>
  </si>
  <si>
    <t>決定価格</t>
    <phoneticPr fontId="5"/>
  </si>
  <si>
    <t>合　計</t>
    <rPh sb="0" eb="1">
      <t>ゴウ</t>
    </rPh>
    <rPh sb="2" eb="3">
      <t>ケイ</t>
    </rPh>
    <phoneticPr fontId="9"/>
  </si>
  <si>
    <t>納税義務者数</t>
    <phoneticPr fontId="5"/>
  </si>
  <si>
    <t xml:space="preserve">(％) </t>
    <phoneticPr fontId="5"/>
  </si>
  <si>
    <t>宅        地</t>
    <phoneticPr fontId="5"/>
  </si>
  <si>
    <t>池        沼</t>
    <phoneticPr fontId="5"/>
  </si>
  <si>
    <t>山　      林</t>
    <phoneticPr fontId="5"/>
  </si>
  <si>
    <t>原        野</t>
    <phoneticPr fontId="5"/>
  </si>
  <si>
    <t>一　般　田</t>
    <phoneticPr fontId="5"/>
  </si>
  <si>
    <t>介在田・市街化区域田</t>
    <phoneticPr fontId="5"/>
  </si>
  <si>
    <t>一　般　畑</t>
    <phoneticPr fontId="5"/>
  </si>
  <si>
    <t>介在畑・市街化区域畑</t>
    <phoneticPr fontId="5"/>
  </si>
  <si>
    <t>課税標準額の内訳</t>
    <phoneticPr fontId="5"/>
  </si>
  <si>
    <t>交付金</t>
    <phoneticPr fontId="5"/>
  </si>
  <si>
    <t>金　額</t>
    <phoneticPr fontId="5"/>
  </si>
  <si>
    <t xml:space="preserve">            年度 
 区分</t>
    <phoneticPr fontId="5"/>
  </si>
  <si>
    <t>１　固定資産税</t>
    <rPh sb="2" eb="4">
      <t>コテイ</t>
    </rPh>
    <rPh sb="4" eb="7">
      <t>シサンゼイ</t>
    </rPh>
    <phoneticPr fontId="3"/>
  </si>
  <si>
    <t>２　都市計画税</t>
    <phoneticPr fontId="5"/>
  </si>
  <si>
    <t xml:space="preserve"> （㎡）</t>
    <phoneticPr fontId="5"/>
  </si>
  <si>
    <t xml:space="preserve">            年度 
 区分</t>
    <phoneticPr fontId="9"/>
  </si>
  <si>
    <t>雑　種　地</t>
    <rPh sb="0" eb="1">
      <t>ザツ</t>
    </rPh>
    <rPh sb="2" eb="3">
      <t>タネ</t>
    </rPh>
    <rPh sb="4" eb="5">
      <t>チ</t>
    </rPh>
    <phoneticPr fontId="5"/>
  </si>
  <si>
    <t>（単位：千円、㎡）</t>
    <phoneticPr fontId="5"/>
  </si>
  <si>
    <t>（概要調書による）</t>
    <rPh sb="1" eb="3">
      <t>ガイヨウ</t>
    </rPh>
    <rPh sb="3" eb="5">
      <t>チョウショ</t>
    </rPh>
    <phoneticPr fontId="9"/>
  </si>
  <si>
    <t xml:space="preserve">                区分
 用途別  </t>
    <phoneticPr fontId="9"/>
  </si>
  <si>
    <t>併用住宅</t>
    <phoneticPr fontId="9"/>
  </si>
  <si>
    <t>工場・倉庫</t>
    <phoneticPr fontId="9"/>
  </si>
  <si>
    <t>その他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</si>
  <si>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</si>
  <si>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</si>
  <si>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</si>
  <si>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</si>
  <si>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</si>
  <si>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</si>
  <si>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</si>
  <si>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</si>
  <si>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</si>
  <si>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</si>
  <si>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</si>
  <si>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</si>
  <si>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</si>
  <si>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</si>
  <si>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</si>
  <si>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</si>
  <si>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</si>
  <si>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</si>
  <si>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</si>
  <si>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そ　の　他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</si>
  <si>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</si>
  <si>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</si>
  <si>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</si>
  <si>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</si>
  <si>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</si>
  <si>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</si>
  <si>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 xml:space="preserve">年度別交付（納付）額    </t>
    <rPh sb="6" eb="8">
      <t>ノウフ</t>
    </rPh>
    <phoneticPr fontId="5"/>
  </si>
  <si>
    <t xml:space="preserve">          増減区分
 用途別</t>
    <phoneticPr fontId="5"/>
  </si>
  <si>
    <t xml:space="preserve">           年度
区分 </t>
    <phoneticPr fontId="5"/>
  </si>
  <si>
    <t>３　特別土地保有税</t>
    <phoneticPr fontId="5"/>
  </si>
  <si>
    <t xml:space="preserve"> </t>
    <phoneticPr fontId="5"/>
  </si>
  <si>
    <t>件数</t>
    <rPh sb="0" eb="2">
      <t>ケンスウ</t>
    </rPh>
    <phoneticPr fontId="5"/>
  </si>
  <si>
    <t xml:space="preserve">            区　分
 地　目 </t>
    <phoneticPr fontId="5"/>
  </si>
  <si>
    <t>免除認定</t>
    <rPh sb="0" eb="2">
      <t>メンジョ</t>
    </rPh>
    <rPh sb="2" eb="4">
      <t>ニンテイ</t>
    </rPh>
    <phoneticPr fontId="5"/>
  </si>
  <si>
    <t>　</t>
    <phoneticPr fontId="5"/>
  </si>
  <si>
    <t>税　 額</t>
    <rPh sb="0" eb="1">
      <t>ゼイ</t>
    </rPh>
    <rPh sb="3" eb="4">
      <t>ガク</t>
    </rPh>
    <phoneticPr fontId="5"/>
  </si>
  <si>
    <t>田</t>
    <phoneticPr fontId="5"/>
  </si>
  <si>
    <t>畑</t>
    <phoneticPr fontId="5"/>
  </si>
  <si>
    <t>（単位：千円、％）</t>
    <phoneticPr fontId="5"/>
  </si>
  <si>
    <t>前年度比</t>
    <rPh sb="2" eb="3">
      <t>ド</t>
    </rPh>
    <phoneticPr fontId="5"/>
  </si>
  <si>
    <t>法第３８９条の規定により総務大臣が価格等を決定し配分したもの</t>
    <rPh sb="17" eb="19">
      <t>カカク</t>
    </rPh>
    <rPh sb="19" eb="20">
      <t>ナド</t>
    </rPh>
    <rPh sb="21" eb="23">
      <t>ケッテイ</t>
    </rPh>
    <rPh sb="24" eb="26">
      <t>ハイブン</t>
    </rPh>
    <phoneticPr fontId="5"/>
  </si>
  <si>
    <t>免税点未満のもの</t>
    <phoneticPr fontId="5"/>
  </si>
  <si>
    <t>小 　　計</t>
    <phoneticPr fontId="9"/>
  </si>
  <si>
    <t>保有分　(基準面積が5,000㎡以上のもの)</t>
    <rPh sb="0" eb="2">
      <t>ホユウ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</si>
  <si>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取得分　(基準面積が5,000㎡以上のもの)</t>
    <rPh sb="0" eb="2">
      <t>シュトク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</si>
  <si>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計</t>
    <rPh sb="0" eb="1">
      <t>ケイ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</si>
  <si>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</si>
  <si>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 xml:space="preserve">   ↑</t>
    <phoneticPr fontId="3"/>
  </si>
  <si>
    <t>土地</t>
    <rPh sb="0" eb="2">
      <t>トチ</t>
    </rPh>
    <phoneticPr fontId="5"/>
  </si>
  <si>
    <t>家屋</t>
    <rPh sb="0" eb="2">
      <t>カオク</t>
    </rPh>
    <phoneticPr fontId="5"/>
  </si>
  <si>
    <t>償却資産</t>
    <rPh sb="0" eb="4">
      <t>ショウキャク</t>
    </rPh>
    <phoneticPr fontId="3"/>
  </si>
  <si>
    <t>合     計</t>
    <phoneticPr fontId="9"/>
  </si>
  <si>
    <t>合　　　計</t>
    <rPh sb="0" eb="1">
      <t>ゴウ</t>
    </rPh>
    <rPh sb="4" eb="5">
      <t>ケイ</t>
    </rPh>
    <phoneticPr fontId="5"/>
  </si>
  <si>
    <t>合　計</t>
    <rPh sb="0" eb="1">
      <t>ゴウ</t>
    </rPh>
    <rPh sb="2" eb="3">
      <t>ケイ</t>
    </rPh>
    <phoneticPr fontId="5"/>
  </si>
  <si>
    <t>（単位：千円）</t>
    <phoneticPr fontId="5"/>
  </si>
  <si>
    <t>　</t>
    <phoneticPr fontId="5"/>
  </si>
  <si>
    <t>特例該当分(ア)</t>
    <phoneticPr fontId="5"/>
  </si>
  <si>
    <t>(ア) 以外</t>
    <phoneticPr fontId="5"/>
  </si>
  <si>
    <t>②  地目別課税標準額及び地積（免税点以上のもの）</t>
    <rPh sb="3" eb="5">
      <t>チモク</t>
    </rPh>
    <rPh sb="5" eb="6">
      <t>ベツ</t>
    </rPh>
    <rPh sb="6" eb="8">
      <t>カゼイ</t>
    </rPh>
    <rPh sb="8" eb="10">
      <t>ヒョウジュン</t>
    </rPh>
    <rPh sb="10" eb="11">
      <t>ガク</t>
    </rPh>
    <rPh sb="11" eb="12">
      <t>オヨ</t>
    </rPh>
    <phoneticPr fontId="5"/>
  </si>
  <si>
    <r>
      <t>（１</t>
    </r>
    <r>
      <rPr>
        <sz val="12"/>
        <rFont val="ＭＳ ゴシック"/>
        <family val="3"/>
        <charset val="128"/>
      </rPr>
      <t>）一般分</t>
    </r>
    <rPh sb="3" eb="5">
      <t>イッパン</t>
    </rPh>
    <rPh sb="5" eb="6">
      <t>ブン</t>
    </rPh>
    <phoneticPr fontId="5"/>
  </si>
  <si>
    <t>（筆）</t>
    <rPh sb="1" eb="2">
      <t>フデ</t>
    </rPh>
    <phoneticPr fontId="5"/>
  </si>
  <si>
    <t>免税点以上</t>
    <rPh sb="3" eb="5">
      <t>イジョウ</t>
    </rPh>
    <phoneticPr fontId="5"/>
  </si>
  <si>
    <t xml:space="preserve">  　のもの（千円）</t>
    <phoneticPr fontId="5"/>
  </si>
  <si>
    <t xml:space="preserve">                       　  年 度
　　地 目　　　　　　　　</t>
    <phoneticPr fontId="5"/>
  </si>
  <si>
    <t>平均価格（円/㎡）</t>
    <phoneticPr fontId="9"/>
  </si>
  <si>
    <t>－</t>
    <phoneticPr fontId="5"/>
  </si>
  <si>
    <t>(千円)</t>
    <rPh sb="1" eb="3">
      <t>センエン</t>
    </rPh>
    <phoneticPr fontId="5"/>
  </si>
  <si>
    <t xml:space="preserve"> （筆）</t>
    <rPh sb="2" eb="3">
      <t>フデ</t>
    </rPh>
    <phoneticPr fontId="5"/>
  </si>
  <si>
    <t>（円/㎡）</t>
    <rPh sb="1" eb="2">
      <t>エン</t>
    </rPh>
    <phoneticPr fontId="5"/>
  </si>
  <si>
    <t>　（円/㎡）</t>
    <rPh sb="2" eb="3">
      <t>エン</t>
    </rPh>
    <phoneticPr fontId="5"/>
  </si>
  <si>
    <t xml:space="preserve"> 鉄軌道用地(単体)</t>
    <rPh sb="7" eb="9">
      <t>タンタイ</t>
    </rPh>
    <phoneticPr fontId="5"/>
  </si>
  <si>
    <t>②　ｅＬＴＡＸによる電子申告受付数　</t>
    <phoneticPr fontId="5"/>
  </si>
  <si>
    <t>電子申告件数</t>
    <rPh sb="0" eb="2">
      <t>デンシ</t>
    </rPh>
    <rPh sb="2" eb="4">
      <t>シンコク</t>
    </rPh>
    <rPh sb="4" eb="6">
      <t>ケンスウ</t>
    </rPh>
    <phoneticPr fontId="5"/>
  </si>
  <si>
    <t>件</t>
    <rPh sb="0" eb="1">
      <t>ケン</t>
    </rPh>
    <phoneticPr fontId="5"/>
  </si>
  <si>
    <t>電子申告率</t>
    <rPh sb="0" eb="2">
      <t>デンシ</t>
    </rPh>
    <rPh sb="2" eb="4">
      <t>シンコク</t>
    </rPh>
    <rPh sb="4" eb="5">
      <t>リツ</t>
    </rPh>
    <phoneticPr fontId="5"/>
  </si>
  <si>
    <t>％</t>
    <phoneticPr fontId="3"/>
  </si>
  <si>
    <t>納税義務者数（人）</t>
    <phoneticPr fontId="3"/>
  </si>
  <si>
    <t>前年度比（％）</t>
    <phoneticPr fontId="3"/>
  </si>
  <si>
    <t>調定額（千円）</t>
    <phoneticPr fontId="3"/>
  </si>
  <si>
    <t>区分</t>
    <phoneticPr fontId="5"/>
  </si>
  <si>
    <t>年度</t>
    <phoneticPr fontId="5"/>
  </si>
  <si>
    <t>面積</t>
    <phoneticPr fontId="5"/>
  </si>
  <si>
    <t>取得価格</t>
    <phoneticPr fontId="5"/>
  </si>
  <si>
    <t>固定資産税</t>
    <phoneticPr fontId="5"/>
  </si>
  <si>
    <t>算出税額</t>
    <phoneticPr fontId="5"/>
  </si>
  <si>
    <t>申告額</t>
    <phoneticPr fontId="5"/>
  </si>
  <si>
    <t>課税標準額</t>
    <phoneticPr fontId="5"/>
  </si>
  <si>
    <t>　</t>
    <phoneticPr fontId="5"/>
  </si>
  <si>
    <t>（㎡）</t>
    <phoneticPr fontId="5"/>
  </si>
  <si>
    <t xml:space="preserve">（千円） </t>
    <phoneticPr fontId="5"/>
  </si>
  <si>
    <t>（千円）</t>
    <phoneticPr fontId="5"/>
  </si>
  <si>
    <t>19年度</t>
    <rPh sb="2" eb="4">
      <t>ネンド</t>
    </rPh>
    <phoneticPr fontId="5"/>
  </si>
  <si>
    <t>20年度
以降</t>
    <rPh sb="2" eb="4">
      <t>ネンド</t>
    </rPh>
    <rPh sb="5" eb="7">
      <t>イコウ</t>
    </rPh>
    <phoneticPr fontId="5"/>
  </si>
  <si>
    <t>　課税停止されており、滞納繰越分については、平成28年度に不納欠損済み。</t>
    <rPh sb="1" eb="3">
      <t>カゼイ</t>
    </rPh>
    <rPh sb="3" eb="5">
      <t>テイシ</t>
    </rPh>
    <rPh sb="11" eb="13">
      <t>タイノウ</t>
    </rPh>
    <rPh sb="13" eb="15">
      <t>クリコシ</t>
    </rPh>
    <rPh sb="15" eb="16">
      <t>ブン</t>
    </rPh>
    <rPh sb="22" eb="24">
      <t>ヘイセイ</t>
    </rPh>
    <rPh sb="26" eb="28">
      <t>ネンド</t>
    </rPh>
    <rPh sb="29" eb="31">
      <t>フノウ</t>
    </rPh>
    <rPh sb="31" eb="33">
      <t>ケッソン</t>
    </rPh>
    <rPh sb="33" eb="34">
      <t>ズ</t>
    </rPh>
    <phoneticPr fontId="3"/>
  </si>
  <si>
    <t>　平成15年度以降、課税停止。</t>
    <rPh sb="1" eb="3">
      <t>ヘイセイ</t>
    </rPh>
    <rPh sb="5" eb="7">
      <t>ネンド</t>
    </rPh>
    <rPh sb="7" eb="9">
      <t>イコウ</t>
    </rPh>
    <rPh sb="10" eb="12">
      <t>カゼイ</t>
    </rPh>
    <rPh sb="12" eb="14">
      <t>テイシ</t>
    </rPh>
    <phoneticPr fontId="3"/>
  </si>
  <si>
    <t>－</t>
  </si>
  <si>
    <t>（１）一般分</t>
    <rPh sb="3" eb="5">
      <t>イッパン</t>
    </rPh>
    <rPh sb="5" eb="6">
      <t>ブン</t>
    </rPh>
    <phoneticPr fontId="5"/>
  </si>
  <si>
    <t>工具、器具及び備品</t>
    <phoneticPr fontId="5"/>
  </si>
  <si>
    <t xml:space="preserve"> 鉄軌道用地(複合)</t>
    <rPh sb="1" eb="2">
      <t>テツ</t>
    </rPh>
    <rPh sb="2" eb="4">
      <t>キドウ</t>
    </rPh>
    <rPh sb="4" eb="6">
      <t>ヨウチ</t>
    </rPh>
    <rPh sb="7" eb="9">
      <t>フクゴウ</t>
    </rPh>
    <phoneticPr fontId="5"/>
  </si>
  <si>
    <t>（１）　納税義務者数</t>
    <phoneticPr fontId="5"/>
  </si>
  <si>
    <t>（２）　調定額</t>
    <phoneticPr fontId="9"/>
  </si>
  <si>
    <t>（３）　土地</t>
    <phoneticPr fontId="5"/>
  </si>
  <si>
    <t>（４）　家屋</t>
    <phoneticPr fontId="9"/>
  </si>
  <si>
    <t>（５）　償却資産</t>
    <phoneticPr fontId="5"/>
  </si>
  <si>
    <t>（６）　交付金・納付金</t>
    <rPh sb="3" eb="4">
      <t>フ</t>
    </rPh>
    <rPh sb="4" eb="5">
      <t>キン</t>
    </rPh>
    <rPh sb="6" eb="7">
      <t>ノウ</t>
    </rPh>
    <rPh sb="7" eb="8">
      <t>ヅキ</t>
    </rPh>
    <phoneticPr fontId="5"/>
  </si>
  <si>
    <t>（１）　納税義務者数及び調定額</t>
    <rPh sb="4" eb="6">
      <t>ノウゼイ</t>
    </rPh>
    <rPh sb="6" eb="9">
      <t>ギムシャ</t>
    </rPh>
    <rPh sb="9" eb="10">
      <t>スウ</t>
    </rPh>
    <rPh sb="10" eb="11">
      <t>オヨ</t>
    </rPh>
    <phoneticPr fontId="5"/>
  </si>
  <si>
    <r>
      <t>Ⅴ</t>
    </r>
    <r>
      <rPr>
        <b/>
        <u/>
        <sz val="18"/>
        <rFont val="ＭＳ ゴシック"/>
        <family val="3"/>
        <charset val="128"/>
      </rPr>
      <t xml:space="preserve"> 固定資産税、都市計画税及び特別土地保有税</t>
    </r>
    <phoneticPr fontId="3"/>
  </si>
  <si>
    <t>４年度</t>
    <rPh sb="1" eb="2">
      <t>ネン</t>
    </rPh>
    <rPh sb="2" eb="3">
      <t>ド</t>
    </rPh>
    <phoneticPr fontId="5"/>
  </si>
  <si>
    <t>令和３年度</t>
    <phoneticPr fontId="5"/>
  </si>
  <si>
    <t>５年度</t>
    <phoneticPr fontId="5"/>
  </si>
  <si>
    <t>令和３年度</t>
    <rPh sb="0" eb="2">
      <t>レイワ</t>
    </rPh>
    <rPh sb="3" eb="4">
      <t>ネン</t>
    </rPh>
    <rPh sb="4" eb="5">
      <t>ド</t>
    </rPh>
    <phoneticPr fontId="5"/>
  </si>
  <si>
    <t>５年度</t>
    <rPh sb="1" eb="2">
      <t>ネン</t>
    </rPh>
    <rPh sb="2" eb="3">
      <t>ド</t>
    </rPh>
    <phoneticPr fontId="5"/>
  </si>
  <si>
    <t>令和３年度</t>
    <rPh sb="0" eb="2">
      <t>レイワ</t>
    </rPh>
    <rPh sb="3" eb="5">
      <t>ネンド</t>
    </rPh>
    <phoneticPr fontId="5"/>
  </si>
  <si>
    <t>割　合</t>
    <rPh sb="0" eb="1">
      <t>ワリ</t>
    </rPh>
    <rPh sb="2" eb="3">
      <t>ゴウ</t>
    </rPh>
    <phoneticPr fontId="3"/>
  </si>
  <si>
    <t>図データ　令和５年度調定額の構成(滞納繰越分を除く)</t>
    <rPh sb="5" eb="6">
      <t>レイ</t>
    </rPh>
    <rPh sb="6" eb="7">
      <t>ワ</t>
    </rPh>
    <phoneticPr fontId="3"/>
  </si>
  <si>
    <t>①　令和６年度課税標準額の内訳</t>
    <rPh sb="2" eb="3">
      <t>レイ</t>
    </rPh>
    <rPh sb="3" eb="4">
      <t>ワ</t>
    </rPh>
    <rPh sb="5" eb="7">
      <t>ネンド</t>
    </rPh>
    <rPh sb="7" eb="9">
      <t>カゼイ</t>
    </rPh>
    <phoneticPr fontId="5"/>
  </si>
  <si>
    <t>戸建形式住宅</t>
    <rPh sb="0" eb="4">
      <t>コダテケイシキ</t>
    </rPh>
    <rPh sb="4" eb="6">
      <t>ジュウタク</t>
    </rPh>
    <phoneticPr fontId="5"/>
  </si>
  <si>
    <t>集合形式住宅</t>
    <rPh sb="0" eb="6">
      <t>シュウゴウケイシキジュウタク</t>
    </rPh>
    <phoneticPr fontId="5"/>
  </si>
  <si>
    <t>②　令和６年度家屋の増減</t>
    <rPh sb="2" eb="3">
      <t>レイ</t>
    </rPh>
    <rPh sb="3" eb="4">
      <t>ワ</t>
    </rPh>
    <rPh sb="5" eb="6">
      <t>ネン</t>
    </rPh>
    <rPh sb="6" eb="7">
      <t>ド</t>
    </rPh>
    <rPh sb="7" eb="9">
      <t>カオク</t>
    </rPh>
    <phoneticPr fontId="5"/>
  </si>
  <si>
    <t>事務所・店舗</t>
    <phoneticPr fontId="5"/>
  </si>
  <si>
    <t>住宅用建物</t>
    <rPh sb="0" eb="3">
      <t>ジュウタクヨウ</t>
    </rPh>
    <rPh sb="3" eb="5">
      <t>タテモノ</t>
    </rPh>
    <phoneticPr fontId="5"/>
  </si>
  <si>
    <t>①　令和６年度用途・構造別評価額及び床面積　　　</t>
    <rPh sb="2" eb="3">
      <t>レイ</t>
    </rPh>
    <rPh sb="3" eb="4">
      <t>ワ</t>
    </rPh>
    <rPh sb="5" eb="6">
      <t>ネン</t>
    </rPh>
    <rPh sb="6" eb="7">
      <t>ド</t>
    </rPh>
    <rPh sb="7" eb="9">
      <t>ヨウト</t>
    </rPh>
    <phoneticPr fontId="9"/>
  </si>
  <si>
    <t>戸建形式住宅</t>
    <rPh sb="0" eb="2">
      <t>コダテ</t>
    </rPh>
    <rPh sb="2" eb="4">
      <t>ケイシキ</t>
    </rPh>
    <rPh sb="4" eb="6">
      <t>ジュウタク</t>
    </rPh>
    <phoneticPr fontId="9"/>
  </si>
  <si>
    <t>集合形式住宅</t>
    <rPh sb="0" eb="4">
      <t>シュウゴウケイシキ</t>
    </rPh>
    <phoneticPr fontId="9"/>
  </si>
  <si>
    <t>事務所･店舗</t>
    <rPh sb="0" eb="2">
      <t>ジム</t>
    </rPh>
    <rPh sb="2" eb="3">
      <t>ショ</t>
    </rPh>
    <rPh sb="4" eb="6">
      <t>テンポ</t>
    </rPh>
    <phoneticPr fontId="9"/>
  </si>
  <si>
    <t>住宅用建物</t>
    <rPh sb="0" eb="2">
      <t>ジュウタク</t>
    </rPh>
    <rPh sb="2" eb="3">
      <t>ヨウ</t>
    </rPh>
    <rPh sb="3" eb="5">
      <t>タテモノ</t>
    </rPh>
    <phoneticPr fontId="9"/>
  </si>
  <si>
    <t>病院・ホテル</t>
    <rPh sb="0" eb="2">
      <t>ビョウイン</t>
    </rPh>
    <phoneticPr fontId="9"/>
  </si>
  <si>
    <t>工場・倉庫</t>
    <rPh sb="0" eb="2">
      <t>コウジョウ</t>
    </rPh>
    <rPh sb="3" eb="5">
      <t>ソウコ</t>
    </rPh>
    <phoneticPr fontId="9"/>
  </si>
  <si>
    <t>①　令和６年度地目別評価地積等の構成</t>
    <rPh sb="2" eb="3">
      <t>レイ</t>
    </rPh>
    <rPh sb="3" eb="4">
      <t>ワ</t>
    </rPh>
    <rPh sb="5" eb="7">
      <t>ネンド</t>
    </rPh>
    <phoneticPr fontId="5"/>
  </si>
  <si>
    <t>令和４年度</t>
    <phoneticPr fontId="5"/>
  </si>
  <si>
    <t>６年度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</si>
</sst>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&quot;△ &quot;#,##0.0"/>
    <numFmt numFmtId="177" formatCode="#,##0;&quot;△ &quot;#,##0"/>
    <numFmt numFmtId="178" formatCode="0.0%"/>
    <numFmt numFmtId="179" formatCode="#,##0_);[Red]\(#,##0\)"/>
    <numFmt numFmtId="180" formatCode="0_ "/>
    <numFmt numFmtId="181" formatCode="#,##0.0"/>
    <numFmt numFmtId="182" formatCode="#,##0.0;[Red]\-#,##0.0"/>
    <numFmt numFmtId="183" formatCode="0;&quot;△ &quot;0"/>
    <numFmt numFmtId="184" formatCode="0.000%"/>
  </numFmts>
  <fonts count="35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2"/>
      <color indexed="9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15">
    <xf numFmtId="0" fontId="0" fillId="0" borderId="0" xfId="0"/>
    <xf numFmtId="0" fontId="4" fillId="0" borderId="0" xfId="3"/>
    <xf numFmtId="0" fontId="6" fillId="0" borderId="0" xfId="3" applyFont="1"/>
    <xf numFmtId="0" fontId="8" fillId="0" borderId="0" xfId="3" applyFont="1" applyFill="1" applyBorder="1" applyAlignment="1" applyProtection="1"/>
    <xf numFmtId="0" fontId="7" fillId="0" borderId="0" xfId="5" applyFont="1" applyFill="1" applyBorder="1" applyAlignment="1" applyProtection="1">
      <alignment vertical="center"/>
    </xf>
    <xf numFmtId="0" fontId="6" fillId="0" borderId="0" xfId="6" applyFont="1"/>
    <xf numFmtId="0" fontId="6" fillId="0" borderId="0" xfId="8" applyFont="1"/>
    <xf numFmtId="0" fontId="6" fillId="0" borderId="0" xfId="11" applyFont="1"/>
    <xf numFmtId="0" fontId="8" fillId="0" borderId="0" xfId="11" applyFont="1" applyFill="1" applyBorder="1" applyAlignment="1" applyProtection="1"/>
    <xf numFmtId="0" fontId="6" fillId="0" borderId="0" xfId="12" applyFont="1"/>
    <xf numFmtId="0" fontId="13" fillId="0" borderId="0" xfId="0" quotePrefix="1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/>
    <xf numFmtId="0" fontId="8" fillId="0" borderId="0" xfId="5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7" applyFont="1" applyAlignment="1">
      <alignment vertical="center"/>
    </xf>
    <xf numFmtId="0" fontId="8" fillId="0" borderId="0" xfId="7" quotePrefix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left" vertical="center"/>
    </xf>
    <xf numFmtId="0" fontId="7" fillId="0" borderId="0" xfId="12" applyFont="1" applyFill="1" applyBorder="1" applyAlignment="1" applyProtection="1"/>
    <xf numFmtId="0" fontId="7" fillId="0" borderId="0" xfId="7" applyFont="1" applyFill="1" applyBorder="1" applyAlignment="1" applyProtection="1">
      <alignment vertical="center"/>
    </xf>
    <xf numFmtId="49" fontId="15" fillId="0" borderId="0" xfId="7" applyNumberFormat="1" applyFont="1" applyAlignment="1">
      <alignment vertical="center"/>
    </xf>
    <xf numFmtId="0" fontId="6" fillId="0" borderId="0" xfId="3" applyFont="1" applyAlignment="1">
      <alignment horizontal="center"/>
    </xf>
    <xf numFmtId="0" fontId="14" fillId="0" borderId="0" xfId="12" applyFont="1" applyFill="1" applyBorder="1" applyAlignment="1" applyProtection="1"/>
    <xf numFmtId="0" fontId="6" fillId="0" borderId="0" xfId="5" applyFont="1" applyBorder="1" applyAlignment="1">
      <alignment vertical="center"/>
    </xf>
    <xf numFmtId="0" fontId="12" fillId="0" borderId="0" xfId="11" applyFont="1" applyFill="1" applyBorder="1" applyAlignment="1" applyProtection="1"/>
    <xf numFmtId="0" fontId="1" fillId="0" borderId="0" xfId="11" applyFont="1" applyAlignment="1">
      <alignment horizontal="left"/>
    </xf>
    <xf numFmtId="0" fontId="20" fillId="0" borderId="0" xfId="3" applyFont="1" applyAlignment="1">
      <alignment horizontal="right"/>
    </xf>
    <xf numFmtId="0" fontId="12" fillId="0" borderId="0" xfId="11" applyFont="1" applyFill="1" applyBorder="1" applyAlignment="1" applyProtection="1">
      <alignment horizontal="right"/>
    </xf>
    <xf numFmtId="0" fontId="6" fillId="0" borderId="27" xfId="11" applyFont="1" applyBorder="1"/>
    <xf numFmtId="0" fontId="21" fillId="0" borderId="0" xfId="3" applyFont="1"/>
    <xf numFmtId="0" fontId="22" fillId="0" borderId="0" xfId="3" applyFont="1"/>
    <xf numFmtId="0" fontId="6" fillId="0" borderId="0" xfId="3" applyFont="1" applyAlignment="1">
      <alignment horizontal="right"/>
    </xf>
    <xf numFmtId="0" fontId="4" fillId="0" borderId="0" xfId="3" applyFont="1"/>
    <xf numFmtId="0" fontId="7" fillId="0" borderId="0" xfId="5" applyFont="1" applyFill="1" applyBorder="1" applyAlignment="1" applyProtection="1">
      <alignment horizontal="left" vertical="center"/>
    </xf>
    <xf numFmtId="0" fontId="6" fillId="0" borderId="37" xfId="11" applyFont="1" applyBorder="1"/>
    <xf numFmtId="0" fontId="4" fillId="0" borderId="0" xfId="2" applyFont="1"/>
    <xf numFmtId="0" fontId="4" fillId="0" borderId="0" xfId="2" applyFont="1" applyBorder="1"/>
    <xf numFmtId="0" fontId="4" fillId="0" borderId="0" xfId="2"/>
    <xf numFmtId="0" fontId="4" fillId="0" borderId="38" xfId="2" applyFont="1" applyBorder="1"/>
    <xf numFmtId="0" fontId="4" fillId="0" borderId="38" xfId="2" applyFont="1" applyBorder="1" applyAlignment="1">
      <alignment horizontal="center"/>
    </xf>
    <xf numFmtId="38" fontId="4" fillId="0" borderId="38" xfId="2" applyNumberFormat="1" applyFont="1" applyBorder="1" applyAlignment="1">
      <alignment horizontal="right"/>
    </xf>
    <xf numFmtId="0" fontId="23" fillId="0" borderId="0" xfId="2" applyFont="1"/>
    <xf numFmtId="0" fontId="24" fillId="0" borderId="0" xfId="0" applyFont="1"/>
    <xf numFmtId="38" fontId="4" fillId="0" borderId="0" xfId="2" applyNumberFormat="1" applyFont="1" applyBorder="1" applyAlignment="1">
      <alignment horizontal="right"/>
    </xf>
    <xf numFmtId="0" fontId="23" fillId="0" borderId="0" xfId="2" applyFont="1" applyBorder="1"/>
    <xf numFmtId="0" fontId="24" fillId="0" borderId="0" xfId="0" applyFont="1" applyBorder="1"/>
    <xf numFmtId="0" fontId="2" fillId="0" borderId="0" xfId="0" applyFont="1" applyBorder="1"/>
    <xf numFmtId="0" fontId="0" fillId="0" borderId="0" xfId="0" applyBorder="1"/>
    <xf numFmtId="0" fontId="4" fillId="0" borderId="0" xfId="2" applyFont="1" applyBorder="1" applyAlignment="1">
      <alignment horizontal="center"/>
    </xf>
    <xf numFmtId="182" fontId="4" fillId="0" borderId="0" xfId="1" applyNumberFormat="1" applyFont="1" applyFill="1" applyBorder="1"/>
    <xf numFmtId="38" fontId="4" fillId="2" borderId="38" xfId="1" applyFont="1" applyFill="1" applyBorder="1"/>
    <xf numFmtId="177" fontId="8" fillId="0" borderId="0" xfId="6" quotePrefix="1" applyNumberFormat="1" applyFont="1" applyFill="1" applyBorder="1" applyAlignment="1" applyProtection="1"/>
    <xf numFmtId="0" fontId="6" fillId="0" borderId="0" xfId="7" applyFont="1" applyBorder="1" applyAlignment="1">
      <alignment vertical="center"/>
    </xf>
    <xf numFmtId="0" fontId="2" fillId="0" borderId="0" xfId="8" applyFont="1"/>
    <xf numFmtId="3" fontId="2" fillId="0" borderId="0" xfId="8" applyNumberFormat="1" applyFont="1"/>
    <xf numFmtId="0" fontId="19" fillId="0" borderId="26" xfId="12" applyFont="1" applyFill="1" applyBorder="1" applyAlignment="1" applyProtection="1">
      <alignment horizontal="right"/>
    </xf>
    <xf numFmtId="0" fontId="19" fillId="0" borderId="28" xfId="12" applyFont="1" applyFill="1" applyBorder="1" applyAlignment="1" applyProtection="1">
      <alignment horizontal="left"/>
    </xf>
    <xf numFmtId="0" fontId="10" fillId="0" borderId="9" xfId="12" applyFont="1" applyFill="1" applyBorder="1" applyAlignment="1" applyProtection="1">
      <alignment horizontal="center"/>
    </xf>
    <xf numFmtId="0" fontId="10" fillId="0" borderId="9" xfId="12" quotePrefix="1" applyFont="1" applyFill="1" applyBorder="1" applyAlignment="1" applyProtection="1">
      <alignment horizontal="center"/>
    </xf>
    <xf numFmtId="0" fontId="10" fillId="0" borderId="12" xfId="12" applyFont="1" applyFill="1" applyBorder="1" applyAlignment="1" applyProtection="1">
      <alignment horizontal="center"/>
    </xf>
    <xf numFmtId="0" fontId="10" fillId="0" borderId="29" xfId="12" quotePrefix="1" applyFont="1" applyFill="1" applyBorder="1" applyAlignment="1" applyProtection="1"/>
    <xf numFmtId="0" fontId="10" fillId="0" borderId="29" xfId="12" applyFont="1" applyFill="1" applyBorder="1" applyAlignment="1" applyProtection="1">
      <alignment horizontal="center"/>
    </xf>
    <xf numFmtId="0" fontId="10" fillId="0" borderId="29" xfId="12" applyFont="1" applyFill="1" applyBorder="1" applyAlignment="1" applyProtection="1">
      <alignment horizontal="right"/>
    </xf>
    <xf numFmtId="0" fontId="11" fillId="0" borderId="30" xfId="11" applyFont="1" applyBorder="1"/>
    <xf numFmtId="0" fontId="10" fillId="0" borderId="7" xfId="12" applyFont="1" applyFill="1" applyBorder="1" applyAlignment="1" applyProtection="1">
      <alignment horizontal="center"/>
    </xf>
    <xf numFmtId="0" fontId="10" fillId="0" borderId="7" xfId="12" quotePrefix="1" applyFont="1" applyFill="1" applyBorder="1" applyAlignment="1" applyProtection="1">
      <alignment horizontal="center"/>
    </xf>
    <xf numFmtId="0" fontId="11" fillId="0" borderId="15" xfId="11" applyFont="1" applyBorder="1" applyAlignment="1">
      <alignment horizontal="center"/>
    </xf>
    <xf numFmtId="49" fontId="25" fillId="0" borderId="21" xfId="11" applyNumberFormat="1" applyFont="1" applyBorder="1" applyAlignment="1">
      <alignment horizontal="center" wrapText="1"/>
    </xf>
    <xf numFmtId="38" fontId="25" fillId="0" borderId="22" xfId="1" applyFont="1" applyBorder="1" applyAlignment="1"/>
    <xf numFmtId="38" fontId="25" fillId="0" borderId="18" xfId="1" applyFont="1" applyBorder="1" applyAlignment="1"/>
    <xf numFmtId="38" fontId="25" fillId="0" borderId="5" xfId="1" applyFont="1" applyBorder="1" applyAlignment="1"/>
    <xf numFmtId="49" fontId="25" fillId="0" borderId="26" xfId="11" applyNumberFormat="1" applyFont="1" applyBorder="1" applyAlignment="1">
      <alignment horizontal="center"/>
    </xf>
    <xf numFmtId="38" fontId="25" fillId="0" borderId="23" xfId="1" applyFont="1" applyBorder="1" applyAlignment="1"/>
    <xf numFmtId="38" fontId="25" fillId="0" borderId="36" xfId="1" applyFont="1" applyBorder="1" applyAlignment="1"/>
    <xf numFmtId="38" fontId="25" fillId="0" borderId="10" xfId="1" applyFont="1" applyBorder="1" applyAlignment="1"/>
    <xf numFmtId="0" fontId="1" fillId="0" borderId="0" xfId="11" applyFont="1"/>
    <xf numFmtId="0" fontId="27" fillId="0" borderId="0" xfId="8" applyFont="1"/>
    <xf numFmtId="0" fontId="26" fillId="0" borderId="0" xfId="9" applyFont="1"/>
    <xf numFmtId="0" fontId="26" fillId="0" borderId="0" xfId="10" applyFont="1" applyBorder="1" applyAlignment="1">
      <alignment horizontal="center"/>
    </xf>
    <xf numFmtId="0" fontId="26" fillId="0" borderId="0" xfId="10" applyFont="1"/>
    <xf numFmtId="0" fontId="1" fillId="0" borderId="0" xfId="8" applyFont="1"/>
    <xf numFmtId="0" fontId="26" fillId="0" borderId="0" xfId="3" applyFont="1" applyFill="1" applyBorder="1" applyAlignment="1" applyProtection="1"/>
    <xf numFmtId="0" fontId="30" fillId="0" borderId="0" xfId="3" applyFont="1"/>
    <xf numFmtId="0" fontId="26" fillId="0" borderId="0" xfId="3" quotePrefix="1" applyFont="1" applyFill="1" applyBorder="1" applyAlignment="1" applyProtection="1"/>
    <xf numFmtId="0" fontId="26" fillId="0" borderId="0" xfId="4" applyFont="1" applyFill="1" applyBorder="1" applyAlignment="1" applyProtection="1">
      <alignment vertical="center"/>
    </xf>
    <xf numFmtId="0" fontId="26" fillId="0" borderId="0" xfId="3" applyFont="1" applyBorder="1"/>
    <xf numFmtId="0" fontId="26" fillId="0" borderId="0" xfId="3" quotePrefix="1" applyFont="1" applyFill="1" applyBorder="1" applyAlignment="1" applyProtection="1">
      <alignment horizontal="center"/>
    </xf>
    <xf numFmtId="0" fontId="26" fillId="0" borderId="0" xfId="3" applyFont="1"/>
    <xf numFmtId="0" fontId="28" fillId="0" borderId="0" xfId="2" applyFont="1" applyFill="1" applyBorder="1" applyAlignment="1" applyProtection="1"/>
    <xf numFmtId="0" fontId="27" fillId="0" borderId="0" xfId="0" applyFont="1"/>
    <xf numFmtId="0" fontId="26" fillId="0" borderId="0" xfId="2" applyFont="1" applyFill="1" applyBorder="1" applyAlignment="1" applyProtection="1"/>
    <xf numFmtId="0" fontId="28" fillId="0" borderId="0" xfId="0" applyFont="1"/>
    <xf numFmtId="0" fontId="26" fillId="0" borderId="0" xfId="0" applyFont="1"/>
    <xf numFmtId="0" fontId="6" fillId="0" borderId="0" xfId="7" applyFont="1" applyAlignment="1">
      <alignment horizontal="left" vertical="center"/>
    </xf>
    <xf numFmtId="0" fontId="0" fillId="0" borderId="0" xfId="8" applyFont="1"/>
    <xf numFmtId="0" fontId="6" fillId="0" borderId="0" xfId="4" applyFont="1"/>
    <xf numFmtId="0" fontId="6" fillId="0" borderId="0" xfId="4" quotePrefix="1" applyFont="1" applyFill="1" applyBorder="1" applyAlignment="1" applyProtection="1"/>
    <xf numFmtId="0" fontId="6" fillId="0" borderId="0" xfId="4" quotePrefix="1" applyFont="1" applyFill="1" applyBorder="1" applyAlignment="1" applyProtection="1">
      <alignment vertical="center"/>
    </xf>
    <xf numFmtId="0" fontId="6" fillId="0" borderId="0" xfId="4" quotePrefix="1" applyFont="1" applyFill="1" applyBorder="1" applyAlignment="1" applyProtection="1">
      <alignment horizontal="right"/>
    </xf>
    <xf numFmtId="0" fontId="6" fillId="0" borderId="17" xfId="4" applyFont="1" applyFill="1" applyBorder="1" applyAlignment="1" applyProtection="1">
      <alignment horizontal="center" vertical="center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22" xfId="4" applyFont="1" applyFill="1" applyBorder="1" applyAlignment="1" applyProtection="1">
      <alignment horizontal="center" vertical="center"/>
    </xf>
    <xf numFmtId="0" fontId="6" fillId="0" borderId="19" xfId="4" applyFont="1" applyFill="1" applyBorder="1" applyAlignment="1" applyProtection="1">
      <alignment horizontal="distributed"/>
    </xf>
    <xf numFmtId="0" fontId="6" fillId="0" borderId="20" xfId="4" applyFont="1" applyFill="1" applyBorder="1" applyAlignment="1" applyProtection="1">
      <alignment horizontal="distributed"/>
    </xf>
    <xf numFmtId="0" fontId="6" fillId="0" borderId="20" xfId="4" applyFont="1" applyFill="1" applyBorder="1" applyAlignment="1" applyProtection="1">
      <alignment horizontal="center"/>
    </xf>
    <xf numFmtId="0" fontId="6" fillId="0" borderId="21" xfId="4" applyFont="1" applyFill="1" applyBorder="1" applyAlignment="1" applyProtection="1">
      <alignment horizontal="distributed"/>
    </xf>
    <xf numFmtId="0" fontId="6" fillId="0" borderId="28" xfId="4" applyFont="1" applyFill="1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left" vertical="center"/>
    </xf>
    <xf numFmtId="179" fontId="6" fillId="0" borderId="8" xfId="8" applyNumberFormat="1" applyFont="1" applyFill="1" applyBorder="1" applyAlignment="1" applyProtection="1">
      <alignment horizontal="center" vertical="center"/>
    </xf>
    <xf numFmtId="179" fontId="6" fillId="0" borderId="9" xfId="8" applyNumberFormat="1" applyFont="1" applyFill="1" applyBorder="1" applyAlignment="1" applyProtection="1">
      <alignment horizontal="center" vertical="center"/>
    </xf>
    <xf numFmtId="179" fontId="6" fillId="0" borderId="13" xfId="8" applyNumberFormat="1" applyFont="1" applyFill="1" applyBorder="1" applyAlignment="1" applyProtection="1">
      <alignment horizontal="center" vertical="center"/>
    </xf>
    <xf numFmtId="179" fontId="6" fillId="0" borderId="6" xfId="8" quotePrefix="1" applyNumberFormat="1" applyFont="1" applyFill="1" applyBorder="1" applyAlignment="1" applyProtection="1">
      <alignment horizontal="center" vertical="center"/>
    </xf>
    <xf numFmtId="179" fontId="6" fillId="0" borderId="7" xfId="8" quotePrefix="1" applyNumberFormat="1" applyFont="1" applyFill="1" applyBorder="1" applyAlignment="1" applyProtection="1">
      <alignment horizontal="center" vertical="center"/>
    </xf>
    <xf numFmtId="179" fontId="6" fillId="0" borderId="16" xfId="8" quotePrefix="1" applyNumberFormat="1" applyFont="1" applyFill="1" applyBorder="1" applyAlignment="1" applyProtection="1">
      <alignment horizontal="center" vertical="center"/>
    </xf>
    <xf numFmtId="0" fontId="20" fillId="0" borderId="0" xfId="8" applyFont="1" applyFill="1" applyBorder="1" applyAlignment="1" applyProtection="1"/>
    <xf numFmtId="0" fontId="20" fillId="0" borderId="0" xfId="8" applyFont="1" applyFill="1" applyBorder="1" applyAlignment="1" applyProtection="1">
      <alignment horizontal="right"/>
    </xf>
    <xf numFmtId="0" fontId="1" fillId="0" borderId="0" xfId="9" quotePrefix="1" applyFont="1" applyFill="1" applyBorder="1" applyAlignment="1" applyProtection="1"/>
    <xf numFmtId="0" fontId="29" fillId="0" borderId="0" xfId="9" quotePrefix="1" applyFont="1" applyFill="1" applyBorder="1" applyAlignment="1" applyProtection="1"/>
    <xf numFmtId="0" fontId="6" fillId="0" borderId="0" xfId="9" applyFont="1"/>
    <xf numFmtId="0" fontId="6" fillId="0" borderId="0" xfId="9" applyFont="1" applyFill="1" applyBorder="1" applyAlignment="1" applyProtection="1">
      <alignment horizontal="left" vertical="center"/>
    </xf>
    <xf numFmtId="0" fontId="1" fillId="0" borderId="0" xfId="9" quotePrefix="1" applyFont="1" applyFill="1" applyBorder="1" applyAlignment="1" applyProtection="1">
      <alignment horizontal="left"/>
    </xf>
    <xf numFmtId="0" fontId="20" fillId="0" borderId="0" xfId="9" quotePrefix="1" applyFont="1" applyFill="1" applyBorder="1" applyAlignment="1" applyProtection="1"/>
    <xf numFmtId="0" fontId="20" fillId="0" borderId="0" xfId="9" applyFont="1" applyFill="1" applyBorder="1" applyAlignment="1" applyProtection="1">
      <alignment horizontal="right"/>
    </xf>
    <xf numFmtId="0" fontId="20" fillId="0" borderId="0" xfId="9" applyFont="1" applyFill="1" applyBorder="1" applyAlignment="1" applyProtection="1"/>
    <xf numFmtId="0" fontId="6" fillId="0" borderId="0" xfId="9" applyFont="1" applyAlignment="1">
      <alignment vertical="center"/>
    </xf>
    <xf numFmtId="0" fontId="6" fillId="0" borderId="57" xfId="9" applyFont="1" applyBorder="1"/>
    <xf numFmtId="0" fontId="6" fillId="0" borderId="25" xfId="9" applyFont="1" applyBorder="1"/>
    <xf numFmtId="181" fontId="6" fillId="0" borderId="39" xfId="10" applyNumberFormat="1" applyFont="1" applyFill="1" applyBorder="1" applyAlignment="1" applyProtection="1">
      <alignment horizontal="left"/>
    </xf>
    <xf numFmtId="0" fontId="6" fillId="0" borderId="48" xfId="2" applyFont="1" applyFill="1" applyBorder="1" applyAlignment="1" applyProtection="1">
      <alignment horizontal="left"/>
    </xf>
    <xf numFmtId="0" fontId="1" fillId="0" borderId="0" xfId="10" quotePrefix="1" applyFont="1" applyFill="1" applyBorder="1" applyAlignment="1" applyProtection="1"/>
    <xf numFmtId="0" fontId="29" fillId="0" borderId="0" xfId="10" quotePrefix="1" applyFont="1" applyFill="1" applyBorder="1" applyAlignment="1" applyProtection="1"/>
    <xf numFmtId="0" fontId="33" fillId="0" borderId="0" xfId="10" applyFont="1"/>
    <xf numFmtId="0" fontId="33" fillId="0" borderId="0" xfId="10" applyFont="1" applyAlignment="1">
      <alignment horizontal="left"/>
    </xf>
    <xf numFmtId="0" fontId="1" fillId="0" borderId="0" xfId="8" applyFont="1" applyAlignment="1">
      <alignment horizontal="left"/>
    </xf>
    <xf numFmtId="0" fontId="6" fillId="0" borderId="0" xfId="10" applyFont="1" applyAlignment="1">
      <alignment vertical="center"/>
    </xf>
    <xf numFmtId="0" fontId="6" fillId="0" borderId="0" xfId="10" applyFont="1"/>
    <xf numFmtId="0" fontId="20" fillId="0" borderId="0" xfId="10" quotePrefix="1" applyFont="1" applyFill="1" applyBorder="1" applyAlignment="1" applyProtection="1"/>
    <xf numFmtId="0" fontId="20" fillId="0" borderId="0" xfId="10" applyFont="1" applyFill="1" applyBorder="1" applyAlignment="1" applyProtection="1">
      <alignment horizontal="right"/>
    </xf>
    <xf numFmtId="0" fontId="6" fillId="0" borderId="13" xfId="10" applyFont="1" applyFill="1" applyBorder="1" applyAlignment="1" applyProtection="1">
      <alignment horizontal="center" vertical="center"/>
    </xf>
    <xf numFmtId="0" fontId="6" fillId="0" borderId="12" xfId="10" applyFont="1" applyFill="1" applyBorder="1" applyAlignment="1" applyProtection="1">
      <alignment horizontal="center" vertical="center"/>
    </xf>
    <xf numFmtId="0" fontId="13" fillId="0" borderId="0" xfId="11" applyFont="1" applyFill="1" applyBorder="1" applyAlignment="1" applyProtection="1"/>
    <xf numFmtId="0" fontId="1" fillId="0" borderId="0" xfId="11" quotePrefix="1" applyFont="1" applyFill="1" applyBorder="1" applyAlignment="1" applyProtection="1"/>
    <xf numFmtId="0" fontId="6" fillId="0" borderId="1" xfId="8" applyFont="1" applyBorder="1"/>
    <xf numFmtId="0" fontId="1" fillId="0" borderId="2" xfId="8" applyFont="1" applyBorder="1"/>
    <xf numFmtId="0" fontId="1" fillId="0" borderId="3" xfId="8" applyFont="1" applyBorder="1"/>
    <xf numFmtId="0" fontId="6" fillId="0" borderId="45" xfId="8" applyFont="1" applyBorder="1"/>
    <xf numFmtId="0" fontId="6" fillId="0" borderId="0" xfId="9" applyFont="1" applyFill="1" applyBorder="1" applyAlignment="1" applyProtection="1"/>
    <xf numFmtId="0" fontId="11" fillId="0" borderId="0" xfId="10" applyFont="1" applyAlignment="1">
      <alignment horizontal="left"/>
    </xf>
    <xf numFmtId="0" fontId="20" fillId="0" borderId="0" xfId="10" applyFont="1" applyAlignment="1">
      <alignment horizontal="right"/>
    </xf>
    <xf numFmtId="0" fontId="13" fillId="0" borderId="0" xfId="12" applyFont="1" applyFill="1" applyBorder="1" applyAlignment="1" applyProtection="1"/>
    <xf numFmtId="0" fontId="1" fillId="0" borderId="0" xfId="12" applyFont="1" applyFill="1" applyBorder="1" applyAlignment="1" applyProtection="1"/>
    <xf numFmtId="0" fontId="34" fillId="0" borderId="26" xfId="12" applyFont="1" applyFill="1" applyBorder="1" applyAlignment="1" applyProtection="1">
      <alignment horizontal="right"/>
    </xf>
    <xf numFmtId="0" fontId="11" fillId="0" borderId="9" xfId="12" applyFont="1" applyFill="1" applyBorder="1" applyAlignment="1" applyProtection="1">
      <alignment horizontal="center"/>
    </xf>
    <xf numFmtId="0" fontId="11" fillId="0" borderId="9" xfId="12" quotePrefix="1" applyFont="1" applyFill="1" applyBorder="1" applyAlignment="1" applyProtection="1">
      <alignment horizontal="center"/>
    </xf>
    <xf numFmtId="0" fontId="11" fillId="0" borderId="29" xfId="12" quotePrefix="1" applyFont="1" applyFill="1" applyBorder="1" applyAlignment="1" applyProtection="1"/>
    <xf numFmtId="0" fontId="11" fillId="0" borderId="29" xfId="12" applyFont="1" applyFill="1" applyBorder="1" applyAlignment="1" applyProtection="1">
      <alignment horizontal="center"/>
    </xf>
    <xf numFmtId="0" fontId="11" fillId="0" borderId="29" xfId="12" applyFont="1" applyFill="1" applyBorder="1" applyAlignment="1" applyProtection="1">
      <alignment horizontal="right"/>
    </xf>
    <xf numFmtId="0" fontId="34" fillId="0" borderId="28" xfId="12" applyFont="1" applyFill="1" applyBorder="1" applyAlignment="1" applyProtection="1">
      <alignment horizontal="left"/>
    </xf>
    <xf numFmtId="0" fontId="11" fillId="0" borderId="7" xfId="12" applyFont="1" applyFill="1" applyBorder="1" applyAlignment="1" applyProtection="1">
      <alignment horizontal="center"/>
    </xf>
    <xf numFmtId="0" fontId="0" fillId="0" borderId="0" xfId="4" applyFont="1" applyFill="1" applyBorder="1" applyAlignment="1" applyProtection="1">
      <alignment vertical="center"/>
    </xf>
    <xf numFmtId="0" fontId="0" fillId="0" borderId="0" xfId="10" quotePrefix="1" applyFont="1" applyFill="1" applyBorder="1" applyAlignment="1" applyProtection="1"/>
    <xf numFmtId="0" fontId="0" fillId="0" borderId="0" xfId="11" applyFont="1" applyAlignment="1">
      <alignment horizontal="left"/>
    </xf>
    <xf numFmtId="0" fontId="6" fillId="0" borderId="0" xfId="8" applyFont="1" applyFill="1"/>
    <xf numFmtId="0" fontId="2" fillId="0" borderId="0" xfId="8" applyFont="1" applyFill="1"/>
    <xf numFmtId="0" fontId="6" fillId="0" borderId="0" xfId="9" applyFont="1" applyFill="1"/>
    <xf numFmtId="0" fontId="1" fillId="0" borderId="0" xfId="8" applyFont="1" applyFill="1"/>
    <xf numFmtId="0" fontId="11" fillId="0" borderId="9" xfId="5" applyFont="1" applyFill="1" applyBorder="1" applyAlignment="1" applyProtection="1">
      <alignment horizontal="center" vertical="center"/>
    </xf>
    <xf numFmtId="0" fontId="11" fillId="0" borderId="7" xfId="5" quotePrefix="1" applyFont="1" applyFill="1" applyBorder="1" applyAlignment="1" applyProtection="1">
      <alignment horizontal="right" vertical="center"/>
    </xf>
    <xf numFmtId="183" fontId="11" fillId="0" borderId="33" xfId="5" applyNumberFormat="1" applyFont="1" applyFill="1" applyBorder="1" applyAlignment="1" applyProtection="1">
      <alignment horizontal="right"/>
    </xf>
    <xf numFmtId="177" fontId="11" fillId="0" borderId="46" xfId="5" quotePrefix="1" applyNumberFormat="1" applyFont="1" applyFill="1" applyBorder="1" applyAlignment="1" applyProtection="1"/>
    <xf numFmtId="0" fontId="11" fillId="0" borderId="8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" xfId="5" quotePrefix="1" applyFont="1" applyFill="1" applyBorder="1" applyAlignment="1" applyProtection="1">
      <alignment horizontal="right" vertical="center"/>
    </xf>
    <xf numFmtId="0" fontId="11" fillId="0" borderId="14" xfId="5" quotePrefix="1" applyFont="1" applyFill="1" applyBorder="1" applyAlignment="1" applyProtection="1">
      <alignment horizontal="right" vertical="center"/>
    </xf>
    <xf numFmtId="176" fontId="11" fillId="0" borderId="43" xfId="5" quotePrefix="1" applyNumberFormat="1" applyFont="1" applyFill="1" applyBorder="1" applyAlignment="1" applyProtection="1">
      <alignment horizontal="right"/>
    </xf>
    <xf numFmtId="183" fontId="11" fillId="0" borderId="32" xfId="5" applyNumberFormat="1" applyFont="1" applyFill="1" applyBorder="1" applyAlignment="1" applyProtection="1">
      <alignment horizontal="right"/>
    </xf>
    <xf numFmtId="176" fontId="11" fillId="0" borderId="63" xfId="5" quotePrefix="1" applyNumberFormat="1" applyFont="1" applyFill="1" applyBorder="1" applyAlignment="1" applyProtection="1">
      <alignment horizontal="right"/>
    </xf>
    <xf numFmtId="176" fontId="11" fillId="0" borderId="5" xfId="5" quotePrefix="1" applyNumberFormat="1" applyFont="1" applyFill="1" applyBorder="1" applyAlignment="1" applyProtection="1">
      <alignment horizontal="right"/>
    </xf>
    <xf numFmtId="177" fontId="11" fillId="0" borderId="3" xfId="5" quotePrefix="1" applyNumberFormat="1" applyFont="1" applyFill="1" applyBorder="1" applyAlignment="1" applyProtection="1"/>
    <xf numFmtId="176" fontId="11" fillId="0" borderId="16" xfId="5" quotePrefix="1" applyNumberFormat="1" applyFont="1" applyFill="1" applyBorder="1" applyAlignment="1" applyProtection="1"/>
    <xf numFmtId="0" fontId="11" fillId="0" borderId="12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15" xfId="5" quotePrefix="1" applyFont="1" applyFill="1" applyBorder="1" applyAlignment="1" applyProtection="1">
      <alignment horizontal="right" vertical="center"/>
    </xf>
    <xf numFmtId="183" fontId="11" fillId="0" borderId="34" xfId="5" applyNumberFormat="1" applyFont="1" applyFill="1" applyBorder="1" applyAlignment="1" applyProtection="1">
      <alignment horizontal="right"/>
    </xf>
    <xf numFmtId="177" fontId="11" fillId="0" borderId="47" xfId="5" quotePrefix="1" applyNumberFormat="1" applyFont="1" applyFill="1" applyBorder="1" applyAlignment="1" applyProtection="1"/>
    <xf numFmtId="0" fontId="11" fillId="0" borderId="13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6" xfId="5" quotePrefix="1" applyFont="1" applyFill="1" applyBorder="1" applyAlignment="1" applyProtection="1">
      <alignment horizontal="right" vertical="center"/>
    </xf>
    <xf numFmtId="0" fontId="11" fillId="0" borderId="41" xfId="5" applyFont="1" applyFill="1" applyBorder="1" applyAlignment="1" applyProtection="1">
      <alignment horizontal="right" vertical="center"/>
    </xf>
    <xf numFmtId="183" fontId="11" fillId="0" borderId="24" xfId="5" applyNumberFormat="1" applyFont="1" applyFill="1" applyBorder="1" applyAlignment="1" applyProtection="1">
      <alignment horizontal="right"/>
    </xf>
    <xf numFmtId="177" fontId="11" fillId="0" borderId="61" xfId="5" applyNumberFormat="1" applyFont="1" applyFill="1" applyBorder="1" applyAlignment="1" applyProtection="1"/>
    <xf numFmtId="0" fontId="6" fillId="0" borderId="0" xfId="5" applyFont="1" applyFill="1" applyAlignment="1">
      <alignment vertical="center"/>
    </xf>
    <xf numFmtId="0" fontId="26" fillId="0" borderId="0" xfId="5" applyFont="1" applyFill="1" applyAlignment="1">
      <alignment vertical="center"/>
    </xf>
    <xf numFmtId="0" fontId="20" fillId="0" borderId="0" xfId="5" applyFont="1" applyFill="1" applyBorder="1" applyAlignment="1" applyProtection="1">
      <alignment vertical="center"/>
    </xf>
    <xf numFmtId="0" fontId="20" fillId="0" borderId="0" xfId="5" applyFont="1" applyFill="1" applyBorder="1" applyAlignment="1" applyProtection="1">
      <alignment horizontal="right" vertical="center"/>
    </xf>
    <xf numFmtId="0" fontId="4" fillId="0" borderId="0" xfId="5" applyFont="1" applyFill="1"/>
    <xf numFmtId="0" fontId="6" fillId="0" borderId="0" xfId="6" applyFont="1" applyFill="1" applyBorder="1" applyAlignment="1" applyProtection="1">
      <alignment horizontal="left"/>
    </xf>
    <xf numFmtId="0" fontId="6" fillId="0" borderId="0" xfId="6" applyFont="1" applyFill="1"/>
    <xf numFmtId="0" fontId="6" fillId="0" borderId="0" xfId="6" quotePrefix="1" applyFont="1" applyFill="1" applyBorder="1" applyAlignment="1" applyProtection="1"/>
    <xf numFmtId="0" fontId="20" fillId="0" borderId="0" xfId="6" applyFont="1" applyFill="1" applyAlignment="1">
      <alignment horizontal="left"/>
    </xf>
    <xf numFmtId="0" fontId="6" fillId="0" borderId="7" xfId="6" applyFont="1" applyFill="1" applyBorder="1" applyAlignment="1" applyProtection="1">
      <alignment horizontal="center" vertical="center"/>
    </xf>
    <xf numFmtId="38" fontId="6" fillId="0" borderId="0" xfId="6" applyNumberFormat="1" applyFont="1" applyFill="1"/>
    <xf numFmtId="0" fontId="6" fillId="0" borderId="0" xfId="6" applyFont="1" applyFill="1" applyBorder="1" applyAlignment="1" applyProtection="1"/>
    <xf numFmtId="0" fontId="20" fillId="0" borderId="0" xfId="6" applyFont="1" applyFill="1" applyBorder="1" applyAlignment="1" applyProtection="1">
      <alignment horizontal="left"/>
    </xf>
    <xf numFmtId="0" fontId="4" fillId="0" borderId="0" xfId="5" applyFont="1" applyFill="1" applyBorder="1"/>
    <xf numFmtId="177" fontId="4" fillId="0" borderId="0" xfId="5" applyNumberFormat="1" applyFont="1" applyFill="1"/>
    <xf numFmtId="180" fontId="15" fillId="0" borderId="0" xfId="5" applyNumberFormat="1" applyFont="1" applyFill="1"/>
    <xf numFmtId="49" fontId="15" fillId="0" borderId="0" xfId="5" applyNumberFormat="1" applyFont="1" applyFill="1"/>
    <xf numFmtId="0" fontId="11" fillId="0" borderId="18" xfId="7" applyFont="1" applyFill="1" applyBorder="1" applyAlignment="1" applyProtection="1">
      <alignment horizontal="center" vertical="center"/>
    </xf>
    <xf numFmtId="0" fontId="11" fillId="0" borderId="17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center" vertical="center"/>
    </xf>
    <xf numFmtId="0" fontId="6" fillId="0" borderId="0" xfId="7" applyFont="1" applyFill="1" applyAlignment="1">
      <alignment vertical="center"/>
    </xf>
    <xf numFmtId="0" fontId="11" fillId="0" borderId="17" xfId="7" applyFont="1" applyFill="1" applyBorder="1" applyAlignment="1" applyProtection="1">
      <alignment horizontal="left" vertical="center"/>
    </xf>
    <xf numFmtId="0" fontId="20" fillId="0" borderId="4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45" xfId="7" applyFont="1" applyFill="1" applyBorder="1" applyAlignment="1" applyProtection="1">
      <alignment horizontal="center"/>
    </xf>
    <xf numFmtId="0" fontId="20" fillId="0" borderId="49" xfId="7" applyFont="1" applyFill="1" applyBorder="1" applyAlignment="1" applyProtection="1">
      <alignment horizontal="distributed"/>
    </xf>
    <xf numFmtId="0" fontId="6" fillId="0" borderId="0" xfId="7" quotePrefix="1" applyFont="1" applyFill="1" applyBorder="1" applyAlignment="1" applyProtection="1">
      <alignment vertical="center"/>
    </xf>
    <xf numFmtId="0" fontId="6" fillId="0" borderId="0" xfId="7" quotePrefix="1" applyFont="1" applyFill="1" applyBorder="1" applyAlignment="1" applyProtection="1">
      <alignment horizontal="center" vertical="center"/>
    </xf>
    <xf numFmtId="0" fontId="6" fillId="0" borderId="0" xfId="7" applyFont="1" applyFill="1" applyBorder="1" applyAlignment="1" applyProtection="1">
      <alignment horizontal="center" vertical="center"/>
    </xf>
    <xf numFmtId="3" fontId="6" fillId="0" borderId="0" xfId="7" quotePrefix="1" applyNumberFormat="1" applyFont="1" applyFill="1" applyBorder="1" applyAlignment="1" applyProtection="1">
      <alignment vertical="center"/>
    </xf>
    <xf numFmtId="3" fontId="6" fillId="0" borderId="0" xfId="7" applyNumberFormat="1" applyFont="1" applyFill="1" applyBorder="1" applyAlignment="1" applyProtection="1">
      <alignment vertical="center"/>
    </xf>
    <xf numFmtId="3" fontId="20" fillId="0" borderId="0" xfId="7" applyNumberFormat="1" applyFont="1" applyFill="1" applyBorder="1" applyAlignment="1" applyProtection="1">
      <alignment horizontal="right" vertical="center"/>
    </xf>
    <xf numFmtId="49" fontId="15" fillId="0" borderId="0" xfId="7" applyNumberFormat="1" applyFont="1" applyFill="1" applyAlignment="1">
      <alignment vertical="center"/>
    </xf>
    <xf numFmtId="179" fontId="11" fillId="0" borderId="44" xfId="8" applyNumberFormat="1" applyFont="1" applyFill="1" applyBorder="1" applyAlignment="1" applyProtection="1">
      <alignment horizontal="distributed"/>
    </xf>
    <xf numFmtId="179" fontId="11" fillId="0" borderId="45" xfId="8" applyNumberFormat="1" applyFont="1" applyFill="1" applyBorder="1" applyAlignment="1" applyProtection="1">
      <alignment horizontal="center"/>
    </xf>
    <xf numFmtId="49" fontId="32" fillId="0" borderId="44" xfId="8" applyNumberFormat="1" applyFont="1" applyFill="1" applyBorder="1" applyAlignment="1" applyProtection="1">
      <alignment horizontal="distributed"/>
    </xf>
    <xf numFmtId="0" fontId="6" fillId="0" borderId="1" xfId="9" quotePrefix="1" applyFont="1" applyFill="1" applyBorder="1" applyAlignment="1" applyProtection="1"/>
    <xf numFmtId="0" fontId="6" fillId="0" borderId="2" xfId="9" quotePrefix="1" applyFont="1" applyFill="1" applyBorder="1" applyAlignment="1" applyProtection="1"/>
    <xf numFmtId="0" fontId="6" fillId="0" borderId="2" xfId="9" applyFont="1" applyFill="1" applyBorder="1" applyAlignment="1" applyProtection="1"/>
    <xf numFmtId="0" fontId="6" fillId="0" borderId="3" xfId="9" quotePrefix="1" applyFont="1" applyFill="1" applyBorder="1" applyAlignment="1" applyProtection="1"/>
    <xf numFmtId="0" fontId="6" fillId="0" borderId="4" xfId="9" quotePrefix="1" applyFont="1" applyFill="1" applyBorder="1" applyAlignment="1" applyProtection="1"/>
    <xf numFmtId="0" fontId="6" fillId="0" borderId="4" xfId="9" applyFont="1" applyFill="1" applyBorder="1" applyAlignment="1" applyProtection="1"/>
    <xf numFmtId="0" fontId="11" fillId="0" borderId="18" xfId="9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0" fontId="6" fillId="0" borderId="58" xfId="9" applyFont="1" applyFill="1" applyBorder="1" applyAlignment="1" applyProtection="1">
      <alignment horizontal="center" vertical="center"/>
    </xf>
    <xf numFmtId="0" fontId="6" fillId="0" borderId="59" xfId="9" applyFont="1" applyFill="1" applyBorder="1" applyAlignment="1" applyProtection="1">
      <alignment horizontal="center" vertical="center"/>
    </xf>
    <xf numFmtId="0" fontId="6" fillId="0" borderId="60" xfId="9" applyFont="1" applyFill="1" applyBorder="1" applyAlignment="1" applyProtection="1">
      <alignment vertical="center"/>
    </xf>
    <xf numFmtId="0" fontId="6" fillId="0" borderId="61" xfId="9" applyFont="1" applyFill="1" applyBorder="1" applyAlignment="1" applyProtection="1">
      <alignment vertical="center"/>
    </xf>
    <xf numFmtId="0" fontId="6" fillId="0" borderId="9" xfId="6" applyFont="1" applyFill="1" applyBorder="1" applyAlignment="1" applyProtection="1">
      <alignment horizontal="center" vertical="center"/>
    </xf>
    <xf numFmtId="0" fontId="34" fillId="0" borderId="43" xfId="5" applyFont="1" applyFill="1" applyBorder="1" applyAlignment="1" applyProtection="1"/>
    <xf numFmtId="0" fontId="34" fillId="0" borderId="44" xfId="5" applyFont="1" applyFill="1" applyBorder="1" applyAlignment="1" applyProtection="1">
      <alignment shrinkToFit="1"/>
    </xf>
    <xf numFmtId="0" fontId="34" fillId="0" borderId="44" xfId="5" applyFont="1" applyFill="1" applyBorder="1" applyAlignment="1" applyProtection="1"/>
    <xf numFmtId="0" fontId="34" fillId="0" borderId="11" xfId="5" applyFont="1" applyFill="1" applyBorder="1" applyAlignment="1" applyProtection="1"/>
    <xf numFmtId="0" fontId="34" fillId="0" borderId="45" xfId="5" applyFont="1" applyFill="1" applyBorder="1" applyAlignment="1" applyProtection="1"/>
    <xf numFmtId="0" fontId="0" fillId="0" borderId="0" xfId="3" applyFont="1" applyFill="1" applyBorder="1" applyAlignment="1" applyProtection="1">
      <alignment vertical="center"/>
    </xf>
    <xf numFmtId="0" fontId="0" fillId="0" borderId="0" xfId="3" applyFont="1"/>
    <xf numFmtId="0" fontId="0" fillId="0" borderId="0" xfId="3" applyFont="1" applyAlignment="1">
      <alignment horizontal="center"/>
    </xf>
    <xf numFmtId="0" fontId="0" fillId="0" borderId="0" xfId="3" applyFont="1" applyAlignment="1">
      <alignment horizontal="right"/>
    </xf>
    <xf numFmtId="0" fontId="6" fillId="0" borderId="0" xfId="3" quotePrefix="1" applyFont="1" applyFill="1" applyBorder="1" applyAlignment="1" applyProtection="1">
      <alignment vertical="center"/>
    </xf>
    <xf numFmtId="0" fontId="6" fillId="0" borderId="17" xfId="3" applyFont="1" applyFill="1" applyBorder="1" applyAlignment="1" applyProtection="1">
      <alignment horizontal="center" vertical="center"/>
    </xf>
    <xf numFmtId="0" fontId="6" fillId="0" borderId="22" xfId="3" applyFont="1" applyFill="1" applyBorder="1" applyAlignment="1" applyProtection="1">
      <alignment horizontal="center" vertical="center"/>
    </xf>
    <xf numFmtId="0" fontId="6" fillId="0" borderId="19" xfId="3" applyFont="1" applyFill="1" applyBorder="1" applyAlignment="1" applyProtection="1">
      <alignment horizontal="distributed"/>
    </xf>
    <xf numFmtId="0" fontId="6" fillId="0" borderId="20" xfId="3" applyFont="1" applyFill="1" applyBorder="1" applyAlignment="1" applyProtection="1">
      <alignment horizontal="distributed"/>
    </xf>
    <xf numFmtId="0" fontId="6" fillId="0" borderId="21" xfId="3" applyFont="1" applyFill="1" applyBorder="1" applyAlignment="1" applyProtection="1">
      <alignment horizontal="distributed"/>
    </xf>
    <xf numFmtId="0" fontId="20" fillId="0" borderId="0" xfId="4" quotePrefix="1" applyFont="1" applyFill="1" applyBorder="1" applyAlignment="1" applyProtection="1">
      <alignment horizontal="right"/>
    </xf>
    <xf numFmtId="177" fontId="6" fillId="0" borderId="23" xfId="4" quotePrefix="1" applyNumberFormat="1" applyFont="1" applyFill="1" applyBorder="1" applyAlignment="1" applyProtection="1">
      <alignment horizontal="right"/>
    </xf>
    <xf numFmtId="176" fontId="6" fillId="0" borderId="10" xfId="4" quotePrefix="1" applyNumberFormat="1" applyFont="1" applyFill="1" applyBorder="1" applyAlignment="1" applyProtection="1">
      <alignment horizontal="right"/>
    </xf>
    <xf numFmtId="177" fontId="6" fillId="0" borderId="24" xfId="4" quotePrefix="1" applyNumberFormat="1" applyFont="1" applyFill="1" applyBorder="1" applyAlignment="1" applyProtection="1">
      <alignment horizontal="right"/>
    </xf>
    <xf numFmtId="177" fontId="6" fillId="0" borderId="24" xfId="4" quotePrefix="1" applyNumberFormat="1" applyFont="1" applyFill="1" applyBorder="1" applyAlignment="1" applyProtection="1"/>
    <xf numFmtId="177" fontId="6" fillId="0" borderId="22" xfId="4" quotePrefix="1" applyNumberFormat="1" applyFont="1" applyFill="1" applyBorder="1" applyAlignment="1" applyProtection="1">
      <alignment horizontal="right"/>
    </xf>
    <xf numFmtId="176" fontId="6" fillId="0" borderId="5" xfId="4" quotePrefix="1" applyNumberFormat="1" applyFont="1" applyFill="1" applyBorder="1" applyAlignment="1" applyProtection="1">
      <alignment horizontal="right"/>
    </xf>
    <xf numFmtId="177" fontId="6" fillId="0" borderId="16" xfId="4" quotePrefix="1" applyNumberFormat="1" applyFont="1" applyFill="1" applyBorder="1" applyAlignment="1" applyProtection="1"/>
    <xf numFmtId="177" fontId="6" fillId="0" borderId="0" xfId="4" quotePrefix="1" applyNumberFormat="1" applyFont="1" applyFill="1" applyBorder="1" applyAlignment="1" applyProtection="1">
      <alignment vertical="center"/>
    </xf>
    <xf numFmtId="176" fontId="6" fillId="0" borderId="0" xfId="4" quotePrefix="1" applyNumberFormat="1" applyFont="1" applyFill="1" applyBorder="1" applyAlignment="1" applyProtection="1">
      <alignment horizontal="right" vertical="center"/>
    </xf>
    <xf numFmtId="176" fontId="6" fillId="0" borderId="0" xfId="4" applyNumberFormat="1" applyFont="1" applyFill="1" applyBorder="1" applyAlignment="1" applyProtection="1">
      <alignment horizontal="left" vertical="center"/>
    </xf>
    <xf numFmtId="176" fontId="20" fillId="0" borderId="0" xfId="4" applyNumberFormat="1" applyFont="1" applyFill="1" applyBorder="1" applyAlignment="1" applyProtection="1">
      <alignment horizontal="right" vertical="center"/>
    </xf>
    <xf numFmtId="0" fontId="6" fillId="0" borderId="0" xfId="3" applyFont="1" applyBorder="1"/>
    <xf numFmtId="177" fontId="6" fillId="0" borderId="23" xfId="3" quotePrefix="1" applyNumberFormat="1" applyFont="1" applyFill="1" applyBorder="1" applyAlignment="1" applyProtection="1"/>
    <xf numFmtId="176" fontId="6" fillId="0" borderId="10" xfId="3" quotePrefix="1" applyNumberFormat="1" applyFont="1" applyFill="1" applyBorder="1" applyAlignment="1" applyProtection="1"/>
    <xf numFmtId="177" fontId="6" fillId="0" borderId="24" xfId="3" quotePrefix="1" applyNumberFormat="1" applyFont="1" applyFill="1" applyBorder="1" applyAlignment="1" applyProtection="1"/>
    <xf numFmtId="177" fontId="6" fillId="0" borderId="22" xfId="3" quotePrefix="1" applyNumberFormat="1" applyFont="1" applyFill="1" applyBorder="1" applyAlignment="1" applyProtection="1"/>
    <xf numFmtId="176" fontId="6" fillId="0" borderId="5" xfId="3" quotePrefix="1" applyNumberFormat="1" applyFont="1" applyFill="1" applyBorder="1" applyAlignment="1" applyProtection="1"/>
    <xf numFmtId="177" fontId="11" fillId="0" borderId="31" xfId="5" quotePrefix="1" applyNumberFormat="1" applyFont="1" applyFill="1" applyBorder="1" applyAlignment="1" applyProtection="1">
      <alignment horizontal="right"/>
    </xf>
    <xf numFmtId="177" fontId="11" fillId="0" borderId="36" xfId="5" quotePrefix="1" applyNumberFormat="1" applyFont="1" applyFill="1" applyBorder="1" applyAlignment="1" applyProtection="1">
      <alignment horizontal="right" shrinkToFit="1"/>
    </xf>
    <xf numFmtId="177" fontId="11" fillId="0" borderId="32" xfId="5" quotePrefix="1" applyNumberFormat="1" applyFont="1" applyFill="1" applyBorder="1" applyAlignment="1" applyProtection="1">
      <alignment horizontal="right"/>
    </xf>
    <xf numFmtId="177" fontId="11" fillId="0" borderId="33" xfId="5" quotePrefix="1" applyNumberFormat="1" applyFont="1" applyFill="1" applyBorder="1" applyAlignment="1" applyProtection="1">
      <alignment horizontal="right" shrinkToFit="1"/>
    </xf>
    <xf numFmtId="177" fontId="11" fillId="0" borderId="32" xfId="5" quotePrefix="1" applyNumberFormat="1" applyFont="1" applyFill="1" applyBorder="1" applyAlignment="1" applyProtection="1"/>
    <xf numFmtId="177" fontId="11" fillId="0" borderId="33" xfId="5" quotePrefix="1" applyNumberFormat="1" applyFont="1" applyFill="1" applyBorder="1" applyAlignment="1" applyProtection="1">
      <alignment shrinkToFit="1"/>
    </xf>
    <xf numFmtId="177" fontId="11" fillId="0" borderId="8" xfId="5" quotePrefix="1" applyNumberFormat="1" applyFont="1" applyFill="1" applyBorder="1" applyAlignment="1" applyProtection="1">
      <alignment horizontal="right"/>
    </xf>
    <xf numFmtId="177" fontId="11" fillId="0" borderId="9" xfId="5" quotePrefix="1" applyNumberFormat="1" applyFont="1" applyFill="1" applyBorder="1" applyAlignment="1" applyProtection="1">
      <alignment horizontal="right" shrinkToFit="1"/>
    </xf>
    <xf numFmtId="177" fontId="11" fillId="0" borderId="17" xfId="5" quotePrefix="1" applyNumberFormat="1" applyFont="1" applyFill="1" applyBorder="1" applyAlignment="1" applyProtection="1">
      <alignment horizontal="right"/>
    </xf>
    <xf numFmtId="177" fontId="11" fillId="0" borderId="18" xfId="5" quotePrefix="1" applyNumberFormat="1" applyFont="1" applyFill="1" applyBorder="1" applyAlignment="1" applyProtection="1">
      <alignment horizontal="right" shrinkToFit="1"/>
    </xf>
    <xf numFmtId="177" fontId="11" fillId="0" borderId="10" xfId="5" quotePrefix="1" applyNumberFormat="1" applyFont="1" applyFill="1" applyBorder="1" applyAlignment="1" applyProtection="1">
      <alignment horizontal="right"/>
    </xf>
    <xf numFmtId="177" fontId="11" fillId="0" borderId="23" xfId="5" quotePrefix="1" applyNumberFormat="1" applyFont="1" applyFill="1" applyBorder="1" applyAlignment="1" applyProtection="1">
      <alignment horizontal="right"/>
    </xf>
    <xf numFmtId="177" fontId="11" fillId="0" borderId="34" xfId="5" quotePrefix="1" applyNumberFormat="1" applyFont="1" applyFill="1" applyBorder="1" applyAlignment="1" applyProtection="1">
      <alignment horizontal="right"/>
    </xf>
    <xf numFmtId="177" fontId="11" fillId="0" borderId="24" xfId="5" quotePrefix="1" applyNumberFormat="1" applyFont="1" applyFill="1" applyBorder="1" applyAlignment="1" applyProtection="1">
      <alignment horizontal="right"/>
    </xf>
    <xf numFmtId="177" fontId="11" fillId="0" borderId="24" xfId="5" quotePrefix="1" applyNumberFormat="1" applyFont="1" applyFill="1" applyBorder="1" applyAlignment="1" applyProtection="1"/>
    <xf numFmtId="177" fontId="11" fillId="0" borderId="12" xfId="5" quotePrefix="1" applyNumberFormat="1" applyFont="1" applyFill="1" applyBorder="1" applyAlignment="1" applyProtection="1">
      <alignment horizontal="right"/>
    </xf>
    <xf numFmtId="177" fontId="11" fillId="0" borderId="13" xfId="5" quotePrefix="1" applyNumberFormat="1" applyFont="1" applyFill="1" applyBorder="1" applyAlignment="1" applyProtection="1">
      <alignment horizontal="right"/>
    </xf>
    <xf numFmtId="177" fontId="11" fillId="0" borderId="5" xfId="5" quotePrefix="1" applyNumberFormat="1" applyFont="1" applyFill="1" applyBorder="1" applyAlignment="1" applyProtection="1">
      <alignment horizontal="right"/>
    </xf>
    <xf numFmtId="177" fontId="11" fillId="0" borderId="22" xfId="5" quotePrefix="1" applyNumberFormat="1" applyFont="1" applyFill="1" applyBorder="1" applyAlignment="1" applyProtection="1">
      <alignment horizontal="right"/>
    </xf>
    <xf numFmtId="0" fontId="6" fillId="0" borderId="0" xfId="5" applyFont="1" applyFill="1" applyBorder="1" applyAlignment="1" applyProtection="1">
      <alignment vertical="center"/>
    </xf>
    <xf numFmtId="3" fontId="6" fillId="0" borderId="31" xfId="7" quotePrefix="1" applyNumberFormat="1" applyFont="1" applyFill="1" applyBorder="1" applyAlignment="1" applyProtection="1"/>
    <xf numFmtId="3" fontId="6" fillId="0" borderId="36" xfId="7" quotePrefix="1" applyNumberFormat="1" applyFont="1" applyFill="1" applyBorder="1" applyAlignment="1" applyProtection="1"/>
    <xf numFmtId="3" fontId="6" fillId="0" borderId="10" xfId="7" quotePrefix="1" applyNumberFormat="1" applyFont="1" applyFill="1" applyBorder="1" applyAlignment="1" applyProtection="1"/>
    <xf numFmtId="3" fontId="6" fillId="0" borderId="32" xfId="7" quotePrefix="1" applyNumberFormat="1" applyFont="1" applyFill="1" applyBorder="1" applyAlignment="1" applyProtection="1"/>
    <xf numFmtId="3" fontId="6" fillId="0" borderId="33" xfId="7" quotePrefix="1" applyNumberFormat="1" applyFont="1" applyFill="1" applyBorder="1" applyAlignment="1" applyProtection="1"/>
    <xf numFmtId="38" fontId="6" fillId="0" borderId="32" xfId="1" quotePrefix="1" applyFont="1" applyFill="1" applyBorder="1" applyAlignment="1" applyProtection="1"/>
    <xf numFmtId="38" fontId="6" fillId="0" borderId="34" xfId="1" quotePrefix="1" applyFont="1" applyFill="1" applyBorder="1" applyAlignment="1" applyProtection="1"/>
    <xf numFmtId="3" fontId="6" fillId="0" borderId="34" xfId="7" quotePrefix="1" applyNumberFormat="1" applyFont="1" applyFill="1" applyBorder="1" applyAlignment="1" applyProtection="1"/>
    <xf numFmtId="38" fontId="6" fillId="0" borderId="33" xfId="1" quotePrefix="1" applyFont="1" applyFill="1" applyBorder="1" applyAlignment="1" applyProtection="1"/>
    <xf numFmtId="3" fontId="6" fillId="0" borderId="35" xfId="7" quotePrefix="1" applyNumberFormat="1" applyFont="1" applyFill="1" applyBorder="1" applyAlignment="1" applyProtection="1"/>
    <xf numFmtId="3" fontId="6" fillId="0" borderId="18" xfId="7" quotePrefix="1" applyNumberFormat="1" applyFont="1" applyFill="1" applyBorder="1" applyAlignment="1" applyProtection="1"/>
    <xf numFmtId="3" fontId="6" fillId="0" borderId="5" xfId="7" quotePrefix="1" applyNumberFormat="1" applyFont="1" applyFill="1" applyBorder="1" applyAlignment="1" applyProtection="1"/>
    <xf numFmtId="3" fontId="6" fillId="0" borderId="17" xfId="7" quotePrefix="1" applyNumberFormat="1" applyFont="1" applyFill="1" applyBorder="1" applyAlignment="1" applyProtection="1"/>
    <xf numFmtId="3" fontId="6" fillId="0" borderId="48" xfId="7" quotePrefix="1" applyNumberFormat="1" applyFont="1" applyFill="1" applyBorder="1" applyAlignment="1" applyProtection="1"/>
    <xf numFmtId="0" fontId="6" fillId="0" borderId="36" xfId="7" quotePrefix="1" applyFont="1" applyFill="1" applyBorder="1" applyAlignment="1" applyProtection="1"/>
    <xf numFmtId="177" fontId="6" fillId="0" borderId="31" xfId="7" applyNumberFormat="1" applyFont="1" applyFill="1" applyBorder="1" applyAlignment="1" applyProtection="1">
      <alignment horizontal="right"/>
    </xf>
    <xf numFmtId="177" fontId="6" fillId="0" borderId="10" xfId="7" applyNumberFormat="1" applyFont="1" applyFill="1" applyBorder="1" applyAlignment="1" applyProtection="1">
      <alignment horizontal="right"/>
    </xf>
    <xf numFmtId="0" fontId="6" fillId="0" borderId="33" xfId="7" quotePrefix="1" applyFont="1" applyFill="1" applyBorder="1" applyAlignment="1" applyProtection="1"/>
    <xf numFmtId="177" fontId="6" fillId="0" borderId="32" xfId="7" applyNumberFormat="1" applyFont="1" applyFill="1" applyBorder="1" applyAlignment="1" applyProtection="1">
      <alignment horizontal="right"/>
    </xf>
    <xf numFmtId="177" fontId="6" fillId="0" borderId="34" xfId="7" applyNumberFormat="1" applyFont="1" applyFill="1" applyBorder="1" applyAlignment="1" applyProtection="1">
      <alignment horizontal="right"/>
    </xf>
    <xf numFmtId="177" fontId="6" fillId="0" borderId="32" xfId="7" quotePrefix="1" applyNumberFormat="1" applyFont="1" applyFill="1" applyBorder="1" applyAlignment="1" applyProtection="1"/>
    <xf numFmtId="177" fontId="6" fillId="0" borderId="34" xfId="7" quotePrefix="1" applyNumberFormat="1" applyFont="1" applyFill="1" applyBorder="1" applyAlignment="1" applyProtection="1"/>
    <xf numFmtId="3" fontId="6" fillId="0" borderId="30" xfId="7" quotePrefix="1" applyNumberFormat="1" applyFont="1" applyFill="1" applyBorder="1" applyAlignment="1" applyProtection="1"/>
    <xf numFmtId="3" fontId="6" fillId="0" borderId="55" xfId="7" quotePrefix="1" applyNumberFormat="1" applyFont="1" applyFill="1" applyBorder="1" applyAlignment="1" applyProtection="1"/>
    <xf numFmtId="3" fontId="6" fillId="0" borderId="56" xfId="7" quotePrefix="1" applyNumberFormat="1" applyFont="1" applyFill="1" applyBorder="1" applyAlignment="1" applyProtection="1"/>
    <xf numFmtId="38" fontId="6" fillId="0" borderId="72" xfId="1" quotePrefix="1" applyFont="1" applyFill="1" applyBorder="1" applyAlignment="1" applyProtection="1"/>
    <xf numFmtId="3" fontId="6" fillId="0" borderId="72" xfId="7" quotePrefix="1" applyNumberFormat="1" applyFont="1" applyFill="1" applyBorder="1" applyAlignment="1" applyProtection="1"/>
    <xf numFmtId="3" fontId="6" fillId="0" borderId="50" xfId="7" quotePrefix="1" applyNumberFormat="1" applyFont="1" applyFill="1" applyBorder="1" applyAlignment="1" applyProtection="1"/>
    <xf numFmtId="0" fontId="6" fillId="0" borderId="51" xfId="7" quotePrefix="1" applyFont="1" applyFill="1" applyBorder="1" applyAlignment="1" applyProtection="1"/>
    <xf numFmtId="3" fontId="6" fillId="0" borderId="51" xfId="7" quotePrefix="1" applyNumberFormat="1" applyFont="1" applyFill="1" applyBorder="1" applyAlignment="1" applyProtection="1"/>
    <xf numFmtId="0" fontId="6" fillId="0" borderId="32" xfId="7" quotePrefix="1" applyFont="1" applyFill="1" applyBorder="1" applyAlignment="1" applyProtection="1"/>
    <xf numFmtId="0" fontId="6" fillId="0" borderId="34" xfId="7" quotePrefix="1" applyFont="1" applyFill="1" applyBorder="1" applyAlignment="1" applyProtection="1"/>
    <xf numFmtId="0" fontId="6" fillId="0" borderId="32" xfId="7" applyFont="1" applyFill="1" applyBorder="1" applyAlignment="1" applyProtection="1">
      <alignment horizontal="right"/>
    </xf>
    <xf numFmtId="0" fontId="6" fillId="0" borderId="33" xfId="7" applyFont="1" applyFill="1" applyBorder="1" applyAlignment="1" applyProtection="1">
      <alignment horizontal="right"/>
    </xf>
    <xf numFmtId="177" fontId="6" fillId="0" borderId="35" xfId="7" quotePrefix="1" applyNumberFormat="1" applyFont="1" applyFill="1" applyBorder="1" applyAlignment="1" applyProtection="1"/>
    <xf numFmtId="177" fontId="6" fillId="0" borderId="18" xfId="7" quotePrefix="1" applyNumberFormat="1" applyFont="1" applyFill="1" applyBorder="1" applyAlignment="1" applyProtection="1"/>
    <xf numFmtId="3" fontId="6" fillId="0" borderId="64" xfId="7" quotePrefix="1" applyNumberFormat="1" applyFont="1" applyFill="1" applyBorder="1" applyAlignment="1" applyProtection="1"/>
    <xf numFmtId="3" fontId="6" fillId="0" borderId="65" xfId="7" quotePrefix="1" applyNumberFormat="1" applyFont="1" applyFill="1" applyBorder="1" applyAlignment="1" applyProtection="1"/>
    <xf numFmtId="3" fontId="6" fillId="0" borderId="66" xfId="7" quotePrefix="1" applyNumberFormat="1" applyFont="1" applyFill="1" applyBorder="1" applyAlignment="1" applyProtection="1"/>
    <xf numFmtId="3" fontId="6" fillId="0" borderId="9" xfId="7" quotePrefix="1" applyNumberFormat="1" applyFont="1" applyFill="1" applyBorder="1" applyAlignment="1" applyProtection="1"/>
    <xf numFmtId="3" fontId="6" fillId="0" borderId="8" xfId="7" quotePrefix="1" applyNumberFormat="1" applyFont="1" applyFill="1" applyBorder="1" applyAlignment="1" applyProtection="1"/>
    <xf numFmtId="3" fontId="6" fillId="0" borderId="12" xfId="7" quotePrefix="1" applyNumberFormat="1" applyFont="1" applyFill="1" applyBorder="1" applyAlignment="1" applyProtection="1"/>
    <xf numFmtId="177" fontId="6" fillId="0" borderId="32" xfId="8" quotePrefix="1" applyNumberFormat="1" applyFont="1" applyFill="1" applyBorder="1" applyAlignment="1" applyProtection="1">
      <alignment vertical="center"/>
    </xf>
    <xf numFmtId="177" fontId="6" fillId="0" borderId="33" xfId="8" quotePrefix="1" applyNumberFormat="1" applyFont="1" applyFill="1" applyBorder="1" applyAlignment="1" applyProtection="1">
      <alignment vertical="center"/>
    </xf>
    <xf numFmtId="177" fontId="6" fillId="0" borderId="34" xfId="8" quotePrefix="1" applyNumberFormat="1" applyFont="1" applyFill="1" applyBorder="1" applyAlignment="1" applyProtection="1">
      <alignment vertical="center"/>
    </xf>
    <xf numFmtId="177" fontId="6" fillId="0" borderId="35" xfId="8" applyNumberFormat="1" applyFont="1" applyFill="1" applyBorder="1" applyAlignment="1" applyProtection="1">
      <alignment vertical="center"/>
    </xf>
    <xf numFmtId="177" fontId="6" fillId="0" borderId="18" xfId="8" applyNumberFormat="1" applyFont="1" applyFill="1" applyBorder="1" applyAlignment="1" applyProtection="1">
      <alignment vertical="center"/>
    </xf>
    <xf numFmtId="177" fontId="6" fillId="0" borderId="5" xfId="8" applyNumberFormat="1" applyFont="1" applyFill="1" applyBorder="1" applyAlignment="1" applyProtection="1">
      <alignment vertical="center"/>
    </xf>
    <xf numFmtId="177" fontId="6" fillId="0" borderId="24" xfId="8" quotePrefix="1" applyNumberFormat="1" applyFont="1" applyFill="1" applyBorder="1" applyAlignment="1" applyProtection="1">
      <alignment vertical="center"/>
    </xf>
    <xf numFmtId="177" fontId="6" fillId="0" borderId="3" xfId="8" quotePrefix="1" applyNumberFormat="1" applyFont="1" applyFill="1" applyBorder="1" applyAlignment="1" applyProtection="1">
      <alignment vertical="center"/>
    </xf>
    <xf numFmtId="177" fontId="6" fillId="0" borderId="7" xfId="8" quotePrefix="1" applyNumberFormat="1" applyFont="1" applyFill="1" applyBorder="1" applyAlignment="1" applyProtection="1">
      <alignment vertical="center"/>
    </xf>
    <xf numFmtId="177" fontId="6" fillId="0" borderId="15" xfId="8" quotePrefix="1" applyNumberFormat="1" applyFont="1" applyFill="1" applyBorder="1" applyAlignment="1" applyProtection="1">
      <alignment vertical="center"/>
    </xf>
    <xf numFmtId="177" fontId="6" fillId="0" borderId="16" xfId="8" quotePrefix="1" applyNumberFormat="1" applyFont="1" applyFill="1" applyBorder="1" applyAlignment="1" applyProtection="1">
      <alignment vertical="center"/>
    </xf>
    <xf numFmtId="3" fontId="6" fillId="0" borderId="52" xfId="9" quotePrefix="1" applyNumberFormat="1" applyFont="1" applyFill="1" applyBorder="1" applyAlignment="1" applyProtection="1"/>
    <xf numFmtId="3" fontId="6" fillId="0" borderId="23" xfId="9" quotePrefix="1" applyNumberFormat="1" applyFont="1" applyFill="1" applyBorder="1" applyAlignment="1" applyProtection="1"/>
    <xf numFmtId="3" fontId="6" fillId="0" borderId="36" xfId="9" quotePrefix="1" applyNumberFormat="1" applyFont="1" applyFill="1" applyBorder="1" applyAlignment="1" applyProtection="1">
      <alignment horizontal="right"/>
    </xf>
    <xf numFmtId="3" fontId="6" fillId="0" borderId="10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/>
    <xf numFmtId="3" fontId="6" fillId="0" borderId="24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>
      <alignment horizontal="right"/>
    </xf>
    <xf numFmtId="3" fontId="6" fillId="0" borderId="24" xfId="9" quotePrefix="1" applyNumberFormat="1" applyFont="1" applyFill="1" applyBorder="1" applyAlignment="1" applyProtection="1">
      <alignment horizontal="right"/>
    </xf>
    <xf numFmtId="38" fontId="6" fillId="0" borderId="33" xfId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>
      <alignment horizontal="right"/>
    </xf>
    <xf numFmtId="3" fontId="6" fillId="0" borderId="53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/>
    <xf numFmtId="3" fontId="6" fillId="0" borderId="21" xfId="9" quotePrefix="1" applyNumberFormat="1" applyFont="1" applyFill="1" applyBorder="1" applyAlignment="1" applyProtection="1"/>
    <xf numFmtId="3" fontId="6" fillId="0" borderId="22" xfId="9" quotePrefix="1" applyNumberFormat="1" applyFont="1" applyFill="1" applyBorder="1" applyAlignment="1" applyProtection="1"/>
    <xf numFmtId="3" fontId="6" fillId="0" borderId="28" xfId="9" quotePrefix="1" applyNumberFormat="1" applyFont="1" applyFill="1" applyBorder="1" applyAlignment="1" applyProtection="1"/>
    <xf numFmtId="3" fontId="6" fillId="0" borderId="16" xfId="9" quotePrefix="1" applyNumberFormat="1" applyFont="1" applyFill="1" applyBorder="1" applyAlignment="1" applyProtection="1"/>
    <xf numFmtId="177" fontId="6" fillId="0" borderId="1" xfId="0" applyNumberFormat="1" applyFont="1" applyFill="1" applyBorder="1" applyAlignment="1" applyProtection="1"/>
    <xf numFmtId="176" fontId="6" fillId="0" borderId="35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0" fontId="6" fillId="0" borderId="0" xfId="2" applyFont="1" applyFill="1" applyBorder="1" applyAlignment="1" applyProtection="1">
      <alignment horizontal="left"/>
    </xf>
    <xf numFmtId="0" fontId="6" fillId="0" borderId="0" xfId="9" applyFont="1" applyAlignment="1">
      <alignment horizontal="left"/>
    </xf>
    <xf numFmtId="0" fontId="6" fillId="0" borderId="0" xfId="9" applyFont="1" applyAlignment="1">
      <alignment horizontal="center"/>
    </xf>
    <xf numFmtId="3" fontId="6" fillId="0" borderId="54" xfId="10" applyNumberFormat="1" applyFont="1" applyFill="1" applyBorder="1" applyAlignment="1" applyProtection="1">
      <alignment horizontal="right"/>
    </xf>
    <xf numFmtId="181" fontId="6" fillId="0" borderId="55" xfId="10" applyNumberFormat="1" applyFont="1" applyFill="1" applyBorder="1" applyAlignment="1" applyProtection="1">
      <alignment horizontal="right"/>
    </xf>
    <xf numFmtId="3" fontId="6" fillId="0" borderId="56" xfId="10" quotePrefix="1" applyNumberFormat="1" applyFont="1" applyFill="1" applyBorder="1" applyAlignment="1" applyProtection="1">
      <alignment horizontal="right"/>
    </xf>
    <xf numFmtId="181" fontId="6" fillId="0" borderId="5" xfId="10" quotePrefix="1" applyNumberFormat="1" applyFont="1" applyFill="1" applyBorder="1" applyAlignment="1" applyProtection="1">
      <alignment horizontal="right"/>
    </xf>
    <xf numFmtId="3" fontId="6" fillId="0" borderId="57" xfId="10" applyNumberFormat="1" applyFont="1" applyFill="1" applyBorder="1" applyAlignment="1" applyProtection="1">
      <alignment horizontal="right"/>
    </xf>
    <xf numFmtId="181" fontId="6" fillId="0" borderId="47" xfId="10" applyNumberFormat="1" applyFont="1" applyFill="1" applyBorder="1" applyAlignment="1" applyProtection="1">
      <alignment horizontal="right"/>
    </xf>
    <xf numFmtId="10" fontId="4" fillId="0" borderId="38" xfId="2" applyNumberFormat="1" applyFont="1" applyBorder="1" applyAlignment="1">
      <alignment horizontal="center"/>
    </xf>
    <xf numFmtId="178" fontId="4" fillId="2" borderId="38" xfId="1" applyNumberFormat="1" applyFont="1" applyFill="1" applyBorder="1"/>
    <xf numFmtId="184" fontId="4" fillId="0" borderId="38" xfId="2" applyNumberFormat="1" applyFont="1" applyBorder="1" applyAlignment="1">
      <alignment horizontal="right"/>
    </xf>
    <xf numFmtId="0" fontId="6" fillId="0" borderId="67" xfId="3" quotePrefix="1" applyFont="1" applyFill="1" applyBorder="1" applyAlignment="1" applyProtection="1">
      <alignment horizontal="center" vertical="center"/>
    </xf>
    <xf numFmtId="0" fontId="6" fillId="0" borderId="55" xfId="3" quotePrefix="1" applyFont="1" applyFill="1" applyBorder="1" applyAlignment="1" applyProtection="1">
      <alignment horizontal="center" vertical="center"/>
    </xf>
    <xf numFmtId="0" fontId="6" fillId="0" borderId="68" xfId="4" applyFont="1" applyFill="1" applyBorder="1" applyAlignment="1" applyProtection="1">
      <alignment horizontal="left" vertical="center" wrapText="1"/>
    </xf>
    <xf numFmtId="0" fontId="6" fillId="0" borderId="69" xfId="4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6" fillId="0" borderId="68" xfId="3" quotePrefix="1" applyFont="1" applyFill="1" applyBorder="1" applyAlignment="1" applyProtection="1">
      <alignment horizontal="left" vertical="center" wrapText="1"/>
    </xf>
    <xf numFmtId="0" fontId="6" fillId="0" borderId="69" xfId="3" quotePrefix="1" applyFont="1" applyFill="1" applyBorder="1" applyAlignment="1" applyProtection="1">
      <alignment horizontal="left" vertical="center" wrapText="1"/>
    </xf>
    <xf numFmtId="0" fontId="6" fillId="0" borderId="54" xfId="3" quotePrefix="1" applyFont="1" applyFill="1" applyBorder="1" applyAlignment="1" applyProtection="1">
      <alignment horizontal="center" vertical="center"/>
    </xf>
    <xf numFmtId="0" fontId="6" fillId="0" borderId="42" xfId="3" quotePrefix="1" applyFont="1" applyFill="1" applyBorder="1" applyAlignment="1" applyProtection="1">
      <alignment horizontal="center" vertical="center"/>
    </xf>
    <xf numFmtId="38" fontId="6" fillId="0" borderId="72" xfId="1" applyFont="1" applyFill="1" applyBorder="1" applyAlignment="1">
      <alignment horizontal="right"/>
    </xf>
    <xf numFmtId="38" fontId="6" fillId="0" borderId="40" xfId="1" applyFont="1" applyFill="1" applyBorder="1" applyAlignment="1">
      <alignment horizontal="right"/>
    </xf>
    <xf numFmtId="38" fontId="6" fillId="0" borderId="35" xfId="1" applyFont="1" applyFill="1" applyBorder="1" applyAlignment="1">
      <alignment horizontal="right"/>
    </xf>
    <xf numFmtId="38" fontId="6" fillId="0" borderId="48" xfId="1" applyFont="1" applyFill="1" applyBorder="1" applyAlignment="1">
      <alignment horizontal="right"/>
    </xf>
    <xf numFmtId="177" fontId="6" fillId="0" borderId="72" xfId="6" quotePrefix="1" applyNumberFormat="1" applyFont="1" applyFill="1" applyBorder="1" applyAlignment="1" applyProtection="1">
      <alignment horizontal="right"/>
    </xf>
    <xf numFmtId="177" fontId="6" fillId="0" borderId="53" xfId="6" quotePrefix="1" applyNumberFormat="1" applyFont="1" applyFill="1" applyBorder="1" applyAlignment="1" applyProtection="1">
      <alignment horizontal="right"/>
    </xf>
    <xf numFmtId="177" fontId="6" fillId="0" borderId="40" xfId="6" quotePrefix="1" applyNumberFormat="1" applyFont="1" applyFill="1" applyBorder="1" applyAlignment="1" applyProtection="1">
      <alignment horizontal="right"/>
    </xf>
    <xf numFmtId="0" fontId="6" fillId="0" borderId="24" xfId="6" applyFont="1" applyFill="1" applyBorder="1" applyAlignment="1" applyProtection="1">
      <alignment horizontal="center"/>
    </xf>
    <xf numFmtId="0" fontId="6" fillId="0" borderId="34" xfId="6" applyFont="1" applyFill="1" applyBorder="1" applyAlignment="1" applyProtection="1">
      <alignment horizontal="center"/>
    </xf>
    <xf numFmtId="0" fontId="6" fillId="0" borderId="33" xfId="6" applyFont="1" applyFill="1" applyBorder="1" applyAlignment="1" applyProtection="1">
      <alignment horizontal="center"/>
    </xf>
    <xf numFmtId="177" fontId="6" fillId="0" borderId="72" xfId="6" quotePrefix="1" applyNumberFormat="1" applyFont="1" applyFill="1" applyBorder="1" applyAlignment="1" applyProtection="1"/>
    <xf numFmtId="177" fontId="6" fillId="0" borderId="40" xfId="6" quotePrefix="1" applyNumberFormat="1" applyFont="1" applyFill="1" applyBorder="1" applyAlignment="1" applyProtection="1"/>
    <xf numFmtId="0" fontId="6" fillId="0" borderId="72" xfId="6" applyFont="1" applyFill="1" applyBorder="1" applyAlignment="1">
      <alignment horizontal="right"/>
    </xf>
    <xf numFmtId="0" fontId="6" fillId="0" borderId="40" xfId="6" applyFont="1" applyFill="1" applyBorder="1" applyAlignment="1">
      <alignment horizontal="right"/>
    </xf>
    <xf numFmtId="0" fontId="6" fillId="0" borderId="1" xfId="6" applyFont="1" applyFill="1" applyBorder="1" applyAlignment="1" applyProtection="1">
      <alignment horizontal="center" vertical="center"/>
    </xf>
    <xf numFmtId="0" fontId="6" fillId="0" borderId="73" xfId="6" applyFont="1" applyFill="1" applyBorder="1" applyAlignment="1" applyProtection="1">
      <alignment horizontal="center" vertical="center"/>
    </xf>
    <xf numFmtId="0" fontId="6" fillId="0" borderId="3" xfId="6" applyFont="1" applyFill="1" applyBorder="1" applyAlignment="1" applyProtection="1">
      <alignment horizontal="center" vertical="center"/>
    </xf>
    <xf numFmtId="0" fontId="6" fillId="0" borderId="16" xfId="6" applyFont="1" applyFill="1" applyBorder="1" applyAlignment="1" applyProtection="1">
      <alignment horizontal="center" vertical="center"/>
    </xf>
    <xf numFmtId="177" fontId="6" fillId="0" borderId="35" xfId="6" quotePrefix="1" applyNumberFormat="1" applyFont="1" applyFill="1" applyBorder="1" applyAlignment="1" applyProtection="1">
      <alignment horizontal="right"/>
    </xf>
    <xf numFmtId="177" fontId="6" fillId="0" borderId="71" xfId="6" quotePrefix="1" applyNumberFormat="1" applyFont="1" applyFill="1" applyBorder="1" applyAlignment="1" applyProtection="1">
      <alignment horizontal="right"/>
    </xf>
    <xf numFmtId="177" fontId="6" fillId="0" borderId="48" xfId="6" quotePrefix="1" applyNumberFormat="1" applyFont="1" applyFill="1" applyBorder="1" applyAlignment="1" applyProtection="1">
      <alignment horizontal="right"/>
    </xf>
    <xf numFmtId="0" fontId="6" fillId="0" borderId="9" xfId="6" applyFont="1" applyFill="1" applyBorder="1" applyAlignment="1" applyProtection="1">
      <alignment horizontal="center" vertical="center"/>
    </xf>
    <xf numFmtId="0" fontId="6" fillId="0" borderId="36" xfId="6" applyFont="1" applyFill="1" applyBorder="1" applyAlignment="1" applyProtection="1">
      <alignment horizontal="center" vertical="center"/>
    </xf>
    <xf numFmtId="0" fontId="6" fillId="0" borderId="8" xfId="6" applyFont="1" applyFill="1" applyBorder="1" applyAlignment="1" applyProtection="1">
      <alignment horizontal="center" vertical="center" textRotation="255"/>
    </xf>
    <xf numFmtId="0" fontId="6" fillId="0" borderId="74" xfId="6" applyFont="1" applyFill="1" applyBorder="1" applyAlignment="1" applyProtection="1">
      <alignment horizontal="center" vertical="center" textRotation="255"/>
    </xf>
    <xf numFmtId="0" fontId="6" fillId="0" borderId="6" xfId="6" applyFont="1" applyFill="1" applyBorder="1" applyAlignment="1" applyProtection="1">
      <alignment horizontal="center" vertical="center" textRotation="255"/>
    </xf>
    <xf numFmtId="0" fontId="6" fillId="0" borderId="55" xfId="6" applyFont="1" applyFill="1" applyBorder="1" applyAlignment="1" applyProtection="1">
      <alignment horizontal="center"/>
    </xf>
    <xf numFmtId="0" fontId="6" fillId="0" borderId="19" xfId="6" applyFont="1" applyFill="1" applyBorder="1" applyAlignment="1" applyProtection="1">
      <alignment horizontal="center"/>
    </xf>
    <xf numFmtId="0" fontId="6" fillId="0" borderId="15" xfId="6" applyFont="1" applyFill="1" applyBorder="1" applyAlignment="1" applyProtection="1">
      <alignment horizontal="center"/>
    </xf>
    <xf numFmtId="0" fontId="6" fillId="0" borderId="28" xfId="6" applyFont="1" applyFill="1" applyBorder="1" applyAlignment="1" applyProtection="1">
      <alignment horizontal="center"/>
    </xf>
    <xf numFmtId="177" fontId="6" fillId="0" borderId="54" xfId="6" quotePrefix="1" applyNumberFormat="1" applyFont="1" applyFill="1" applyBorder="1" applyAlignment="1" applyProtection="1"/>
    <xf numFmtId="177" fontId="6" fillId="0" borderId="70" xfId="6" quotePrefix="1" applyNumberFormat="1" applyFont="1" applyFill="1" applyBorder="1" applyAlignment="1" applyProtection="1"/>
    <xf numFmtId="177" fontId="6" fillId="0" borderId="42" xfId="6" quotePrefix="1" applyNumberFormat="1" applyFont="1" applyFill="1" applyBorder="1" applyAlignment="1" applyProtection="1"/>
    <xf numFmtId="177" fontId="6" fillId="0" borderId="35" xfId="6" quotePrefix="1" applyNumberFormat="1" applyFont="1" applyFill="1" applyBorder="1" applyAlignment="1" applyProtection="1"/>
    <xf numFmtId="177" fontId="6" fillId="0" borderId="71" xfId="6" quotePrefix="1" applyNumberFormat="1" applyFont="1" applyFill="1" applyBorder="1" applyAlignment="1" applyProtection="1"/>
    <xf numFmtId="177" fontId="6" fillId="0" borderId="48" xfId="6" quotePrefix="1" applyNumberFormat="1" applyFont="1" applyFill="1" applyBorder="1" applyAlignment="1" applyProtection="1"/>
    <xf numFmtId="0" fontId="6" fillId="0" borderId="77" xfId="6" applyFont="1" applyFill="1" applyBorder="1" applyAlignment="1" applyProtection="1">
      <alignment horizontal="center" vertical="center"/>
    </xf>
    <xf numFmtId="0" fontId="6" fillId="0" borderId="78" xfId="6" applyFont="1" applyFill="1" applyBorder="1" applyAlignment="1" applyProtection="1">
      <alignment horizontal="center" vertical="center"/>
    </xf>
    <xf numFmtId="0" fontId="6" fillId="0" borderId="56" xfId="6" applyFont="1" applyFill="1" applyBorder="1" applyAlignment="1" applyProtection="1">
      <alignment horizontal="center" vertical="center"/>
    </xf>
    <xf numFmtId="0" fontId="6" fillId="0" borderId="76" xfId="6" applyFont="1" applyFill="1" applyBorder="1" applyAlignment="1" applyProtection="1">
      <alignment horizontal="center" vertical="center"/>
    </xf>
    <xf numFmtId="0" fontId="6" fillId="0" borderId="41" xfId="6" applyFont="1" applyFill="1" applyBorder="1" applyAlignment="1" applyProtection="1">
      <alignment horizontal="center"/>
    </xf>
    <xf numFmtId="0" fontId="6" fillId="0" borderId="72" xfId="5" applyFont="1" applyFill="1" applyBorder="1" applyAlignment="1" applyProtection="1">
      <alignment horizontal="center"/>
    </xf>
    <xf numFmtId="0" fontId="6" fillId="0" borderId="40" xfId="5" applyFont="1" applyFill="1" applyBorder="1" applyAlignment="1" applyProtection="1">
      <alignment horizontal="center"/>
    </xf>
    <xf numFmtId="0" fontId="6" fillId="0" borderId="57" xfId="6" applyFont="1" applyFill="1" applyBorder="1" applyAlignment="1" applyProtection="1">
      <alignment horizontal="center" vertical="center"/>
    </xf>
    <xf numFmtId="0" fontId="6" fillId="0" borderId="79" xfId="6" applyFont="1" applyFill="1" applyBorder="1" applyAlignment="1" applyProtection="1">
      <alignment horizontal="center" vertical="center"/>
    </xf>
    <xf numFmtId="0" fontId="6" fillId="0" borderId="25" xfId="6" applyFont="1" applyFill="1" applyBorder="1" applyAlignment="1" applyProtection="1">
      <alignment horizontal="center" vertical="center"/>
    </xf>
    <xf numFmtId="0" fontId="8" fillId="0" borderId="57" xfId="5" applyFont="1" applyFill="1" applyBorder="1" applyAlignment="1" applyProtection="1">
      <alignment horizontal="center"/>
    </xf>
    <xf numFmtId="0" fontId="8" fillId="0" borderId="25" xfId="5" quotePrefix="1" applyFont="1" applyFill="1" applyBorder="1" applyAlignment="1" applyProtection="1">
      <alignment horizontal="center"/>
    </xf>
    <xf numFmtId="0" fontId="6" fillId="0" borderId="80" xfId="6" applyFont="1" applyFill="1" applyBorder="1" applyAlignment="1" applyProtection="1">
      <alignment vertical="center" wrapText="1"/>
    </xf>
    <xf numFmtId="0" fontId="6" fillId="0" borderId="81" xfId="6" applyFont="1" applyFill="1" applyBorder="1" applyAlignment="1" applyProtection="1">
      <alignment vertical="center" wrapText="1"/>
    </xf>
    <xf numFmtId="0" fontId="6" fillId="0" borderId="82" xfId="6" applyFont="1" applyFill="1" applyBorder="1" applyAlignment="1" applyProtection="1">
      <alignment vertical="center" wrapText="1"/>
    </xf>
    <xf numFmtId="0" fontId="6" fillId="0" borderId="83" xfId="6" applyFont="1" applyFill="1" applyBorder="1" applyAlignment="1" applyProtection="1">
      <alignment horizontal="center"/>
    </xf>
    <xf numFmtId="0" fontId="6" fillId="0" borderId="39" xfId="6" applyFont="1" applyFill="1" applyBorder="1" applyAlignment="1" applyProtection="1">
      <alignment horizontal="center"/>
    </xf>
    <xf numFmtId="177" fontId="6" fillId="0" borderId="54" xfId="6" quotePrefix="1" applyNumberFormat="1" applyFont="1" applyFill="1" applyBorder="1" applyAlignment="1" applyProtection="1">
      <alignment horizontal="right"/>
    </xf>
    <xf numFmtId="177" fontId="6" fillId="0" borderId="70" xfId="6" quotePrefix="1" applyNumberFormat="1" applyFont="1" applyFill="1" applyBorder="1" applyAlignment="1" applyProtection="1">
      <alignment horizontal="right"/>
    </xf>
    <xf numFmtId="177" fontId="6" fillId="0" borderId="42" xfId="6" quotePrefix="1" applyNumberFormat="1" applyFont="1" applyFill="1" applyBorder="1" applyAlignment="1" applyProtection="1">
      <alignment horizontal="right"/>
    </xf>
    <xf numFmtId="0" fontId="6" fillId="0" borderId="37" xfId="6" applyFont="1" applyFill="1" applyBorder="1" applyAlignment="1" applyProtection="1">
      <alignment horizontal="center" vertical="center"/>
    </xf>
    <xf numFmtId="0" fontId="6" fillId="0" borderId="75" xfId="6" applyFont="1" applyFill="1" applyBorder="1" applyAlignment="1" applyProtection="1">
      <alignment horizontal="center" vertical="center"/>
    </xf>
    <xf numFmtId="0" fontId="6" fillId="0" borderId="77" xfId="6" quotePrefix="1" applyFont="1" applyFill="1" applyBorder="1" applyAlignment="1" applyProtection="1">
      <alignment horizontal="center" vertical="center"/>
    </xf>
    <xf numFmtId="0" fontId="6" fillId="0" borderId="78" xfId="6" quotePrefix="1" applyFont="1" applyFill="1" applyBorder="1" applyAlignment="1" applyProtection="1">
      <alignment horizontal="center" vertical="center"/>
    </xf>
    <xf numFmtId="0" fontId="6" fillId="0" borderId="56" xfId="6" quotePrefix="1" applyFont="1" applyFill="1" applyBorder="1" applyAlignment="1" applyProtection="1">
      <alignment horizontal="center" vertical="center"/>
    </xf>
    <xf numFmtId="0" fontId="6" fillId="0" borderId="76" xfId="6" quotePrefix="1" applyFont="1" applyFill="1" applyBorder="1" applyAlignment="1" applyProtection="1">
      <alignment horizontal="center" vertical="center"/>
    </xf>
    <xf numFmtId="0" fontId="20" fillId="0" borderId="32" xfId="5" applyFont="1" applyFill="1" applyBorder="1" applyAlignment="1" applyProtection="1">
      <alignment horizontal="center" vertical="center" textRotation="255"/>
    </xf>
    <xf numFmtId="0" fontId="20" fillId="0" borderId="8" xfId="5" applyFont="1" applyFill="1" applyBorder="1" applyAlignment="1" applyProtection="1">
      <alignment horizontal="center" vertical="center" textRotation="255"/>
    </xf>
    <xf numFmtId="0" fontId="20" fillId="0" borderId="17" xfId="5" applyFont="1" applyFill="1" applyBorder="1" applyAlignment="1" applyProtection="1">
      <alignment horizontal="center" vertical="center" textRotation="255"/>
    </xf>
    <xf numFmtId="0" fontId="8" fillId="0" borderId="84" xfId="5" applyFont="1" applyFill="1" applyBorder="1" applyAlignment="1" applyProtection="1">
      <alignment horizontal="left" vertical="center" wrapText="1"/>
    </xf>
    <xf numFmtId="0" fontId="8" fillId="0" borderId="85" xfId="5" applyFont="1" applyFill="1" applyBorder="1" applyAlignment="1" applyProtection="1">
      <alignment horizontal="left" vertical="center" wrapText="1"/>
    </xf>
    <xf numFmtId="0" fontId="8" fillId="0" borderId="86" xfId="5" applyFont="1" applyFill="1" applyBorder="1" applyAlignment="1" applyProtection="1">
      <alignment horizontal="left" vertical="center" wrapText="1"/>
    </xf>
    <xf numFmtId="0" fontId="8" fillId="0" borderId="87" xfId="5" applyFont="1" applyFill="1" applyBorder="1" applyAlignment="1" applyProtection="1">
      <alignment horizontal="left" vertical="center" wrapText="1"/>
    </xf>
    <xf numFmtId="0" fontId="8" fillId="0" borderId="88" xfId="5" applyFont="1" applyFill="1" applyBorder="1" applyAlignment="1" applyProtection="1">
      <alignment horizontal="left" vertical="center" wrapText="1"/>
    </xf>
    <xf numFmtId="0" fontId="8" fillId="0" borderId="89" xfId="5" applyFont="1" applyFill="1" applyBorder="1" applyAlignment="1" applyProtection="1">
      <alignment horizontal="left" vertical="center" wrapText="1"/>
    </xf>
    <xf numFmtId="0" fontId="11" fillId="0" borderId="50" xfId="5" applyFont="1" applyFill="1" applyBorder="1" applyAlignment="1" applyProtection="1">
      <alignment horizontal="center" vertical="center"/>
    </xf>
    <xf numFmtId="0" fontId="11" fillId="0" borderId="55" xfId="5" applyFont="1" applyFill="1" applyBorder="1" applyAlignment="1" applyProtection="1">
      <alignment horizontal="center" vertical="center"/>
    </xf>
    <xf numFmtId="0" fontId="11" fillId="0" borderId="51" xfId="5" applyFont="1" applyFill="1" applyBorder="1" applyAlignment="1" applyProtection="1">
      <alignment horizontal="center" vertical="center"/>
    </xf>
    <xf numFmtId="0" fontId="11" fillId="0" borderId="49" xfId="5" applyFont="1" applyFill="1" applyBorder="1" applyAlignment="1" applyProtection="1">
      <alignment horizontal="center" vertical="center"/>
    </xf>
    <xf numFmtId="0" fontId="31" fillId="0" borderId="54" xfId="5" applyFont="1" applyFill="1" applyBorder="1" applyAlignment="1" applyProtection="1">
      <alignment horizontal="center" vertical="center"/>
    </xf>
    <xf numFmtId="0" fontId="31" fillId="0" borderId="42" xfId="5" quotePrefix="1" applyFont="1" applyFill="1" applyBorder="1" applyAlignment="1" applyProtection="1">
      <alignment horizontal="center" vertical="center"/>
    </xf>
    <xf numFmtId="0" fontId="11" fillId="0" borderId="67" xfId="5" applyFont="1" applyFill="1" applyBorder="1" applyAlignment="1" applyProtection="1">
      <alignment horizontal="center" vertical="center"/>
    </xf>
    <xf numFmtId="0" fontId="11" fillId="0" borderId="70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4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center" vertical="center"/>
    </xf>
    <xf numFmtId="0" fontId="20" fillId="0" borderId="31" xfId="5" applyFont="1" applyFill="1" applyBorder="1" applyAlignment="1" applyProtection="1">
      <alignment horizontal="center" vertical="center"/>
    </xf>
    <xf numFmtId="0" fontId="20" fillId="0" borderId="32" xfId="5" applyFont="1" applyFill="1" applyBorder="1" applyAlignment="1" applyProtection="1">
      <alignment horizontal="center" vertical="center"/>
    </xf>
    <xf numFmtId="177" fontId="11" fillId="0" borderId="44" xfId="5" quotePrefix="1" applyNumberFormat="1" applyFont="1" applyFill="1" applyBorder="1" applyAlignment="1" applyProtection="1"/>
    <xf numFmtId="177" fontId="11" fillId="0" borderId="40" xfId="5" quotePrefix="1" applyNumberFormat="1" applyFont="1" applyFill="1" applyBorder="1" applyAlignment="1" applyProtection="1"/>
    <xf numFmtId="183" fontId="11" fillId="0" borderId="44" xfId="5" applyNumberFormat="1" applyFont="1" applyFill="1" applyBorder="1" applyAlignment="1" applyProtection="1"/>
    <xf numFmtId="183" fontId="11" fillId="0" borderId="40" xfId="5" applyNumberFormat="1" applyFont="1" applyFill="1" applyBorder="1" applyAlignment="1" applyProtection="1"/>
    <xf numFmtId="177" fontId="11" fillId="0" borderId="49" xfId="5" quotePrefix="1" applyNumberFormat="1" applyFont="1" applyFill="1" applyBorder="1" applyAlignment="1" applyProtection="1"/>
    <xf numFmtId="177" fontId="11" fillId="0" borderId="42" xfId="5" quotePrefix="1" applyNumberFormat="1" applyFont="1" applyFill="1" applyBorder="1" applyAlignment="1" applyProtection="1"/>
    <xf numFmtId="38" fontId="6" fillId="0" borderId="53" xfId="1" applyFont="1" applyFill="1" applyBorder="1" applyAlignment="1">
      <alignment horizontal="right"/>
    </xf>
    <xf numFmtId="38" fontId="6" fillId="0" borderId="54" xfId="1" applyFont="1" applyFill="1" applyBorder="1" applyAlignment="1">
      <alignment horizontal="right"/>
    </xf>
    <xf numFmtId="38" fontId="6" fillId="0" borderId="70" xfId="1" applyFont="1" applyFill="1" applyBorder="1" applyAlignment="1">
      <alignment horizontal="right"/>
    </xf>
    <xf numFmtId="38" fontId="6" fillId="0" borderId="42" xfId="1" applyFont="1" applyFill="1" applyBorder="1" applyAlignment="1">
      <alignment horizontal="right"/>
    </xf>
    <xf numFmtId="0" fontId="8" fillId="0" borderId="0" xfId="5" applyFont="1" applyFill="1" applyBorder="1" applyAlignment="1" applyProtection="1">
      <alignment horizontal="left" vertical="center"/>
    </xf>
    <xf numFmtId="38" fontId="6" fillId="0" borderId="35" xfId="6" quotePrefix="1" applyNumberFormat="1" applyFont="1" applyFill="1" applyBorder="1" applyAlignment="1" applyProtection="1">
      <alignment horizontal="right"/>
    </xf>
    <xf numFmtId="38" fontId="6" fillId="0" borderId="71" xfId="6" quotePrefix="1" applyNumberFormat="1" applyFont="1" applyFill="1" applyBorder="1" applyAlignment="1" applyProtection="1">
      <alignment horizontal="right"/>
    </xf>
    <xf numFmtId="38" fontId="6" fillId="0" borderId="48" xfId="6" quotePrefix="1" applyNumberFormat="1" applyFont="1" applyFill="1" applyBorder="1" applyAlignment="1" applyProtection="1">
      <alignment horizontal="right"/>
    </xf>
    <xf numFmtId="38" fontId="6" fillId="0" borderId="71" xfId="1" applyFont="1" applyFill="1" applyBorder="1" applyAlignment="1">
      <alignment horizontal="right"/>
    </xf>
    <xf numFmtId="177" fontId="11" fillId="0" borderId="45" xfId="5" quotePrefix="1" applyNumberFormat="1" applyFont="1" applyFill="1" applyBorder="1" applyAlignment="1" applyProtection="1"/>
    <xf numFmtId="177" fontId="11" fillId="0" borderId="48" xfId="5" quotePrefix="1" applyNumberFormat="1" applyFont="1" applyFill="1" applyBorder="1" applyAlignment="1" applyProtection="1"/>
    <xf numFmtId="177" fontId="11" fillId="0" borderId="93" xfId="5" quotePrefix="1" applyNumberFormat="1" applyFont="1" applyFill="1" applyBorder="1" applyAlignment="1" applyProtection="1"/>
    <xf numFmtId="177" fontId="11" fillId="0" borderId="25" xfId="5" quotePrefix="1" applyNumberFormat="1" applyFont="1" applyFill="1" applyBorder="1" applyAlignment="1" applyProtection="1"/>
    <xf numFmtId="0" fontId="20" fillId="0" borderId="50" xfId="7" applyFont="1" applyFill="1" applyBorder="1" applyAlignment="1" applyProtection="1">
      <alignment horizontal="center" vertical="center"/>
    </xf>
    <xf numFmtId="0" fontId="20" fillId="0" borderId="55" xfId="7" quotePrefix="1" applyFont="1" applyFill="1" applyBorder="1" applyAlignment="1" applyProtection="1">
      <alignment horizontal="center" vertical="center"/>
    </xf>
    <xf numFmtId="0" fontId="20" fillId="0" borderId="36" xfId="7" applyFont="1" applyFill="1" applyBorder="1" applyAlignment="1" applyProtection="1">
      <alignment horizontal="distributed"/>
    </xf>
    <xf numFmtId="0" fontId="20" fillId="0" borderId="43" xfId="7" applyFont="1" applyFill="1" applyBorder="1" applyAlignment="1" applyProtection="1">
      <alignment horizontal="distributed"/>
    </xf>
    <xf numFmtId="0" fontId="20" fillId="0" borderId="50" xfId="7" quotePrefix="1" applyFont="1" applyFill="1" applyBorder="1" applyAlignment="1" applyProtection="1">
      <alignment horizontal="center" vertical="center"/>
    </xf>
    <xf numFmtId="0" fontId="20" fillId="0" borderId="51" xfId="7" quotePrefix="1" applyFont="1" applyFill="1" applyBorder="1" applyAlignment="1" applyProtection="1">
      <alignment horizontal="center" vertical="center"/>
    </xf>
    <xf numFmtId="0" fontId="20" fillId="0" borderId="3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84" xfId="7" applyFont="1" applyFill="1" applyBorder="1" applyAlignment="1" applyProtection="1">
      <alignment horizontal="left" vertical="center" wrapText="1"/>
    </xf>
    <xf numFmtId="0" fontId="20" fillId="0" borderId="90" xfId="7" applyFont="1" applyFill="1" applyBorder="1" applyAlignment="1" applyProtection="1">
      <alignment horizontal="left" vertical="center" wrapText="1"/>
    </xf>
    <xf numFmtId="0" fontId="20" fillId="0" borderId="85" xfId="7" applyFont="1" applyFill="1" applyBorder="1" applyAlignment="1" applyProtection="1">
      <alignment horizontal="left" vertical="center" wrapText="1"/>
    </xf>
    <xf numFmtId="0" fontId="20" fillId="0" borderId="88" xfId="7" applyFont="1" applyFill="1" applyBorder="1" applyAlignment="1" applyProtection="1">
      <alignment horizontal="left" vertical="center" wrapText="1"/>
    </xf>
    <xf numFmtId="0" fontId="20" fillId="0" borderId="91" xfId="7" applyFont="1" applyFill="1" applyBorder="1" applyAlignment="1" applyProtection="1">
      <alignment horizontal="left" vertical="center" wrapText="1"/>
    </xf>
    <xf numFmtId="0" fontId="20" fillId="0" borderId="89" xfId="7" applyFont="1" applyFill="1" applyBorder="1" applyAlignment="1" applyProtection="1">
      <alignment horizontal="left" vertical="center" wrapText="1"/>
    </xf>
    <xf numFmtId="0" fontId="20" fillId="0" borderId="36" xfId="7" applyFont="1" applyFill="1" applyBorder="1" applyAlignment="1" applyProtection="1">
      <alignment horizontal="center" vertical="center" textRotation="255"/>
    </xf>
    <xf numFmtId="0" fontId="20" fillId="0" borderId="33" xfId="7" quotePrefix="1" applyFont="1" applyFill="1" applyBorder="1" applyAlignment="1" applyProtection="1">
      <alignment horizontal="center" vertical="center" textRotation="255"/>
    </xf>
    <xf numFmtId="0" fontId="20" fillId="0" borderId="18" xfId="7" quotePrefix="1" applyFont="1" applyFill="1" applyBorder="1" applyAlignment="1" applyProtection="1">
      <alignment horizontal="center" vertical="center" textRotation="255"/>
    </xf>
    <xf numFmtId="0" fontId="20" fillId="0" borderId="65" xfId="7" applyFont="1" applyFill="1" applyBorder="1" applyAlignment="1" applyProtection="1">
      <alignment horizontal="center" vertical="center" textRotation="255"/>
    </xf>
    <xf numFmtId="0" fontId="20" fillId="0" borderId="74" xfId="7" applyFont="1" applyFill="1" applyBorder="1" applyAlignment="1" applyProtection="1">
      <alignment horizontal="center" vertical="center" textRotation="255"/>
    </xf>
    <xf numFmtId="0" fontId="20" fillId="0" borderId="6" xfId="7" applyFont="1" applyFill="1" applyBorder="1" applyAlignment="1" applyProtection="1">
      <alignment horizontal="center" vertical="center" textRotation="255"/>
    </xf>
    <xf numFmtId="0" fontId="20" fillId="0" borderId="31" xfId="7" applyFont="1" applyFill="1" applyBorder="1" applyAlignment="1" applyProtection="1">
      <alignment horizontal="center" vertical="center" textRotation="255"/>
    </xf>
    <xf numFmtId="0" fontId="20" fillId="0" borderId="32" xfId="7" quotePrefix="1" applyFont="1" applyFill="1" applyBorder="1" applyAlignment="1" applyProtection="1">
      <alignment horizontal="center" vertical="center" textRotation="255"/>
    </xf>
    <xf numFmtId="0" fontId="20" fillId="0" borderId="17" xfId="7" quotePrefix="1" applyFont="1" applyFill="1" applyBorder="1" applyAlignment="1" applyProtection="1">
      <alignment horizontal="center" vertical="center" textRotation="255"/>
    </xf>
    <xf numFmtId="0" fontId="20" fillId="0" borderId="64" xfId="7" applyFont="1" applyFill="1" applyBorder="1" applyAlignment="1" applyProtection="1">
      <alignment horizontal="center" vertical="center" textRotation="255"/>
    </xf>
    <xf numFmtId="0" fontId="20" fillId="0" borderId="29" xfId="7" applyFont="1" applyFill="1" applyBorder="1" applyAlignment="1" applyProtection="1">
      <alignment horizontal="center" vertical="center" textRotation="255"/>
    </xf>
    <xf numFmtId="0" fontId="20" fillId="0" borderId="7" xfId="7" applyFont="1" applyFill="1" applyBorder="1" applyAlignment="1" applyProtection="1">
      <alignment horizontal="center" vertical="center" textRotation="255"/>
    </xf>
    <xf numFmtId="0" fontId="20" fillId="0" borderId="51" xfId="7" applyFont="1" applyFill="1" applyBorder="1" applyAlignment="1" applyProtection="1">
      <alignment horizontal="center" vertical="center" textRotation="255"/>
    </xf>
    <xf numFmtId="0" fontId="20" fillId="0" borderId="18" xfId="7" applyFont="1" applyFill="1" applyBorder="1" applyAlignment="1" applyProtection="1">
      <alignment horizontal="center"/>
    </xf>
    <xf numFmtId="0" fontId="20" fillId="0" borderId="45" xfId="7" applyFont="1" applyFill="1" applyBorder="1" applyAlignment="1" applyProtection="1">
      <alignment horizontal="center"/>
    </xf>
    <xf numFmtId="0" fontId="20" fillId="0" borderId="35" xfId="9" applyFont="1" applyFill="1" applyBorder="1" applyAlignment="1" applyProtection="1">
      <alignment horizontal="left" vertical="center" wrapText="1"/>
    </xf>
    <xf numFmtId="0" fontId="20" fillId="0" borderId="71" xfId="9" applyFont="1" applyFill="1" applyBorder="1" applyAlignment="1" applyProtection="1">
      <alignment horizontal="left" vertical="center" wrapText="1"/>
    </xf>
    <xf numFmtId="0" fontId="20" fillId="0" borderId="48" xfId="9" applyFont="1" applyFill="1" applyBorder="1" applyAlignment="1" applyProtection="1">
      <alignment horizontal="left" vertical="center" wrapText="1"/>
    </xf>
    <xf numFmtId="0" fontId="6" fillId="0" borderId="57" xfId="9" quotePrefix="1" applyFont="1" applyFill="1" applyBorder="1" applyAlignment="1" applyProtection="1">
      <alignment horizontal="center"/>
    </xf>
    <xf numFmtId="0" fontId="6" fillId="0" borderId="79" xfId="9" quotePrefix="1" applyFont="1" applyFill="1" applyBorder="1" applyAlignment="1" applyProtection="1">
      <alignment horizontal="center"/>
    </xf>
    <xf numFmtId="0" fontId="6" fillId="0" borderId="25" xfId="9" quotePrefix="1" applyFont="1" applyFill="1" applyBorder="1" applyAlignment="1" applyProtection="1">
      <alignment horizontal="center"/>
    </xf>
    <xf numFmtId="179" fontId="6" fillId="0" borderId="32" xfId="8" applyNumberFormat="1" applyFont="1" applyFill="1" applyBorder="1" applyAlignment="1" applyProtection="1">
      <alignment horizontal="center" vertical="center" textRotation="255"/>
    </xf>
    <xf numFmtId="179" fontId="6" fillId="0" borderId="32" xfId="8" quotePrefix="1" applyNumberFormat="1" applyFont="1" applyFill="1" applyBorder="1" applyAlignment="1" applyProtection="1">
      <alignment horizontal="center" vertical="center" textRotation="255"/>
    </xf>
    <xf numFmtId="179" fontId="6" fillId="0" borderId="17" xfId="8" quotePrefix="1" applyNumberFormat="1" applyFont="1" applyFill="1" applyBorder="1" applyAlignment="1" applyProtection="1">
      <alignment horizontal="center" vertical="center" textRotation="255"/>
    </xf>
    <xf numFmtId="179" fontId="6" fillId="0" borderId="57" xfId="8" applyNumberFormat="1" applyFont="1" applyFill="1" applyBorder="1" applyAlignment="1" applyProtection="1">
      <alignment horizontal="center"/>
    </xf>
    <xf numFmtId="179" fontId="6" fillId="0" borderId="25" xfId="8" quotePrefix="1" applyNumberFormat="1" applyFont="1" applyFill="1" applyBorder="1" applyAlignment="1" applyProtection="1">
      <alignment horizontal="center"/>
    </xf>
    <xf numFmtId="0" fontId="6" fillId="0" borderId="19" xfId="9" applyFont="1" applyFill="1" applyBorder="1" applyAlignment="1" applyProtection="1">
      <alignment horizontal="center" vertical="center"/>
    </xf>
    <xf numFmtId="0" fontId="6" fillId="0" borderId="21" xfId="9" quotePrefix="1" applyFont="1" applyFill="1" applyBorder="1" applyAlignment="1" applyProtection="1">
      <alignment horizontal="center" vertical="center"/>
    </xf>
    <xf numFmtId="0" fontId="6" fillId="0" borderId="67" xfId="9" applyFont="1" applyFill="1" applyBorder="1" applyAlignment="1" applyProtection="1">
      <alignment horizontal="center" vertical="center"/>
    </xf>
    <xf numFmtId="0" fontId="6" fillId="0" borderId="22" xfId="9" quotePrefix="1" applyFont="1" applyFill="1" applyBorder="1" applyAlignment="1" applyProtection="1">
      <alignment horizontal="center" vertical="center"/>
    </xf>
    <xf numFmtId="0" fontId="6" fillId="0" borderId="49" xfId="9" applyFont="1" applyFill="1" applyBorder="1" applyAlignment="1" applyProtection="1">
      <alignment horizontal="center" vertical="center"/>
    </xf>
    <xf numFmtId="0" fontId="6" fillId="0" borderId="42" xfId="9" quotePrefix="1" applyFont="1" applyFill="1" applyBorder="1" applyAlignment="1" applyProtection="1">
      <alignment horizontal="center" vertical="center"/>
    </xf>
    <xf numFmtId="0" fontId="11" fillId="0" borderId="65" xfId="9" applyFont="1" applyFill="1" applyBorder="1" applyAlignment="1" applyProtection="1">
      <alignment horizontal="center" vertical="center" textRotation="255" wrapText="1"/>
    </xf>
    <xf numFmtId="0" fontId="11" fillId="0" borderId="74" xfId="9" quotePrefix="1" applyFont="1" applyFill="1" applyBorder="1" applyAlignment="1" applyProtection="1">
      <alignment horizontal="center" vertical="center" textRotation="255" wrapText="1"/>
    </xf>
    <xf numFmtId="0" fontId="11" fillId="0" borderId="31" xfId="9" quotePrefix="1" applyFont="1" applyFill="1" applyBorder="1" applyAlignment="1" applyProtection="1">
      <alignment horizontal="center" vertical="center" textRotation="255" wrapText="1"/>
    </xf>
    <xf numFmtId="0" fontId="6" fillId="0" borderId="36" xfId="9" applyFont="1" applyFill="1" applyBorder="1" applyAlignment="1" applyProtection="1">
      <alignment horizontal="distributed"/>
    </xf>
    <xf numFmtId="0" fontId="6" fillId="0" borderId="43" xfId="9" applyFont="1" applyFill="1" applyBorder="1" applyAlignment="1" applyProtection="1">
      <alignment horizontal="distributed"/>
    </xf>
    <xf numFmtId="0" fontId="6" fillId="0" borderId="33" xfId="9" applyFont="1" applyFill="1" applyBorder="1" applyAlignment="1" applyProtection="1">
      <alignment horizontal="distributed"/>
    </xf>
    <xf numFmtId="0" fontId="6" fillId="0" borderId="44" xfId="9" applyFont="1" applyFill="1" applyBorder="1" applyAlignment="1" applyProtection="1">
      <alignment horizontal="distributed"/>
    </xf>
    <xf numFmtId="0" fontId="6" fillId="0" borderId="33" xfId="9" quotePrefix="1" applyFont="1" applyFill="1" applyBorder="1" applyAlignment="1" applyProtection="1">
      <alignment horizontal="center"/>
    </xf>
    <xf numFmtId="0" fontId="6" fillId="0" borderId="44" xfId="9" quotePrefix="1" applyFont="1" applyFill="1" applyBorder="1" applyAlignment="1" applyProtection="1">
      <alignment horizontal="center"/>
    </xf>
    <xf numFmtId="179" fontId="6" fillId="0" borderId="84" xfId="8" applyNumberFormat="1" applyFont="1" applyFill="1" applyBorder="1" applyAlignment="1" applyProtection="1">
      <alignment horizontal="left" vertical="center" wrapText="1"/>
    </xf>
    <xf numFmtId="179" fontId="6" fillId="0" borderId="85" xfId="8" applyNumberFormat="1" applyFont="1" applyFill="1" applyBorder="1" applyAlignment="1" applyProtection="1">
      <alignment horizontal="left" vertical="center" wrapText="1"/>
    </xf>
    <xf numFmtId="179" fontId="6" fillId="0" borderId="86" xfId="8" applyNumberFormat="1" applyFont="1" applyFill="1" applyBorder="1" applyAlignment="1" applyProtection="1">
      <alignment horizontal="left" vertical="center" wrapText="1"/>
    </xf>
    <xf numFmtId="179" fontId="6" fillId="0" borderId="87" xfId="8" applyNumberFormat="1" applyFont="1" applyFill="1" applyBorder="1" applyAlignment="1" applyProtection="1">
      <alignment horizontal="left" vertical="center" wrapText="1"/>
    </xf>
    <xf numFmtId="179" fontId="6" fillId="0" borderId="88" xfId="8" applyNumberFormat="1" applyFont="1" applyFill="1" applyBorder="1" applyAlignment="1" applyProtection="1">
      <alignment horizontal="left" vertical="center" wrapText="1"/>
    </xf>
    <xf numFmtId="179" fontId="6" fillId="0" borderId="89" xfId="8" applyNumberFormat="1" applyFont="1" applyFill="1" applyBorder="1" applyAlignment="1" applyProtection="1">
      <alignment horizontal="left" vertical="center" wrapText="1"/>
    </xf>
    <xf numFmtId="179" fontId="6" fillId="0" borderId="50" xfId="8" quotePrefix="1" applyNumberFormat="1" applyFont="1" applyFill="1" applyBorder="1" applyAlignment="1" applyProtection="1">
      <alignment horizontal="center" vertical="center"/>
    </xf>
    <xf numFmtId="179" fontId="6" fillId="0" borderId="51" xfId="8" quotePrefix="1" applyNumberFormat="1" applyFont="1" applyFill="1" applyBorder="1" applyAlignment="1" applyProtection="1">
      <alignment horizontal="center" vertical="center"/>
    </xf>
    <xf numFmtId="179" fontId="6" fillId="0" borderId="55" xfId="8" quotePrefix="1" applyNumberFormat="1" applyFont="1" applyFill="1" applyBorder="1" applyAlignment="1" applyProtection="1">
      <alignment horizontal="center" vertical="center"/>
    </xf>
    <xf numFmtId="179" fontId="6" fillId="0" borderId="67" xfId="8" quotePrefix="1" applyNumberFormat="1" applyFont="1" applyFill="1" applyBorder="1" applyAlignment="1" applyProtection="1">
      <alignment horizontal="center" vertical="center"/>
    </xf>
    <xf numFmtId="179" fontId="6" fillId="0" borderId="34" xfId="8" applyNumberFormat="1" applyFont="1" applyFill="1" applyBorder="1" applyAlignment="1" applyProtection="1">
      <alignment horizontal="center" vertical="center"/>
    </xf>
    <xf numFmtId="179" fontId="6" fillId="0" borderId="5" xfId="8" applyNumberFormat="1" applyFont="1" applyFill="1" applyBorder="1" applyAlignment="1" applyProtection="1">
      <alignment horizontal="center" vertical="center"/>
    </xf>
    <xf numFmtId="38" fontId="25" fillId="0" borderId="49" xfId="1" applyFont="1" applyBorder="1" applyAlignment="1"/>
    <xf numFmtId="0" fontId="25" fillId="0" borderId="42" xfId="0" applyFont="1" applyBorder="1" applyAlignment="1"/>
    <xf numFmtId="38" fontId="25" fillId="0" borderId="45" xfId="1" applyFont="1" applyBorder="1" applyAlignment="1"/>
    <xf numFmtId="0" fontId="25" fillId="0" borderId="48" xfId="0" applyFont="1" applyBorder="1" applyAlignment="1"/>
    <xf numFmtId="0" fontId="6" fillId="0" borderId="54" xfId="11" applyFont="1" applyBorder="1" applyAlignment="1">
      <alignment horizontal="center" vertical="center"/>
    </xf>
    <xf numFmtId="0" fontId="6" fillId="0" borderId="70" xfId="11" applyFont="1" applyBorder="1" applyAlignment="1">
      <alignment horizontal="center" vertical="center"/>
    </xf>
    <xf numFmtId="0" fontId="6" fillId="0" borderId="42" xfId="11" applyFont="1" applyBorder="1" applyAlignment="1">
      <alignment horizontal="center" vertical="center"/>
    </xf>
    <xf numFmtId="0" fontId="11" fillId="0" borderId="32" xfId="11" applyFont="1" applyBorder="1" applyAlignment="1">
      <alignment vertical="center" textRotation="255"/>
    </xf>
    <xf numFmtId="0" fontId="11" fillId="0" borderId="17" xfId="11" applyFont="1" applyBorder="1" applyAlignment="1">
      <alignment vertical="center" textRotation="255"/>
    </xf>
    <xf numFmtId="0" fontId="11" fillId="0" borderId="11" xfId="12" applyFont="1" applyFill="1" applyBorder="1" applyAlignment="1" applyProtection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12" applyFont="1" applyFill="1" applyBorder="1" applyAlignment="1" applyProtection="1">
      <alignment horizontal="right"/>
    </xf>
    <xf numFmtId="0" fontId="11" fillId="0" borderId="92" xfId="0" applyFont="1" applyBorder="1" applyAlignment="1"/>
    <xf numFmtId="0" fontId="11" fillId="0" borderId="14" xfId="1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38" fontId="6" fillId="0" borderId="54" xfId="1" applyNumberFormat="1" applyFont="1" applyBorder="1" applyAlignment="1"/>
    <xf numFmtId="38" fontId="6" fillId="0" borderId="42" xfId="1" applyNumberFormat="1" applyFont="1" applyBorder="1" applyAlignment="1"/>
    <xf numFmtId="0" fontId="6" fillId="0" borderId="84" xfId="10" applyFont="1" applyFill="1" applyBorder="1" applyAlignment="1" applyProtection="1">
      <alignment horizontal="left" vertical="center" wrapText="1"/>
    </xf>
    <xf numFmtId="0" fontId="6" fillId="0" borderId="85" xfId="10" applyFont="1" applyFill="1" applyBorder="1" applyAlignment="1" applyProtection="1">
      <alignment horizontal="left" vertical="center" wrapText="1"/>
    </xf>
    <xf numFmtId="0" fontId="6" fillId="0" borderId="86" xfId="10" applyFont="1" applyFill="1" applyBorder="1" applyAlignment="1" applyProtection="1">
      <alignment horizontal="left" vertical="center" wrapText="1"/>
    </xf>
    <xf numFmtId="0" fontId="6" fillId="0" borderId="87" xfId="10" applyFont="1" applyFill="1" applyBorder="1" applyAlignment="1" applyProtection="1">
      <alignment horizontal="left" vertical="center" wrapText="1"/>
    </xf>
    <xf numFmtId="182" fontId="6" fillId="0" borderId="35" xfId="1" applyNumberFormat="1" applyFont="1" applyBorder="1" applyAlignment="1"/>
    <xf numFmtId="182" fontId="6" fillId="0" borderId="48" xfId="1" applyNumberFormat="1" applyFont="1" applyBorder="1" applyAlignment="1"/>
    <xf numFmtId="3" fontId="6" fillId="0" borderId="54" xfId="11" quotePrefix="1" applyNumberFormat="1" applyFont="1" applyFill="1" applyBorder="1" applyAlignment="1" applyProtection="1"/>
    <xf numFmtId="3" fontId="6" fillId="0" borderId="42" xfId="11" quotePrefix="1" applyNumberFormat="1" applyFont="1" applyFill="1" applyBorder="1" applyAlignment="1" applyProtection="1"/>
    <xf numFmtId="0" fontId="6" fillId="0" borderId="1" xfId="10" applyFont="1" applyFill="1" applyBorder="1" applyAlignment="1" applyProtection="1">
      <alignment horizontal="center" vertical="center"/>
    </xf>
    <xf numFmtId="0" fontId="6" fillId="0" borderId="39" xfId="10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41" xfId="10" applyFont="1" applyFill="1" applyBorder="1" applyAlignment="1" applyProtection="1">
      <alignment horizontal="center" vertical="center"/>
    </xf>
    <xf numFmtId="0" fontId="6" fillId="0" borderId="3" xfId="10" applyFont="1" applyBorder="1" applyAlignment="1">
      <alignment horizontal="center"/>
    </xf>
    <xf numFmtId="0" fontId="6" fillId="0" borderId="41" xfId="10" applyFont="1" applyBorder="1" applyAlignment="1">
      <alignment horizontal="center"/>
    </xf>
    <xf numFmtId="0" fontId="6" fillId="0" borderId="54" xfId="10" applyFont="1" applyFill="1" applyBorder="1" applyAlignment="1" applyProtection="1">
      <alignment horizontal="center" vertical="center"/>
    </xf>
    <xf numFmtId="0" fontId="6" fillId="0" borderId="42" xfId="10" quotePrefix="1" applyFont="1" applyFill="1" applyBorder="1" applyAlignment="1" applyProtection="1">
      <alignment horizontal="center" vertical="center"/>
    </xf>
    <xf numFmtId="0" fontId="6" fillId="0" borderId="54" xfId="10" applyFont="1" applyFill="1" applyBorder="1" applyAlignment="1" applyProtection="1">
      <alignment horizontal="center"/>
    </xf>
    <xf numFmtId="0" fontId="6" fillId="0" borderId="42" xfId="10" applyFont="1" applyFill="1" applyBorder="1" applyAlignment="1" applyProtection="1">
      <alignment horizontal="center"/>
    </xf>
    <xf numFmtId="0" fontId="6" fillId="0" borderId="35" xfId="10" applyFont="1" applyBorder="1" applyAlignment="1">
      <alignment horizontal="center"/>
    </xf>
    <xf numFmtId="0" fontId="6" fillId="0" borderId="48" xfId="10" applyFont="1" applyBorder="1" applyAlignment="1">
      <alignment horizontal="center"/>
    </xf>
    <xf numFmtId="0" fontId="6" fillId="0" borderId="26" xfId="10" applyFont="1" applyFill="1" applyBorder="1" applyAlignment="1" applyProtection="1">
      <alignment horizontal="center"/>
    </xf>
    <xf numFmtId="0" fontId="6" fillId="0" borderId="21" xfId="10" applyFont="1" applyBorder="1" applyAlignment="1">
      <alignment horizontal="center"/>
    </xf>
    <xf numFmtId="0" fontId="6" fillId="0" borderId="88" xfId="10" applyFont="1" applyFill="1" applyBorder="1" applyAlignment="1" applyProtection="1">
      <alignment horizontal="left" vertical="center" wrapText="1"/>
    </xf>
    <xf numFmtId="0" fontId="6" fillId="0" borderId="89" xfId="10" applyFont="1" applyFill="1" applyBorder="1" applyAlignment="1" applyProtection="1">
      <alignment horizontal="left" vertical="center" wrapText="1"/>
    </xf>
    <xf numFmtId="0" fontId="25" fillId="0" borderId="22" xfId="11" applyFont="1" applyBorder="1" applyAlignment="1"/>
    <xf numFmtId="38" fontId="25" fillId="0" borderId="49" xfId="1" applyFont="1" applyBorder="1" applyAlignment="1">
      <alignment horizontal="right"/>
    </xf>
    <xf numFmtId="0" fontId="25" fillId="0" borderId="67" xfId="0" applyFont="1" applyBorder="1" applyAlignment="1"/>
    <xf numFmtId="0" fontId="10" fillId="0" borderId="11" xfId="12" applyFont="1" applyFill="1" applyBorder="1" applyAlignment="1" applyProtection="1">
      <alignment horizontal="center"/>
    </xf>
    <xf numFmtId="0" fontId="11" fillId="0" borderId="24" xfId="11" applyFont="1" applyBorder="1" applyAlignment="1">
      <alignment vertical="center" textRotation="255"/>
    </xf>
    <xf numFmtId="0" fontId="11" fillId="0" borderId="24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0" fillId="0" borderId="11" xfId="12" quotePrefix="1" applyFont="1" applyFill="1" applyBorder="1" applyAlignment="1" applyProtection="1">
      <alignment horizontal="center"/>
    </xf>
    <xf numFmtId="0" fontId="11" fillId="0" borderId="13" xfId="0" applyFont="1" applyBorder="1" applyAlignment="1">
      <alignment horizontal="center"/>
    </xf>
    <xf numFmtId="0" fontId="10" fillId="0" borderId="63" xfId="12" applyFont="1" applyFill="1" applyBorder="1" applyAlignment="1" applyProtection="1">
      <alignment horizontal="right"/>
    </xf>
    <xf numFmtId="0" fontId="10" fillId="0" borderId="63" xfId="12" quotePrefix="1" applyFont="1" applyFill="1" applyBorder="1" applyAlignment="1" applyProtection="1"/>
    <xf numFmtId="0" fontId="11" fillId="0" borderId="75" xfId="11" applyFont="1" applyBorder="1" applyAlignment="1"/>
    <xf numFmtId="0" fontId="10" fillId="0" borderId="14" xfId="12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/>
    </xf>
  </cellXfs>
  <cellStyles count="13">
    <cellStyle name="桁区切り" xfId="1" builtinId="6"/>
    <cellStyle name="標準" xfId="0" builtinId="0"/>
    <cellStyle name="標準_18納税義務者数の年度別比較（試）" xfId="2" xr:uid="{00000000-0005-0000-0000-000002000000}"/>
    <cellStyle name="標準_36固定納税義務者数の年度別比較" xfId="3" xr:uid="{00000000-0005-0000-0000-000003000000}"/>
    <cellStyle name="標準_37固定調定額の年度別比較" xfId="4" xr:uid="{00000000-0005-0000-0000-000004000000}"/>
    <cellStyle name="標準_38土地に関する調" xfId="5" xr:uid="{00000000-0005-0000-0000-000005000000}"/>
    <cellStyle name="標準_39固定地目別課税標準額の年度別比較" xfId="6" xr:uid="{00000000-0005-0000-0000-000006000000}"/>
    <cellStyle name="標準_40家屋に関する調" xfId="7" xr:uid="{00000000-0005-0000-0000-000007000000}"/>
    <cellStyle name="標準_42家屋の増減" xfId="8" xr:uid="{00000000-0005-0000-0000-000008000000}"/>
    <cellStyle name="標準_43償却資産に関する調" xfId="9" xr:uid="{00000000-0005-0000-0000-000009000000}"/>
    <cellStyle name="標準_44交付金に関する調" xfId="10" xr:uid="{00000000-0005-0000-0000-00000A000000}"/>
    <cellStyle name="標準_45都市計画税に関する調" xfId="11" xr:uid="{00000000-0005-0000-0000-00000B000000}"/>
    <cellStyle name="標準_46特別土地保有税に関する調" xfId="12" xr:uid="{00000000-0005-0000-0000-00000C000000}"/>
  </cellStyles>
  <dxfs count="0"/>
  <tableStyles count="0" defaultTableStyle="TableStyleMedium9" defaultPivotStyle="PivotStyleLight16"/>
  <colors>
    <mruColors>
      <color rgb="FF33CCFF"/>
      <color rgb="FFCCE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</a:t>
            </a:r>
            <a:r>
              <a:rPr lang="ja-JP" altLang="en-US" sz="11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５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年度固定資産税調定額の構成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滞納繰越分を除く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)</a:t>
            </a:r>
            <a:endParaRPr lang="ja-JP" altLang="en-US" sz="11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9.3511450381679434E-2"/>
          <c:y val="1.84615384615384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514205001269556"/>
          <c:y val="0.21172534167452087"/>
          <c:w val="0.53599014419968938"/>
          <c:h val="0.73184641828325914"/>
        </c:manualLayout>
      </c:layout>
      <c:pieChart>
        <c:varyColors val="1"/>
        <c:ser>
          <c:idx val="0"/>
          <c:order val="0"/>
          <c:tx>
            <c:strRef>
              <c:f>P15データ!$C$36</c:f>
              <c:strCache>
                <c:ptCount val="1"/>
                <c:pt idx="0">
                  <c:v>調 　定   額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2D7-4135-BC1F-E61C72A4EC55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835-45E8-8C74-65852856683F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D7-4135-BC1F-E61C72A4EC55}"/>
              </c:ext>
            </c:extLst>
          </c:dPt>
          <c:dLbls>
            <c:dLbl>
              <c:idx val="0"/>
              <c:layout>
                <c:manualLayout>
                  <c:x val="4.7030906653680468E-2"/>
                  <c:y val="2.2475057500694821E-3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土地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4,649,461</a:t>
                    </a: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(40.9%)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2D7-4135-BC1F-E61C72A4EC55}"/>
                </c:ext>
              </c:extLst>
            </c:dLbl>
            <c:dLbl>
              <c:idx val="1"/>
              <c:layout>
                <c:manualLayout>
                  <c:x val="-1.8218079104220998E-2"/>
                  <c:y val="1.0901104813840386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家屋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5,579,181</a:t>
                    </a: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(49.1%)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80008500577317"/>
                      <c:h val="0.1586827082602340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6835-45E8-8C74-65852856683F}"/>
                </c:ext>
              </c:extLst>
            </c:dLbl>
            <c:dLbl>
              <c:idx val="2"/>
              <c:layout>
                <c:manualLayout>
                  <c:x val="-4.9675377750857369E-2"/>
                  <c:y val="3.1379732181349859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50">
                        <a:latin typeface="+mj-ea"/>
                        <a:ea typeface="+mj-ea"/>
                      </a:rPr>
                      <a:t>償却資産</a:t>
                    </a:r>
                  </a:p>
                  <a:p>
                    <a:pPr algn="ctr">
                      <a:defRPr sz="1050"/>
                    </a:pPr>
                    <a:r>
                      <a:rPr lang="en-US" altLang="ja-JP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1,131,979</a:t>
                    </a:r>
                    <a:r>
                      <a:rPr lang="ja-JP" altLang="en-US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/>
                    </a:pPr>
                    <a:r>
                      <a:rPr lang="ja-JP" altLang="en-US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　</a:t>
                    </a:r>
                    <a:r>
                      <a:rPr lang="en-US" altLang="ja-JP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(10.0%)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06288362296669"/>
                      <c:h val="0.1608993329943716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92D7-4135-BC1F-E61C72A4EC5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P15データ!$D$35:$F$35</c:f>
              <c:strCache>
                <c:ptCount val="3"/>
                <c:pt idx="0">
                  <c:v>土地</c:v>
                </c:pt>
                <c:pt idx="1">
                  <c:v>家屋</c:v>
                </c:pt>
                <c:pt idx="2">
                  <c:v>償却資産</c:v>
                </c:pt>
              </c:strCache>
            </c:strRef>
          </c:cat>
          <c:val>
            <c:numRef>
              <c:f>P15データ!$D$36:$F$36</c:f>
              <c:numCache>
                <c:formatCode>#,##0_);[Red]\(#,##0\)</c:formatCode>
                <c:ptCount val="3"/>
                <c:pt idx="0">
                  <c:v>4649461</c:v>
                </c:pt>
                <c:pt idx="1">
                  <c:v>5579181</c:v>
                </c:pt>
                <c:pt idx="2">
                  <c:v>1131979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7-4135-BC1F-E61C72A4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交付金額の推移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06096"/>
        <c:axId val="3359078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40312"/>
        <c:axId val="337440696"/>
      </c:lineChart>
      <c:catAx>
        <c:axId val="33620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90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9078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206096"/>
        <c:crosses val="autoZero"/>
        <c:crossBetween val="between"/>
      </c:valAx>
      <c:catAx>
        <c:axId val="337440312"/>
        <c:scaling>
          <c:orientation val="minMax"/>
        </c:scaling>
        <c:delete val="1"/>
        <c:axPos val="b"/>
        <c:majorTickMark val="out"/>
        <c:minorTickMark val="none"/>
        <c:tickLblPos val="none"/>
        <c:crossAx val="337440696"/>
        <c:crosses val="autoZero"/>
        <c:auto val="0"/>
        <c:lblAlgn val="ctr"/>
        <c:lblOffset val="100"/>
        <c:noMultiLvlLbl val="0"/>
      </c:catAx>
      <c:valAx>
        <c:axId val="3374406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744031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961895" name="Line 4">
          <a:extLst>
            <a:ext uri="{FF2B5EF4-FFF2-40B4-BE49-F238E27FC236}">
              <a16:creationId xmlns:a16="http://schemas.microsoft.com/office/drawing/2014/main" id="{00000000-0008-0000-0000-000067AD0E00}"/>
            </a:ext>
          </a:extLst>
        </xdr:cNvPr>
        <xdr:cNvSpPr>
          <a:spLocks noChangeShapeType="1"/>
        </xdr:cNvSpPr>
      </xdr:nvSpPr>
      <xdr:spPr bwMode="auto">
        <a:xfrm>
          <a:off x="0" y="57816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59</xdr:row>
      <xdr:rowOff>85725</xdr:rowOff>
    </xdr:from>
    <xdr:to>
      <xdr:col>4</xdr:col>
      <xdr:colOff>0</xdr:colOff>
      <xdr:row>62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90650" y="9753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(66.2%)</a:t>
          </a:r>
        </a:p>
      </xdr:txBody>
    </xdr:sp>
    <xdr:clientData/>
  </xdr:twoCellAnchor>
  <xdr:twoCellAnchor>
    <xdr:from>
      <xdr:col>0</xdr:col>
      <xdr:colOff>65555</xdr:colOff>
      <xdr:row>22</xdr:row>
      <xdr:rowOff>154641</xdr:rowOff>
    </xdr:from>
    <xdr:to>
      <xdr:col>6</xdr:col>
      <xdr:colOff>581025</xdr:colOff>
      <xdr:row>45</xdr:row>
      <xdr:rowOff>104775</xdr:rowOff>
    </xdr:to>
    <xdr:graphicFrame macro="">
      <xdr:nvGraphicFramePr>
        <xdr:cNvPr id="961898" name="グラフ 14">
          <a:extLst>
            <a:ext uri="{FF2B5EF4-FFF2-40B4-BE49-F238E27FC236}">
              <a16:creationId xmlns:a16="http://schemas.microsoft.com/office/drawing/2014/main" id="{00000000-0008-0000-0000-00006AA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0.83729</cdr:x>
      <cdr:y>0.21432</cdr:y>
    </cdr:from>
    <cdr:to>
      <cdr:x>0.89397</cdr:x>
      <cdr:y>0.28794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62450" y="657225"/>
          <a:ext cx="295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0</xdr:rowOff>
    </xdr:from>
    <xdr:to>
      <xdr:col>6</xdr:col>
      <xdr:colOff>0</xdr:colOff>
      <xdr:row>13</xdr:row>
      <xdr:rowOff>0</xdr:rowOff>
    </xdr:to>
    <xdr:graphicFrame macro="">
      <xdr:nvGraphicFramePr>
        <xdr:cNvPr id="1165321" name="Chart 3">
          <a:extLst>
            <a:ext uri="{FF2B5EF4-FFF2-40B4-BE49-F238E27FC236}">
              <a16:creationId xmlns:a16="http://schemas.microsoft.com/office/drawing/2014/main" id="{00000000-0008-0000-0400-000009C8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19050</xdr:colOff>
      <xdr:row>38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38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</xdr:colOff>
      <xdr:row>10</xdr:row>
      <xdr:rowOff>0</xdr:rowOff>
    </xdr:to>
    <xdr:sp macro="" textlink="">
      <xdr:nvSpPr>
        <xdr:cNvPr id="1167369" name="Line 1">
          <a:extLst>
            <a:ext uri="{FF2B5EF4-FFF2-40B4-BE49-F238E27FC236}">
              <a16:creationId xmlns:a16="http://schemas.microsoft.com/office/drawing/2014/main" id="{00000000-0008-0000-0600-000009D01100}"/>
            </a:ext>
          </a:extLst>
        </xdr:cNvPr>
        <xdr:cNvSpPr>
          <a:spLocks noChangeShapeType="1"/>
        </xdr:cNvSpPr>
      </xdr:nvSpPr>
      <xdr:spPr bwMode="auto">
        <a:xfrm>
          <a:off x="0" y="1257300"/>
          <a:ext cx="4381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view="pageBreakPreview" zoomScaleNormal="85" zoomScaleSheetLayoutView="100" workbookViewId="0">
      <selection activeCell="A2" sqref="A2"/>
    </sheetView>
  </sheetViews>
  <sheetFormatPr defaultColWidth="8" defaultRowHeight="14.25" x14ac:dyDescent="0.15"/>
  <cols>
    <col min="1" max="1" width="16" style="1" customWidth="1"/>
    <col min="2" max="2" width="12.5" style="1" customWidth="1"/>
    <col min="3" max="3" width="8" style="1" customWidth="1"/>
    <col min="4" max="4" width="12.5" style="1" customWidth="1"/>
    <col min="5" max="5" width="8" style="1" customWidth="1"/>
    <col min="6" max="6" width="12.5" style="1" customWidth="1"/>
    <col min="7" max="7" width="8" style="1" customWidth="1"/>
    <col min="8" max="8" width="1.5" style="1" customWidth="1"/>
    <col min="9" max="9" width="8" style="1"/>
    <col min="21" max="16384" width="8" style="1"/>
  </cols>
  <sheetData>
    <row r="1" spans="1:9" ht="24" customHeight="1" x14ac:dyDescent="0.2">
      <c r="A1" s="383" t="s">
        <v>204</v>
      </c>
      <c r="B1" s="384"/>
      <c r="C1" s="384"/>
      <c r="D1" s="384"/>
      <c r="E1" s="384"/>
      <c r="F1" s="384"/>
      <c r="G1" s="384"/>
    </row>
    <row r="2" spans="1:9" ht="21" customHeight="1" x14ac:dyDescent="0.15">
      <c r="A2" s="32"/>
      <c r="B2" s="32"/>
      <c r="C2" s="32"/>
      <c r="D2" s="32"/>
      <c r="E2" s="32"/>
      <c r="F2" s="32"/>
      <c r="G2" s="32"/>
    </row>
    <row r="3" spans="1:9" ht="18" customHeight="1" x14ac:dyDescent="0.15">
      <c r="A3" s="10" t="s">
        <v>87</v>
      </c>
      <c r="B3" s="32"/>
      <c r="C3" s="32"/>
      <c r="D3" s="32"/>
      <c r="E3" s="32"/>
      <c r="F3" s="32"/>
      <c r="G3" s="32"/>
    </row>
    <row r="4" spans="1:9" ht="18" customHeight="1" x14ac:dyDescent="0.15">
      <c r="A4" s="10"/>
      <c r="B4" s="32"/>
      <c r="C4" s="32"/>
      <c r="D4" s="32"/>
      <c r="E4" s="32"/>
      <c r="F4" s="32"/>
      <c r="G4" s="32"/>
    </row>
    <row r="5" spans="1:9" s="30" customFormat="1" x14ac:dyDescent="0.15">
      <c r="A5" s="245" t="s">
        <v>197</v>
      </c>
      <c r="B5" s="246"/>
      <c r="C5" s="246"/>
      <c r="D5" s="246"/>
      <c r="E5" s="246"/>
      <c r="F5" s="247"/>
      <c r="G5" s="248"/>
      <c r="H5" s="29"/>
    </row>
    <row r="6" spans="1:9" s="32" customFormat="1" ht="12.75" x14ac:dyDescent="0.15">
      <c r="A6" s="249"/>
      <c r="B6" s="2"/>
      <c r="C6" s="2"/>
      <c r="D6" s="2"/>
      <c r="E6" s="2"/>
      <c r="F6" s="21"/>
      <c r="G6" s="31" t="s">
        <v>49</v>
      </c>
      <c r="H6" s="2"/>
    </row>
    <row r="7" spans="1:9" ht="23.25" customHeight="1" x14ac:dyDescent="0.15">
      <c r="A7" s="385" t="s">
        <v>86</v>
      </c>
      <c r="B7" s="387" t="s">
        <v>208</v>
      </c>
      <c r="C7" s="388"/>
      <c r="D7" s="379" t="s">
        <v>205</v>
      </c>
      <c r="E7" s="380"/>
      <c r="F7" s="379" t="s">
        <v>209</v>
      </c>
      <c r="G7" s="380"/>
      <c r="H7" s="3"/>
    </row>
    <row r="8" spans="1:9" ht="23.25" customHeight="1" x14ac:dyDescent="0.15">
      <c r="A8" s="386"/>
      <c r="B8" s="250" t="s">
        <v>73</v>
      </c>
      <c r="C8" s="100" t="s">
        <v>137</v>
      </c>
      <c r="D8" s="251" t="s">
        <v>73</v>
      </c>
      <c r="E8" s="100" t="s">
        <v>137</v>
      </c>
      <c r="F8" s="251" t="s">
        <v>73</v>
      </c>
      <c r="G8" s="100" t="s">
        <v>137</v>
      </c>
      <c r="H8" s="3"/>
    </row>
    <row r="9" spans="1:9" ht="23.25" customHeight="1" x14ac:dyDescent="0.15">
      <c r="A9" s="252" t="s">
        <v>1</v>
      </c>
      <c r="B9" s="268">
        <v>66045</v>
      </c>
      <c r="C9" s="269">
        <v>100.3</v>
      </c>
      <c r="D9" s="268">
        <v>66280</v>
      </c>
      <c r="E9" s="269">
        <f>ROUND(D9/B9*100,1)</f>
        <v>100.4</v>
      </c>
      <c r="F9" s="268">
        <v>66303</v>
      </c>
      <c r="G9" s="269">
        <f>ROUND(F9/D9*100,1)</f>
        <v>100</v>
      </c>
      <c r="H9" s="81"/>
    </row>
    <row r="10" spans="1:9" ht="23.25" customHeight="1" x14ac:dyDescent="0.15">
      <c r="A10" s="253" t="s">
        <v>2</v>
      </c>
      <c r="B10" s="270">
        <v>72051</v>
      </c>
      <c r="C10" s="269">
        <v>100</v>
      </c>
      <c r="D10" s="270">
        <v>72741</v>
      </c>
      <c r="E10" s="269">
        <f>ROUND(D10/B10*100,1)</f>
        <v>101</v>
      </c>
      <c r="F10" s="270">
        <v>72728</v>
      </c>
      <c r="G10" s="269">
        <f>ROUND(F10/D10*100,1)</f>
        <v>100</v>
      </c>
      <c r="H10" s="81"/>
    </row>
    <row r="11" spans="1:9" ht="23.25" customHeight="1" x14ac:dyDescent="0.15">
      <c r="A11" s="254" t="s">
        <v>3</v>
      </c>
      <c r="B11" s="271">
        <v>1336</v>
      </c>
      <c r="C11" s="272">
        <v>94.3</v>
      </c>
      <c r="D11" s="271">
        <v>1498</v>
      </c>
      <c r="E11" s="272">
        <f>ROUND(D11/B11*100,1)</f>
        <v>112.1</v>
      </c>
      <c r="F11" s="271">
        <v>1548</v>
      </c>
      <c r="G11" s="272">
        <f>ROUND(F11/D11*100,1)</f>
        <v>103.3</v>
      </c>
      <c r="H11" s="81"/>
    </row>
    <row r="12" spans="1:9" x14ac:dyDescent="0.15">
      <c r="A12" s="2"/>
      <c r="B12" s="2"/>
      <c r="C12" s="2"/>
      <c r="D12" s="2"/>
      <c r="E12" s="2"/>
      <c r="F12" s="2"/>
      <c r="G12" s="26"/>
      <c r="H12" s="2"/>
    </row>
    <row r="13" spans="1:9" x14ac:dyDescent="0.15">
      <c r="A13" s="2"/>
      <c r="B13" s="2"/>
      <c r="C13" s="2"/>
      <c r="D13" s="2"/>
      <c r="E13" s="2"/>
      <c r="F13" s="2"/>
      <c r="G13" s="2"/>
      <c r="H13" s="2"/>
    </row>
    <row r="14" spans="1:9" x14ac:dyDescent="0.15">
      <c r="A14" s="159" t="s">
        <v>198</v>
      </c>
      <c r="B14" s="95"/>
      <c r="C14" s="95"/>
      <c r="D14" s="95"/>
      <c r="E14" s="95"/>
      <c r="F14" s="96"/>
      <c r="G14" s="255"/>
      <c r="H14" s="81"/>
      <c r="I14" s="82"/>
    </row>
    <row r="15" spans="1:9" s="32" customFormat="1" ht="12.75" x14ac:dyDescent="0.15">
      <c r="A15" s="97"/>
      <c r="B15" s="95"/>
      <c r="C15" s="95"/>
      <c r="D15" s="95"/>
      <c r="E15" s="95"/>
      <c r="F15" s="96"/>
      <c r="G15" s="98" t="s">
        <v>47</v>
      </c>
      <c r="H15" s="81"/>
      <c r="I15" s="82"/>
    </row>
    <row r="16" spans="1:9" ht="23.25" customHeight="1" x14ac:dyDescent="0.15">
      <c r="A16" s="381" t="s">
        <v>90</v>
      </c>
      <c r="B16" s="387" t="s">
        <v>208</v>
      </c>
      <c r="C16" s="388"/>
      <c r="D16" s="379" t="s">
        <v>205</v>
      </c>
      <c r="E16" s="380"/>
      <c r="F16" s="379" t="s">
        <v>209</v>
      </c>
      <c r="G16" s="380"/>
      <c r="H16" s="81"/>
      <c r="I16" s="82"/>
    </row>
    <row r="17" spans="1:9" ht="23.25" customHeight="1" x14ac:dyDescent="0.15">
      <c r="A17" s="382"/>
      <c r="B17" s="99" t="s">
        <v>5</v>
      </c>
      <c r="C17" s="100" t="s">
        <v>137</v>
      </c>
      <c r="D17" s="101" t="s">
        <v>5</v>
      </c>
      <c r="E17" s="100" t="s">
        <v>137</v>
      </c>
      <c r="F17" s="101" t="s">
        <v>5</v>
      </c>
      <c r="G17" s="100" t="s">
        <v>137</v>
      </c>
      <c r="H17" s="83"/>
      <c r="I17" s="82"/>
    </row>
    <row r="18" spans="1:9" ht="23.25" customHeight="1" x14ac:dyDescent="0.15">
      <c r="A18" s="102" t="s">
        <v>6</v>
      </c>
      <c r="B18" s="256">
        <v>4656550</v>
      </c>
      <c r="C18" s="257">
        <v>99.1</v>
      </c>
      <c r="D18" s="256">
        <v>4636439</v>
      </c>
      <c r="E18" s="257">
        <f>ROUND(D18/B18*100,1)</f>
        <v>99.6</v>
      </c>
      <c r="F18" s="256">
        <v>4649461</v>
      </c>
      <c r="G18" s="257">
        <f>ROUND(F18/D18*100,1)</f>
        <v>100.3</v>
      </c>
      <c r="H18" s="83"/>
      <c r="I18" s="82"/>
    </row>
    <row r="19" spans="1:9" ht="23.25" customHeight="1" x14ac:dyDescent="0.15">
      <c r="A19" s="103" t="s">
        <v>7</v>
      </c>
      <c r="B19" s="258">
        <v>5277398</v>
      </c>
      <c r="C19" s="257">
        <v>98.6</v>
      </c>
      <c r="D19" s="258">
        <v>5495220</v>
      </c>
      <c r="E19" s="257">
        <f>ROUND(D19/B19*100,1)</f>
        <v>104.1</v>
      </c>
      <c r="F19" s="258">
        <v>5579181</v>
      </c>
      <c r="G19" s="257">
        <f>ROUND(F19/D19*100,1)</f>
        <v>101.5</v>
      </c>
      <c r="H19" s="81"/>
      <c r="I19" s="82"/>
    </row>
    <row r="20" spans="1:9" ht="23.25" customHeight="1" x14ac:dyDescent="0.15">
      <c r="A20" s="104" t="s">
        <v>140</v>
      </c>
      <c r="B20" s="259">
        <v>9933948</v>
      </c>
      <c r="C20" s="257">
        <v>98.8</v>
      </c>
      <c r="D20" s="259">
        <f>SUM(D18:D19)</f>
        <v>10131659</v>
      </c>
      <c r="E20" s="257">
        <f>ROUND(D20/B20*100,1)</f>
        <v>102</v>
      </c>
      <c r="F20" s="259">
        <f>SUM(F18:F19)</f>
        <v>10228642</v>
      </c>
      <c r="G20" s="257">
        <f>ROUND(F20/D20*100,1)</f>
        <v>101</v>
      </c>
      <c r="H20" s="81"/>
      <c r="I20" s="82"/>
    </row>
    <row r="21" spans="1:9" ht="23.25" customHeight="1" x14ac:dyDescent="0.15">
      <c r="A21" s="105" t="s">
        <v>8</v>
      </c>
      <c r="B21" s="260">
        <v>1092176</v>
      </c>
      <c r="C21" s="261">
        <v>100.6</v>
      </c>
      <c r="D21" s="260">
        <v>1167271</v>
      </c>
      <c r="E21" s="261">
        <f>ROUND(D21/B21*100,1)</f>
        <v>106.9</v>
      </c>
      <c r="F21" s="260">
        <v>1131979</v>
      </c>
      <c r="G21" s="261">
        <f>ROUND(F21/D21*100,1)</f>
        <v>97</v>
      </c>
      <c r="H21" s="81"/>
      <c r="I21" s="82"/>
    </row>
    <row r="22" spans="1:9" ht="23.25" customHeight="1" x14ac:dyDescent="0.15">
      <c r="A22" s="106" t="s">
        <v>149</v>
      </c>
      <c r="B22" s="262">
        <v>11026124</v>
      </c>
      <c r="C22" s="261">
        <v>99</v>
      </c>
      <c r="D22" s="262">
        <f>D21+D20</f>
        <v>11298930</v>
      </c>
      <c r="E22" s="261">
        <f>ROUND(D22/B22*100,1)</f>
        <v>102.5</v>
      </c>
      <c r="F22" s="262">
        <f>F21+F20</f>
        <v>11360621</v>
      </c>
      <c r="G22" s="261">
        <f>ROUND(F22/D22*100,1)</f>
        <v>100.5</v>
      </c>
      <c r="H22" s="81"/>
      <c r="I22" s="82"/>
    </row>
    <row r="23" spans="1:9" x14ac:dyDescent="0.15">
      <c r="A23" s="84"/>
      <c r="B23" s="263"/>
      <c r="C23" s="264"/>
      <c r="D23" s="263"/>
      <c r="E23" s="265"/>
      <c r="F23" s="263"/>
      <c r="G23" s="266"/>
      <c r="H23" s="81"/>
      <c r="I23" s="82"/>
    </row>
    <row r="24" spans="1:9" x14ac:dyDescent="0.15">
      <c r="A24" s="81"/>
      <c r="B24" s="267"/>
      <c r="C24" s="267"/>
      <c r="D24" s="267"/>
      <c r="E24" s="267"/>
      <c r="F24" s="267"/>
      <c r="G24" s="267"/>
      <c r="H24" s="81"/>
      <c r="I24" s="82"/>
    </row>
    <row r="25" spans="1:9" x14ac:dyDescent="0.15">
      <c r="A25" s="83"/>
      <c r="B25" s="267"/>
      <c r="C25" s="267"/>
      <c r="D25" s="267"/>
      <c r="E25" s="267"/>
      <c r="F25" s="267"/>
      <c r="G25" s="267"/>
      <c r="H25" s="81"/>
      <c r="I25" s="82"/>
    </row>
    <row r="26" spans="1:9" x14ac:dyDescent="0.15">
      <c r="A26" s="81"/>
      <c r="B26" s="267"/>
      <c r="C26" s="267"/>
      <c r="D26" s="267"/>
      <c r="E26" s="267"/>
      <c r="F26" s="267"/>
      <c r="G26" s="267"/>
      <c r="H26" s="81"/>
      <c r="I26" s="82"/>
    </row>
    <row r="27" spans="1:9" x14ac:dyDescent="0.15">
      <c r="A27" s="81"/>
      <c r="B27" s="267"/>
      <c r="C27" s="267"/>
      <c r="D27" s="267"/>
      <c r="E27" s="267"/>
      <c r="F27" s="267"/>
      <c r="G27" s="267"/>
      <c r="H27" s="81"/>
      <c r="I27" s="82"/>
    </row>
    <row r="28" spans="1:9" x14ac:dyDescent="0.15">
      <c r="A28" s="81"/>
      <c r="B28" s="267"/>
      <c r="C28" s="267"/>
      <c r="D28" s="267"/>
      <c r="E28" s="267"/>
      <c r="F28" s="267"/>
      <c r="G28" s="267"/>
      <c r="H28" s="81"/>
      <c r="I28" s="82"/>
    </row>
    <row r="29" spans="1:9" x14ac:dyDescent="0.15">
      <c r="A29" s="81"/>
      <c r="B29" s="267"/>
      <c r="C29" s="267"/>
      <c r="D29" s="267"/>
      <c r="E29" s="267"/>
      <c r="F29" s="267"/>
      <c r="G29" s="267"/>
      <c r="H29" s="81"/>
      <c r="I29" s="82"/>
    </row>
    <row r="30" spans="1:9" x14ac:dyDescent="0.15">
      <c r="A30" s="83"/>
      <c r="B30" s="267"/>
      <c r="C30" s="267"/>
      <c r="D30" s="267"/>
      <c r="E30" s="267"/>
      <c r="F30" s="267"/>
      <c r="G30" s="267"/>
      <c r="H30" s="81"/>
      <c r="I30" s="82"/>
    </row>
    <row r="31" spans="1:9" x14ac:dyDescent="0.15">
      <c r="A31" s="81"/>
      <c r="B31" s="267"/>
      <c r="C31" s="267"/>
      <c r="D31" s="267"/>
      <c r="E31" s="267"/>
      <c r="F31" s="267"/>
      <c r="G31" s="267"/>
      <c r="H31" s="81"/>
      <c r="I31" s="82"/>
    </row>
    <row r="32" spans="1:9" x14ac:dyDescent="0.15">
      <c r="A32" s="81"/>
      <c r="B32" s="267"/>
      <c r="C32" s="267"/>
      <c r="D32" s="267"/>
      <c r="E32" s="267"/>
      <c r="F32" s="267"/>
      <c r="G32" s="267"/>
      <c r="H32" s="81"/>
      <c r="I32" s="82"/>
    </row>
    <row r="33" spans="1:9" x14ac:dyDescent="0.15">
      <c r="A33" s="81"/>
      <c r="B33" s="267"/>
      <c r="C33" s="267"/>
      <c r="D33" s="267"/>
      <c r="E33" s="267"/>
      <c r="F33" s="267"/>
      <c r="G33" s="267"/>
      <c r="H33" s="81"/>
      <c r="I33" s="82"/>
    </row>
    <row r="34" spans="1:9" x14ac:dyDescent="0.15">
      <c r="A34" s="81"/>
      <c r="B34" s="267"/>
      <c r="C34" s="267"/>
      <c r="D34" s="267"/>
      <c r="E34" s="267"/>
      <c r="F34" s="267"/>
      <c r="G34" s="267"/>
      <c r="H34" s="81"/>
      <c r="I34" s="82"/>
    </row>
    <row r="35" spans="1:9" x14ac:dyDescent="0.15">
      <c r="A35" s="83"/>
      <c r="B35" s="85"/>
      <c r="C35" s="85"/>
      <c r="D35" s="85"/>
      <c r="E35" s="85"/>
      <c r="F35" s="85"/>
      <c r="G35" s="85"/>
      <c r="H35" s="81"/>
      <c r="I35" s="82"/>
    </row>
    <row r="36" spans="1:9" x14ac:dyDescent="0.15">
      <c r="A36" s="81"/>
      <c r="B36" s="85"/>
      <c r="C36" s="85"/>
      <c r="D36" s="85"/>
      <c r="E36" s="85"/>
      <c r="F36" s="85"/>
      <c r="G36" s="85"/>
      <c r="H36" s="81"/>
      <c r="I36" s="82"/>
    </row>
    <row r="37" spans="1:9" x14ac:dyDescent="0.15">
      <c r="A37" s="81"/>
      <c r="B37" s="85"/>
      <c r="C37" s="85"/>
      <c r="D37" s="85"/>
      <c r="E37" s="85"/>
      <c r="F37" s="85"/>
      <c r="G37" s="85"/>
      <c r="H37" s="81"/>
      <c r="I37" s="82"/>
    </row>
    <row r="38" spans="1:9" x14ac:dyDescent="0.15">
      <c r="A38" s="81"/>
      <c r="B38" s="85"/>
      <c r="C38" s="85"/>
      <c r="D38" s="85"/>
      <c r="E38" s="85"/>
      <c r="F38" s="85"/>
      <c r="G38" s="85"/>
      <c r="H38" s="81"/>
      <c r="I38" s="82"/>
    </row>
    <row r="39" spans="1:9" x14ac:dyDescent="0.15">
      <c r="A39" s="81"/>
      <c r="B39" s="85"/>
      <c r="C39" s="85"/>
      <c r="D39" s="85"/>
      <c r="E39" s="85"/>
      <c r="F39" s="85"/>
      <c r="G39" s="85"/>
      <c r="H39" s="81"/>
      <c r="I39" s="82"/>
    </row>
    <row r="40" spans="1:9" x14ac:dyDescent="0.15">
      <c r="A40" s="86"/>
      <c r="B40" s="85"/>
      <c r="C40" s="85"/>
      <c r="D40" s="85"/>
      <c r="E40" s="85"/>
      <c r="F40" s="85"/>
      <c r="G40" s="85"/>
      <c r="H40" s="81"/>
      <c r="I40" s="82"/>
    </row>
    <row r="41" spans="1:9" x14ac:dyDescent="0.15">
      <c r="A41" s="81"/>
      <c r="B41" s="85"/>
      <c r="C41" s="85"/>
      <c r="D41" s="85"/>
      <c r="E41" s="85"/>
      <c r="F41" s="85"/>
      <c r="G41" s="85"/>
      <c r="H41" s="81"/>
      <c r="I41" s="82"/>
    </row>
    <row r="42" spans="1:9" x14ac:dyDescent="0.15">
      <c r="A42" s="81"/>
      <c r="B42" s="85"/>
      <c r="C42" s="85"/>
      <c r="D42" s="85"/>
      <c r="E42" s="85"/>
      <c r="F42" s="85"/>
      <c r="G42" s="85"/>
      <c r="H42" s="81"/>
      <c r="I42" s="82"/>
    </row>
    <row r="43" spans="1:9" x14ac:dyDescent="0.15">
      <c r="A43" s="81"/>
      <c r="B43" s="85"/>
      <c r="C43" s="85"/>
      <c r="D43" s="85"/>
      <c r="E43" s="85"/>
      <c r="F43" s="85"/>
      <c r="G43" s="85"/>
      <c r="H43" s="81"/>
      <c r="I43" s="82"/>
    </row>
    <row r="44" spans="1:9" x14ac:dyDescent="0.15">
      <c r="A44" s="81"/>
      <c r="B44" s="85"/>
      <c r="C44" s="85"/>
      <c r="D44" s="85"/>
      <c r="E44" s="85"/>
      <c r="F44" s="85"/>
      <c r="G44" s="85"/>
      <c r="H44" s="81"/>
      <c r="I44" s="82"/>
    </row>
    <row r="45" spans="1:9" x14ac:dyDescent="0.15">
      <c r="A45" s="86"/>
      <c r="B45" s="85"/>
      <c r="C45" s="85"/>
      <c r="D45" s="85"/>
      <c r="E45" s="85"/>
      <c r="F45" s="85"/>
      <c r="G45" s="85"/>
      <c r="H45" s="81"/>
      <c r="I45" s="82"/>
    </row>
    <row r="46" spans="1:9" x14ac:dyDescent="0.15">
      <c r="A46" s="81"/>
      <c r="B46" s="85"/>
      <c r="C46" s="85"/>
      <c r="D46" s="85"/>
      <c r="E46" s="85"/>
      <c r="F46" s="85"/>
      <c r="G46" s="85"/>
      <c r="H46" s="81"/>
      <c r="I46" s="82"/>
    </row>
    <row r="47" spans="1:9" x14ac:dyDescent="0.15">
      <c r="A47" s="81"/>
      <c r="B47" s="85"/>
      <c r="C47" s="85"/>
      <c r="D47" s="85"/>
      <c r="E47" s="85"/>
      <c r="F47" s="85"/>
      <c r="G47" s="85"/>
      <c r="H47" s="81"/>
      <c r="I47" s="82"/>
    </row>
    <row r="48" spans="1:9" x14ac:dyDescent="0.15">
      <c r="A48" s="81"/>
      <c r="B48" s="85"/>
      <c r="C48" s="85"/>
      <c r="D48" s="85"/>
      <c r="E48" s="85"/>
      <c r="F48" s="85"/>
      <c r="G48" s="85"/>
      <c r="H48" s="81"/>
      <c r="I48" s="82"/>
    </row>
    <row r="49" spans="1:9" x14ac:dyDescent="0.15">
      <c r="A49" s="87"/>
      <c r="B49" s="87"/>
      <c r="C49" s="87"/>
      <c r="D49" s="87"/>
      <c r="E49" s="87"/>
      <c r="F49" s="87"/>
      <c r="G49" s="87"/>
      <c r="H49" s="87"/>
      <c r="I49" s="82"/>
    </row>
    <row r="50" spans="1:9" x14ac:dyDescent="0.15">
      <c r="A50" s="82"/>
      <c r="B50" s="88"/>
      <c r="C50" s="89"/>
      <c r="D50" s="90"/>
      <c r="E50" s="89"/>
      <c r="F50" s="89"/>
      <c r="G50" s="89"/>
      <c r="H50" s="89"/>
      <c r="I50" s="89"/>
    </row>
    <row r="51" spans="1:9" x14ac:dyDescent="0.15">
      <c r="A51" s="82"/>
      <c r="B51" s="91"/>
      <c r="C51" s="89"/>
      <c r="D51" s="92"/>
      <c r="E51" s="89"/>
      <c r="F51" s="89"/>
      <c r="G51" s="89"/>
      <c r="H51" s="89"/>
      <c r="I51" s="89"/>
    </row>
    <row r="52" spans="1:9" x14ac:dyDescent="0.15">
      <c r="A52" s="82"/>
      <c r="B52" s="91"/>
      <c r="C52" s="89"/>
      <c r="D52" s="92"/>
      <c r="E52" s="89"/>
      <c r="F52" s="89"/>
      <c r="G52" s="89"/>
      <c r="H52" s="89"/>
      <c r="I52" s="89"/>
    </row>
    <row r="53" spans="1:9" x14ac:dyDescent="0.15">
      <c r="A53" s="82"/>
      <c r="B53" s="89"/>
      <c r="C53" s="89"/>
      <c r="D53" s="89"/>
      <c r="E53" s="89"/>
      <c r="F53" s="89"/>
      <c r="G53" s="89"/>
      <c r="H53" s="89"/>
      <c r="I53" s="89"/>
    </row>
    <row r="54" spans="1:9" x14ac:dyDescent="0.15">
      <c r="A54" s="82"/>
      <c r="B54" s="89"/>
      <c r="C54" s="89"/>
      <c r="D54" s="89"/>
      <c r="E54" s="89"/>
      <c r="F54" s="89"/>
      <c r="G54" s="89"/>
      <c r="H54" s="89"/>
      <c r="I54" s="89"/>
    </row>
    <row r="55" spans="1:9" x14ac:dyDescent="0.15">
      <c r="A55" s="82"/>
      <c r="B55" s="89"/>
      <c r="C55" s="89"/>
      <c r="D55" s="89"/>
      <c r="E55" s="89"/>
      <c r="F55" s="89"/>
      <c r="G55" s="89"/>
      <c r="H55" s="89"/>
      <c r="I55" s="89"/>
    </row>
    <row r="56" spans="1:9" x14ac:dyDescent="0.15">
      <c r="A56" s="82"/>
      <c r="B56" s="89"/>
      <c r="C56" s="89"/>
      <c r="D56" s="89"/>
      <c r="E56" s="89"/>
      <c r="F56" s="89"/>
      <c r="G56" s="89"/>
      <c r="H56" s="89"/>
      <c r="I56" s="89"/>
    </row>
    <row r="57" spans="1:9" x14ac:dyDescent="0.15">
      <c r="A57" s="82"/>
      <c r="B57" s="89"/>
      <c r="C57" s="89"/>
      <c r="D57" s="89"/>
      <c r="E57" s="89"/>
      <c r="F57" s="89"/>
      <c r="G57" s="89"/>
      <c r="H57" s="89"/>
      <c r="I57" s="89"/>
    </row>
    <row r="58" spans="1:9" x14ac:dyDescent="0.15">
      <c r="A58" s="82"/>
      <c r="B58" s="89"/>
      <c r="C58" s="89"/>
      <c r="D58" s="89"/>
      <c r="E58" s="89"/>
      <c r="F58" s="89"/>
      <c r="G58" s="89"/>
      <c r="H58" s="89"/>
      <c r="I58" s="89"/>
    </row>
    <row r="59" spans="1:9" x14ac:dyDescent="0.15">
      <c r="B59"/>
      <c r="C59"/>
      <c r="D59"/>
      <c r="E59"/>
      <c r="F59"/>
      <c r="G59"/>
      <c r="H59"/>
      <c r="I59"/>
    </row>
    <row r="60" spans="1:9" x14ac:dyDescent="0.15">
      <c r="B60"/>
      <c r="C60"/>
      <c r="D60"/>
      <c r="E60"/>
      <c r="F60"/>
      <c r="G60"/>
      <c r="H60"/>
      <c r="I60"/>
    </row>
    <row r="61" spans="1:9" x14ac:dyDescent="0.15">
      <c r="B61"/>
      <c r="C61"/>
      <c r="D61"/>
      <c r="E61"/>
      <c r="F61"/>
      <c r="G61"/>
      <c r="H61"/>
      <c r="I61"/>
    </row>
    <row r="62" spans="1:9" x14ac:dyDescent="0.15">
      <c r="B62"/>
      <c r="C62"/>
      <c r="D62"/>
      <c r="E62"/>
      <c r="F62"/>
      <c r="G62"/>
      <c r="H62"/>
      <c r="I62"/>
    </row>
    <row r="63" spans="1:9" x14ac:dyDescent="0.15">
      <c r="B63"/>
      <c r="C63"/>
      <c r="D63"/>
      <c r="E63"/>
      <c r="F63"/>
      <c r="G63"/>
      <c r="H63"/>
      <c r="I63"/>
    </row>
    <row r="64" spans="1:9" x14ac:dyDescent="0.15">
      <c r="B64"/>
      <c r="C64"/>
      <c r="D64"/>
      <c r="E64"/>
      <c r="F64"/>
      <c r="G64"/>
      <c r="H64"/>
      <c r="I64"/>
    </row>
    <row r="65" spans="2:9" x14ac:dyDescent="0.15">
      <c r="B65"/>
      <c r="C65"/>
      <c r="D65"/>
      <c r="E65"/>
      <c r="F65"/>
      <c r="G65"/>
      <c r="H65"/>
      <c r="I65"/>
    </row>
    <row r="66" spans="2:9" x14ac:dyDescent="0.15">
      <c r="B66"/>
      <c r="C66"/>
      <c r="D66"/>
      <c r="E66"/>
      <c r="F66"/>
      <c r="G66"/>
      <c r="H66"/>
      <c r="I66"/>
    </row>
  </sheetData>
  <customSheetViews>
    <customSheetView guid="{60AB5A91-0B10-4678-8BC8-BF598EF574E7}" scale="85" showPageBreaks="1" printArea="1" topLeftCell="A16">
      <selection activeCell="K31" sqref="K31"/>
      <pageMargins left="0.78740157480314965" right="0.35433070866141736" top="0.78740157480314965" bottom="0.59055118110236227" header="0" footer="0.31496062992125984"/>
      <pageSetup paperSize="9" firstPageNumber="36" pageOrder="overThenDown" orientation="portrait" blackAndWhite="1" useFirstPageNumber="1" horizontalDpi="300" verticalDpi="300" r:id="rId1"/>
      <headerFooter alignWithMargins="0">
        <oddFooter>&amp;C&amp;"ＭＳ Ｐ明朝,標準"&amp;11－15－</oddFooter>
      </headerFooter>
    </customSheetView>
  </customSheetViews>
  <mergeCells count="9">
    <mergeCell ref="F16:G16"/>
    <mergeCell ref="D16:E16"/>
    <mergeCell ref="A16:A17"/>
    <mergeCell ref="A1:G1"/>
    <mergeCell ref="A7:A8"/>
    <mergeCell ref="D7:E7"/>
    <mergeCell ref="F7:G7"/>
    <mergeCell ref="B7:C7"/>
    <mergeCell ref="B16:C16"/>
  </mergeCells>
  <phoneticPr fontId="5"/>
  <printOptions gridLinesSet="0"/>
  <pageMargins left="0.78740157480314965" right="0.35433070866141736" top="0.78740157480314965" bottom="0.59055118110236227" header="0" footer="0.31496062992125984"/>
  <pageSetup paperSize="9" firstPageNumber="36" pageOrder="overThenDown" orientation="portrait" blackAndWhite="1" useFirstPageNumber="1" horizontalDpi="300" verticalDpi="300" r:id="rId2"/>
  <headerFooter scaleWithDoc="0" alignWithMargins="0">
    <oddFooter>&amp;C&amp;"ＭＳ 明朝,標準"&amp;11－15－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9"/>
  <sheetViews>
    <sheetView view="pageBreakPreview" zoomScaleNormal="115" zoomScaleSheetLayoutView="100" workbookViewId="0">
      <selection activeCell="C1" sqref="C1"/>
    </sheetView>
  </sheetViews>
  <sheetFormatPr defaultColWidth="8" defaultRowHeight="12.75" x14ac:dyDescent="0.15"/>
  <cols>
    <col min="1" max="1" width="2.5" style="12" customWidth="1"/>
    <col min="2" max="2" width="14.25" style="12" customWidth="1"/>
    <col min="3" max="3" width="6.875" style="12" customWidth="1"/>
    <col min="4" max="4" width="9.75" style="12" customWidth="1"/>
    <col min="5" max="5" width="5.75" style="12" customWidth="1"/>
    <col min="6" max="6" width="6" style="12" customWidth="1"/>
    <col min="7" max="7" width="9.5" style="12" customWidth="1"/>
    <col min="8" max="8" width="13.5" style="12" customWidth="1"/>
    <col min="9" max="9" width="7.125" style="12" customWidth="1"/>
    <col min="10" max="10" width="6.5" style="12" customWidth="1"/>
    <col min="11" max="11" width="7.25" style="12" customWidth="1"/>
    <col min="12" max="12" width="8.5" style="12" customWidth="1"/>
    <col min="13" max="13" width="8" style="12"/>
    <col min="14" max="14" width="10.25" style="12" bestFit="1" customWidth="1"/>
    <col min="15" max="16384" width="8" style="12"/>
  </cols>
  <sheetData>
    <row r="1" spans="1:12" ht="20.25" customHeight="1" x14ac:dyDescent="0.15">
      <c r="A1" s="33" t="s">
        <v>199</v>
      </c>
      <c r="B1" s="23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2.75" customHeight="1" x14ac:dyDescent="0.15">
      <c r="A2" s="4"/>
      <c r="B2" s="23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15">
      <c r="A3" s="484" t="s">
        <v>226</v>
      </c>
      <c r="B3" s="484"/>
      <c r="C3" s="484"/>
      <c r="D3" s="484"/>
      <c r="E3" s="484"/>
      <c r="F3" s="484"/>
      <c r="G3" s="11"/>
      <c r="H3" s="11"/>
      <c r="I3" s="11"/>
      <c r="J3" s="11"/>
      <c r="K3" s="11"/>
      <c r="L3" s="11"/>
    </row>
    <row r="4" spans="1:12" x14ac:dyDescent="0.15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" customHeight="1" x14ac:dyDescent="0.15">
      <c r="A5" s="454" t="s">
        <v>130</v>
      </c>
      <c r="B5" s="455"/>
      <c r="C5" s="460" t="s">
        <v>10</v>
      </c>
      <c r="D5" s="462"/>
      <c r="E5" s="463"/>
      <c r="F5" s="464" t="s">
        <v>139</v>
      </c>
      <c r="G5" s="465"/>
      <c r="H5" s="466" t="s">
        <v>11</v>
      </c>
      <c r="I5" s="467"/>
      <c r="J5" s="463"/>
      <c r="K5" s="460" t="s">
        <v>12</v>
      </c>
      <c r="L5" s="461"/>
    </row>
    <row r="6" spans="1:12" ht="15" customHeight="1" x14ac:dyDescent="0.15">
      <c r="A6" s="456"/>
      <c r="B6" s="457"/>
      <c r="C6" s="170" t="s">
        <v>13</v>
      </c>
      <c r="D6" s="166" t="s">
        <v>14</v>
      </c>
      <c r="E6" s="171" t="s">
        <v>15</v>
      </c>
      <c r="F6" s="170" t="s">
        <v>13</v>
      </c>
      <c r="G6" s="180" t="s">
        <v>14</v>
      </c>
      <c r="H6" s="185" t="s">
        <v>16</v>
      </c>
      <c r="I6" s="468" t="s">
        <v>159</v>
      </c>
      <c r="J6" s="469"/>
      <c r="K6" s="170" t="s">
        <v>17</v>
      </c>
      <c r="L6" s="186" t="s">
        <v>18</v>
      </c>
    </row>
    <row r="7" spans="1:12" ht="15" customHeight="1" x14ac:dyDescent="0.15">
      <c r="A7" s="458"/>
      <c r="B7" s="459"/>
      <c r="C7" s="172" t="s">
        <v>158</v>
      </c>
      <c r="D7" s="167" t="s">
        <v>89</v>
      </c>
      <c r="E7" s="173" t="s">
        <v>74</v>
      </c>
      <c r="F7" s="181" t="s">
        <v>165</v>
      </c>
      <c r="G7" s="182" t="s">
        <v>89</v>
      </c>
      <c r="H7" s="187" t="s">
        <v>9</v>
      </c>
      <c r="I7" s="470" t="s">
        <v>160</v>
      </c>
      <c r="J7" s="471"/>
      <c r="K7" s="181" t="s">
        <v>167</v>
      </c>
      <c r="L7" s="188" t="s">
        <v>166</v>
      </c>
    </row>
    <row r="8" spans="1:12" ht="20.25" customHeight="1" x14ac:dyDescent="0.15">
      <c r="A8" s="472" t="s">
        <v>134</v>
      </c>
      <c r="B8" s="240" t="s">
        <v>79</v>
      </c>
      <c r="C8" s="273">
        <v>1569</v>
      </c>
      <c r="D8" s="274">
        <v>908023</v>
      </c>
      <c r="E8" s="174">
        <f>IF(C8="","",ROUND(D8/$D$20*100,1))</f>
        <v>6.3</v>
      </c>
      <c r="F8" s="273">
        <v>280</v>
      </c>
      <c r="G8" s="283">
        <v>147106</v>
      </c>
      <c r="H8" s="284">
        <v>123672</v>
      </c>
      <c r="I8" s="478">
        <v>105029</v>
      </c>
      <c r="J8" s="479"/>
      <c r="K8" s="273">
        <v>136</v>
      </c>
      <c r="L8" s="283">
        <v>225</v>
      </c>
    </row>
    <row r="9" spans="1:12" ht="20.25" customHeight="1" x14ac:dyDescent="0.15">
      <c r="A9" s="473"/>
      <c r="B9" s="241" t="s">
        <v>80</v>
      </c>
      <c r="C9" s="275">
        <v>266</v>
      </c>
      <c r="D9" s="276">
        <v>87782</v>
      </c>
      <c r="E9" s="174">
        <f t="shared" ref="E9:E16" si="0">IF(C9="","",ROUND(D9/$D$20*100,1))</f>
        <v>0.6</v>
      </c>
      <c r="F9" s="275">
        <v>0</v>
      </c>
      <c r="G9" s="285">
        <v>0</v>
      </c>
      <c r="H9" s="286">
        <v>2894963</v>
      </c>
      <c r="I9" s="474">
        <v>2894963</v>
      </c>
      <c r="J9" s="475"/>
      <c r="K9" s="275">
        <v>32979</v>
      </c>
      <c r="L9" s="285">
        <v>79700</v>
      </c>
    </row>
    <row r="10" spans="1:12" ht="20.25" customHeight="1" x14ac:dyDescent="0.15">
      <c r="A10" s="473" t="s">
        <v>135</v>
      </c>
      <c r="B10" s="242" t="s">
        <v>81</v>
      </c>
      <c r="C10" s="275">
        <v>651</v>
      </c>
      <c r="D10" s="276">
        <v>301012</v>
      </c>
      <c r="E10" s="174">
        <f>IF(C10="","",ROUND(D10/$D$20*100,1))+0.1</f>
        <v>2.2000000000000002</v>
      </c>
      <c r="F10" s="275">
        <v>83</v>
      </c>
      <c r="G10" s="285">
        <v>44670</v>
      </c>
      <c r="H10" s="286">
        <v>23112</v>
      </c>
      <c r="I10" s="474">
        <v>20089</v>
      </c>
      <c r="J10" s="475"/>
      <c r="K10" s="275">
        <v>77</v>
      </c>
      <c r="L10" s="285">
        <v>204</v>
      </c>
    </row>
    <row r="11" spans="1:12" ht="20.25" customHeight="1" x14ac:dyDescent="0.15">
      <c r="A11" s="473"/>
      <c r="B11" s="241" t="s">
        <v>82</v>
      </c>
      <c r="C11" s="275">
        <v>365</v>
      </c>
      <c r="D11" s="276">
        <v>84490</v>
      </c>
      <c r="E11" s="174">
        <f>IF(C11="","",ROUND(D11/$D$20*100,1))</f>
        <v>0.6</v>
      </c>
      <c r="F11" s="275">
        <v>4</v>
      </c>
      <c r="G11" s="285">
        <v>159</v>
      </c>
      <c r="H11" s="286">
        <v>2847503</v>
      </c>
      <c r="I11" s="474">
        <v>2845528</v>
      </c>
      <c r="J11" s="475"/>
      <c r="K11" s="275">
        <v>33702</v>
      </c>
      <c r="L11" s="285">
        <v>88592</v>
      </c>
    </row>
    <row r="12" spans="1:12" ht="20.25" customHeight="1" x14ac:dyDescent="0.15">
      <c r="A12" s="430" t="s">
        <v>75</v>
      </c>
      <c r="B12" s="431"/>
      <c r="C12" s="277">
        <v>105430</v>
      </c>
      <c r="D12" s="278">
        <v>12375591</v>
      </c>
      <c r="E12" s="174">
        <f t="shared" si="0"/>
        <v>86</v>
      </c>
      <c r="F12" s="275">
        <v>913</v>
      </c>
      <c r="G12" s="285">
        <v>15408</v>
      </c>
      <c r="H12" s="287">
        <v>946802134</v>
      </c>
      <c r="I12" s="474">
        <v>945995998</v>
      </c>
      <c r="J12" s="475"/>
      <c r="K12" s="275">
        <v>76506</v>
      </c>
      <c r="L12" s="285">
        <v>288417</v>
      </c>
    </row>
    <row r="13" spans="1:12" ht="20.25" customHeight="1" x14ac:dyDescent="0.15">
      <c r="A13" s="430" t="s">
        <v>76</v>
      </c>
      <c r="B13" s="431"/>
      <c r="C13" s="275">
        <v>1</v>
      </c>
      <c r="D13" s="276">
        <v>3</v>
      </c>
      <c r="E13" s="174">
        <f t="shared" si="0"/>
        <v>0</v>
      </c>
      <c r="F13" s="275">
        <v>0</v>
      </c>
      <c r="G13" s="285">
        <v>0</v>
      </c>
      <c r="H13" s="286">
        <v>0</v>
      </c>
      <c r="I13" s="474">
        <v>0</v>
      </c>
      <c r="J13" s="475"/>
      <c r="K13" s="275">
        <v>0</v>
      </c>
      <c r="L13" s="285">
        <v>18</v>
      </c>
    </row>
    <row r="14" spans="1:12" ht="20.25" customHeight="1" x14ac:dyDescent="0.15">
      <c r="A14" s="430" t="s">
        <v>77</v>
      </c>
      <c r="B14" s="431"/>
      <c r="C14" s="275">
        <v>295</v>
      </c>
      <c r="D14" s="276">
        <v>96404</v>
      </c>
      <c r="E14" s="174">
        <f t="shared" si="0"/>
        <v>0.7</v>
      </c>
      <c r="F14" s="275">
        <v>35</v>
      </c>
      <c r="G14" s="285">
        <v>10104</v>
      </c>
      <c r="H14" s="286">
        <v>777121</v>
      </c>
      <c r="I14" s="474">
        <v>776075</v>
      </c>
      <c r="J14" s="475"/>
      <c r="K14" s="275">
        <v>8061</v>
      </c>
      <c r="L14" s="285">
        <v>61000</v>
      </c>
    </row>
    <row r="15" spans="1:12" ht="20.25" customHeight="1" x14ac:dyDescent="0.15">
      <c r="A15" s="430" t="s">
        <v>78</v>
      </c>
      <c r="B15" s="431"/>
      <c r="C15" s="275">
        <v>30</v>
      </c>
      <c r="D15" s="276">
        <v>4930</v>
      </c>
      <c r="E15" s="174">
        <f t="shared" si="0"/>
        <v>0</v>
      </c>
      <c r="F15" s="275">
        <v>6</v>
      </c>
      <c r="G15" s="285">
        <v>1212</v>
      </c>
      <c r="H15" s="286">
        <v>36</v>
      </c>
      <c r="I15" s="474">
        <v>27</v>
      </c>
      <c r="J15" s="475"/>
      <c r="K15" s="275">
        <v>7</v>
      </c>
      <c r="L15" s="285">
        <v>54</v>
      </c>
    </row>
    <row r="16" spans="1:12" ht="20.25" customHeight="1" x14ac:dyDescent="0.15">
      <c r="A16" s="451" t="s">
        <v>19</v>
      </c>
      <c r="B16" s="242" t="s">
        <v>51</v>
      </c>
      <c r="C16" s="175">
        <v>0</v>
      </c>
      <c r="D16" s="168">
        <v>0</v>
      </c>
      <c r="E16" s="174">
        <f t="shared" si="0"/>
        <v>0</v>
      </c>
      <c r="F16" s="175">
        <v>0</v>
      </c>
      <c r="G16" s="183">
        <v>0</v>
      </c>
      <c r="H16" s="189">
        <v>0</v>
      </c>
      <c r="I16" s="476">
        <v>0</v>
      </c>
      <c r="J16" s="477"/>
      <c r="K16" s="175">
        <v>0</v>
      </c>
      <c r="L16" s="183">
        <v>0</v>
      </c>
    </row>
    <row r="17" spans="1:14" ht="20.25" customHeight="1" x14ac:dyDescent="0.15">
      <c r="A17" s="451"/>
      <c r="B17" s="242" t="s">
        <v>168</v>
      </c>
      <c r="C17" s="275">
        <v>581</v>
      </c>
      <c r="D17" s="276">
        <v>229546</v>
      </c>
      <c r="E17" s="174">
        <f>IF(C17="","",ROUND(D17/$D$20*100,1))</f>
        <v>1.6</v>
      </c>
      <c r="F17" s="275">
        <v>0</v>
      </c>
      <c r="G17" s="285">
        <v>0</v>
      </c>
      <c r="H17" s="286">
        <v>7865876</v>
      </c>
      <c r="I17" s="474">
        <v>7865876</v>
      </c>
      <c r="J17" s="475"/>
      <c r="K17" s="275">
        <v>34267</v>
      </c>
      <c r="L17" s="285">
        <v>36795</v>
      </c>
    </row>
    <row r="18" spans="1:14" ht="20.25" customHeight="1" x14ac:dyDescent="0.15">
      <c r="A18" s="452"/>
      <c r="B18" s="243" t="s">
        <v>196</v>
      </c>
      <c r="C18" s="279">
        <v>129</v>
      </c>
      <c r="D18" s="280">
        <v>20547</v>
      </c>
      <c r="E18" s="176">
        <f>IF(C18="","",ROUND(D18/$D$20*100,1))</f>
        <v>0.1</v>
      </c>
      <c r="F18" s="279">
        <v>0</v>
      </c>
      <c r="G18" s="288">
        <v>0</v>
      </c>
      <c r="H18" s="289">
        <v>954942</v>
      </c>
      <c r="I18" s="474">
        <v>954942</v>
      </c>
      <c r="J18" s="475"/>
      <c r="K18" s="279">
        <v>46476</v>
      </c>
      <c r="L18" s="288">
        <v>225600</v>
      </c>
    </row>
    <row r="19" spans="1:14" ht="20.25" customHeight="1" x14ac:dyDescent="0.15">
      <c r="A19" s="453"/>
      <c r="B19" s="244" t="s">
        <v>52</v>
      </c>
      <c r="C19" s="281">
        <v>1033</v>
      </c>
      <c r="D19" s="282">
        <v>290186</v>
      </c>
      <c r="E19" s="177">
        <f>E20-SUM(E8:E18)</f>
        <v>1.9000000000000057</v>
      </c>
      <c r="F19" s="281">
        <v>32</v>
      </c>
      <c r="G19" s="290">
        <v>3504</v>
      </c>
      <c r="H19" s="291">
        <v>10562429</v>
      </c>
      <c r="I19" s="489">
        <v>10559147</v>
      </c>
      <c r="J19" s="490"/>
      <c r="K19" s="281">
        <v>36399</v>
      </c>
      <c r="L19" s="290">
        <v>122700</v>
      </c>
    </row>
    <row r="20" spans="1:14" ht="20.25" customHeight="1" x14ac:dyDescent="0.15">
      <c r="A20" s="435" t="s">
        <v>53</v>
      </c>
      <c r="B20" s="436"/>
      <c r="C20" s="178">
        <f>SUM(C8:C19)</f>
        <v>110350</v>
      </c>
      <c r="D20" s="169">
        <f t="shared" ref="D20:G20" si="1">SUM(D8:D19)</f>
        <v>14398514</v>
      </c>
      <c r="E20" s="179">
        <v>100</v>
      </c>
      <c r="F20" s="178">
        <f t="shared" si="1"/>
        <v>1353</v>
      </c>
      <c r="G20" s="184">
        <f t="shared" si="1"/>
        <v>222163</v>
      </c>
      <c r="H20" s="178">
        <f>SUM(H8:H19)</f>
        <v>972851788</v>
      </c>
      <c r="I20" s="491">
        <f>SUM(I8:J19)</f>
        <v>972017674</v>
      </c>
      <c r="J20" s="492"/>
      <c r="K20" s="178">
        <f>H20/D20*1000</f>
        <v>67566.124393114456</v>
      </c>
      <c r="L20" s="190" t="s">
        <v>128</v>
      </c>
    </row>
    <row r="21" spans="1:14" x14ac:dyDescent="0.15">
      <c r="A21" s="191"/>
      <c r="B21" s="191"/>
      <c r="C21" s="192"/>
      <c r="D21" s="192"/>
      <c r="E21" s="191"/>
      <c r="F21" s="191"/>
      <c r="G21" s="191"/>
      <c r="H21" s="191"/>
      <c r="I21" s="191"/>
      <c r="J21" s="191"/>
      <c r="K21" s="193"/>
      <c r="L21" s="194" t="s">
        <v>4</v>
      </c>
      <c r="M21" s="195"/>
      <c r="N21" s="195"/>
    </row>
    <row r="22" spans="1:14" ht="12.75" customHeight="1" x14ac:dyDescent="0.15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292"/>
      <c r="L22" s="191"/>
      <c r="M22" s="195"/>
      <c r="N22" s="195"/>
    </row>
    <row r="23" spans="1:14" s="5" customFormat="1" x14ac:dyDescent="0.15">
      <c r="A23" s="196" t="s">
        <v>156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</row>
    <row r="24" spans="1:14" s="5" customFormat="1" x14ac:dyDescent="0.15">
      <c r="A24" s="197"/>
      <c r="B24" s="197"/>
      <c r="C24" s="197"/>
      <c r="D24" s="197"/>
      <c r="E24" s="198"/>
      <c r="F24" s="197"/>
      <c r="G24" s="197"/>
      <c r="H24" s="197"/>
      <c r="I24" s="197"/>
      <c r="J24" s="197"/>
      <c r="K24" s="199" t="s">
        <v>92</v>
      </c>
      <c r="L24" s="197"/>
      <c r="M24" s="197"/>
      <c r="N24" s="197"/>
    </row>
    <row r="25" spans="1:14" s="5" customFormat="1" ht="24" customHeight="1" x14ac:dyDescent="0.15">
      <c r="A25" s="437" t="s">
        <v>161</v>
      </c>
      <c r="B25" s="438"/>
      <c r="C25" s="438"/>
      <c r="D25" s="439"/>
      <c r="E25" s="432" t="s">
        <v>227</v>
      </c>
      <c r="F25" s="433"/>
      <c r="G25" s="434"/>
      <c r="H25" s="432" t="s">
        <v>207</v>
      </c>
      <c r="I25" s="434"/>
      <c r="J25" s="432" t="s">
        <v>228</v>
      </c>
      <c r="K25" s="433"/>
      <c r="L25" s="434"/>
      <c r="M25" s="197"/>
      <c r="N25" s="197"/>
    </row>
    <row r="26" spans="1:14" s="5" customFormat="1" ht="20.25" customHeight="1" x14ac:dyDescent="0.15">
      <c r="A26" s="445" t="s">
        <v>21</v>
      </c>
      <c r="B26" s="446"/>
      <c r="C26" s="440" t="s">
        <v>54</v>
      </c>
      <c r="D26" s="441"/>
      <c r="E26" s="442">
        <v>1090758</v>
      </c>
      <c r="F26" s="443"/>
      <c r="G26" s="444"/>
      <c r="H26" s="419">
        <v>1034283</v>
      </c>
      <c r="I26" s="421"/>
      <c r="J26" s="481">
        <v>992298</v>
      </c>
      <c r="K26" s="482"/>
      <c r="L26" s="483"/>
      <c r="M26" s="197"/>
      <c r="N26" s="197"/>
    </row>
    <row r="27" spans="1:14" s="5" customFormat="1" ht="20.25" customHeight="1" x14ac:dyDescent="0.15">
      <c r="A27" s="427"/>
      <c r="B27" s="428"/>
      <c r="C27" s="398" t="s">
        <v>55</v>
      </c>
      <c r="D27" s="397"/>
      <c r="E27" s="393">
        <v>893213</v>
      </c>
      <c r="F27" s="394"/>
      <c r="G27" s="395"/>
      <c r="H27" s="399">
        <v>872288</v>
      </c>
      <c r="I27" s="400"/>
      <c r="J27" s="389">
        <v>848699</v>
      </c>
      <c r="K27" s="480"/>
      <c r="L27" s="390"/>
      <c r="M27" s="197"/>
      <c r="N27" s="197"/>
    </row>
    <row r="28" spans="1:14" s="5" customFormat="1" ht="20.25" customHeight="1" x14ac:dyDescent="0.15">
      <c r="A28" s="447" t="s">
        <v>20</v>
      </c>
      <c r="B28" s="448"/>
      <c r="C28" s="398" t="s">
        <v>54</v>
      </c>
      <c r="D28" s="397"/>
      <c r="E28" s="393">
        <v>1009035</v>
      </c>
      <c r="F28" s="394"/>
      <c r="G28" s="395"/>
      <c r="H28" s="399">
        <v>1020390</v>
      </c>
      <c r="I28" s="400"/>
      <c r="J28" s="389">
        <v>964681</v>
      </c>
      <c r="K28" s="480"/>
      <c r="L28" s="390"/>
      <c r="M28" s="197"/>
      <c r="N28" s="197"/>
    </row>
    <row r="29" spans="1:14" s="5" customFormat="1" ht="20.25" customHeight="1" x14ac:dyDescent="0.15">
      <c r="A29" s="449"/>
      <c r="B29" s="450"/>
      <c r="C29" s="398" t="s">
        <v>55</v>
      </c>
      <c r="D29" s="397"/>
      <c r="E29" s="393">
        <v>357406</v>
      </c>
      <c r="F29" s="394"/>
      <c r="G29" s="395"/>
      <c r="H29" s="399">
        <v>360249</v>
      </c>
      <c r="I29" s="400"/>
      <c r="J29" s="389">
        <v>340673</v>
      </c>
      <c r="K29" s="480"/>
      <c r="L29" s="390"/>
      <c r="M29" s="197"/>
      <c r="N29" s="197"/>
    </row>
    <row r="30" spans="1:14" s="5" customFormat="1" ht="20.25" customHeight="1" x14ac:dyDescent="0.15">
      <c r="A30" s="425" t="s">
        <v>22</v>
      </c>
      <c r="B30" s="426"/>
      <c r="C30" s="398" t="s">
        <v>54</v>
      </c>
      <c r="D30" s="397"/>
      <c r="E30" s="393">
        <v>317476850</v>
      </c>
      <c r="F30" s="394"/>
      <c r="G30" s="395"/>
      <c r="H30" s="399">
        <v>317810889</v>
      </c>
      <c r="I30" s="400"/>
      <c r="J30" s="389">
        <v>319601629</v>
      </c>
      <c r="K30" s="480"/>
      <c r="L30" s="390"/>
      <c r="M30" s="197"/>
      <c r="N30" s="197"/>
    </row>
    <row r="31" spans="1:14" s="5" customFormat="1" ht="20.25" customHeight="1" x14ac:dyDescent="0.15">
      <c r="A31" s="427"/>
      <c r="B31" s="428"/>
      <c r="C31" s="398" t="s">
        <v>55</v>
      </c>
      <c r="D31" s="397"/>
      <c r="E31" s="393">
        <v>12324538</v>
      </c>
      <c r="F31" s="394"/>
      <c r="G31" s="395"/>
      <c r="H31" s="399">
        <v>12336693</v>
      </c>
      <c r="I31" s="400"/>
      <c r="J31" s="389">
        <v>12360183</v>
      </c>
      <c r="K31" s="480"/>
      <c r="L31" s="390"/>
      <c r="M31" s="197"/>
      <c r="N31" s="197"/>
    </row>
    <row r="32" spans="1:14" s="5" customFormat="1" ht="20.25" customHeight="1" x14ac:dyDescent="0.15">
      <c r="A32" s="425" t="s">
        <v>56</v>
      </c>
      <c r="B32" s="426"/>
      <c r="C32" s="398" t="s">
        <v>54</v>
      </c>
      <c r="D32" s="397"/>
      <c r="E32" s="393">
        <v>0</v>
      </c>
      <c r="F32" s="394"/>
      <c r="G32" s="395"/>
      <c r="H32" s="401">
        <v>0</v>
      </c>
      <c r="I32" s="402"/>
      <c r="J32" s="389">
        <v>0</v>
      </c>
      <c r="K32" s="480"/>
      <c r="L32" s="390"/>
      <c r="M32" s="197"/>
      <c r="N32" s="197"/>
    </row>
    <row r="33" spans="1:14" s="5" customFormat="1" ht="20.25" customHeight="1" x14ac:dyDescent="0.15">
      <c r="A33" s="427"/>
      <c r="B33" s="428"/>
      <c r="C33" s="398" t="s">
        <v>55</v>
      </c>
      <c r="D33" s="397"/>
      <c r="E33" s="393">
        <v>3</v>
      </c>
      <c r="F33" s="394"/>
      <c r="G33" s="395"/>
      <c r="H33" s="401">
        <v>3</v>
      </c>
      <c r="I33" s="402"/>
      <c r="J33" s="389">
        <v>3</v>
      </c>
      <c r="K33" s="480"/>
      <c r="L33" s="390"/>
      <c r="M33" s="197"/>
      <c r="N33" s="197"/>
    </row>
    <row r="34" spans="1:14" s="5" customFormat="1" ht="20.25" customHeight="1" x14ac:dyDescent="0.15">
      <c r="A34" s="425" t="s">
        <v>23</v>
      </c>
      <c r="B34" s="426"/>
      <c r="C34" s="398" t="s">
        <v>57</v>
      </c>
      <c r="D34" s="397"/>
      <c r="E34" s="393">
        <v>534482</v>
      </c>
      <c r="F34" s="394"/>
      <c r="G34" s="395"/>
      <c r="H34" s="389">
        <v>528282</v>
      </c>
      <c r="I34" s="390"/>
      <c r="J34" s="389">
        <v>533373</v>
      </c>
      <c r="K34" s="480"/>
      <c r="L34" s="390"/>
      <c r="M34" s="197"/>
      <c r="N34" s="197"/>
    </row>
    <row r="35" spans="1:14" s="5" customFormat="1" ht="20.25" customHeight="1" x14ac:dyDescent="0.15">
      <c r="A35" s="427"/>
      <c r="B35" s="428"/>
      <c r="C35" s="398" t="s">
        <v>58</v>
      </c>
      <c r="D35" s="397"/>
      <c r="E35" s="393">
        <v>84153</v>
      </c>
      <c r="F35" s="394"/>
      <c r="G35" s="395"/>
      <c r="H35" s="389">
        <v>83873</v>
      </c>
      <c r="I35" s="390"/>
      <c r="J35" s="389">
        <v>86300</v>
      </c>
      <c r="K35" s="480"/>
      <c r="L35" s="390"/>
      <c r="M35" s="197"/>
      <c r="N35" s="197"/>
    </row>
    <row r="36" spans="1:14" s="5" customFormat="1" ht="20.25" customHeight="1" x14ac:dyDescent="0.15">
      <c r="A36" s="425" t="s">
        <v>24</v>
      </c>
      <c r="B36" s="426"/>
      <c r="C36" s="398" t="s">
        <v>59</v>
      </c>
      <c r="D36" s="397"/>
      <c r="E36" s="393">
        <v>28</v>
      </c>
      <c r="F36" s="394"/>
      <c r="G36" s="395"/>
      <c r="H36" s="389">
        <v>28</v>
      </c>
      <c r="I36" s="390"/>
      <c r="J36" s="389">
        <v>27</v>
      </c>
      <c r="K36" s="480"/>
      <c r="L36" s="390"/>
      <c r="M36" s="197"/>
      <c r="N36" s="197"/>
    </row>
    <row r="37" spans="1:14" s="5" customFormat="1" ht="20.25" customHeight="1" x14ac:dyDescent="0.15">
      <c r="A37" s="427"/>
      <c r="B37" s="428"/>
      <c r="C37" s="398" t="s">
        <v>60</v>
      </c>
      <c r="D37" s="397"/>
      <c r="E37" s="393">
        <v>4034</v>
      </c>
      <c r="F37" s="394"/>
      <c r="G37" s="395"/>
      <c r="H37" s="389">
        <v>4034</v>
      </c>
      <c r="I37" s="390"/>
      <c r="J37" s="389">
        <v>3718</v>
      </c>
      <c r="K37" s="480"/>
      <c r="L37" s="390"/>
      <c r="M37" s="197"/>
      <c r="N37" s="197"/>
    </row>
    <row r="38" spans="1:14" s="5" customFormat="1" ht="20.25" customHeight="1" x14ac:dyDescent="0.15">
      <c r="A38" s="412" t="s">
        <v>91</v>
      </c>
      <c r="B38" s="410" t="s">
        <v>25</v>
      </c>
      <c r="C38" s="396" t="s">
        <v>61</v>
      </c>
      <c r="D38" s="397"/>
      <c r="E38" s="393">
        <v>6004805</v>
      </c>
      <c r="F38" s="394"/>
      <c r="G38" s="395"/>
      <c r="H38" s="389">
        <v>6004805</v>
      </c>
      <c r="I38" s="390"/>
      <c r="J38" s="389">
        <v>6106806</v>
      </c>
      <c r="K38" s="480"/>
      <c r="L38" s="390"/>
      <c r="M38" s="197"/>
      <c r="N38" s="197"/>
    </row>
    <row r="39" spans="1:14" s="5" customFormat="1" ht="20.25" customHeight="1" x14ac:dyDescent="0.15">
      <c r="A39" s="413"/>
      <c r="B39" s="411"/>
      <c r="C39" s="396" t="s">
        <v>62</v>
      </c>
      <c r="D39" s="397"/>
      <c r="E39" s="393">
        <v>250143</v>
      </c>
      <c r="F39" s="394"/>
      <c r="G39" s="395"/>
      <c r="H39" s="389">
        <v>250143</v>
      </c>
      <c r="I39" s="390"/>
      <c r="J39" s="389">
        <v>250093</v>
      </c>
      <c r="K39" s="480"/>
      <c r="L39" s="390"/>
      <c r="M39" s="197"/>
      <c r="N39" s="197"/>
    </row>
    <row r="40" spans="1:14" s="5" customFormat="1" ht="20.25" customHeight="1" x14ac:dyDescent="0.15">
      <c r="A40" s="413"/>
      <c r="B40" s="239" t="s">
        <v>63</v>
      </c>
      <c r="C40" s="396" t="s">
        <v>61</v>
      </c>
      <c r="D40" s="397"/>
      <c r="E40" s="393">
        <v>6567868</v>
      </c>
      <c r="F40" s="394"/>
      <c r="G40" s="395"/>
      <c r="H40" s="389">
        <v>7171180</v>
      </c>
      <c r="I40" s="390"/>
      <c r="J40" s="389">
        <v>6939405</v>
      </c>
      <c r="K40" s="480"/>
      <c r="L40" s="390"/>
      <c r="M40" s="197"/>
      <c r="N40" s="197"/>
    </row>
    <row r="41" spans="1:14" s="5" customFormat="1" ht="20.25" customHeight="1" x14ac:dyDescent="0.15">
      <c r="A41" s="414"/>
      <c r="B41" s="200" t="s">
        <v>64</v>
      </c>
      <c r="C41" s="429" t="s">
        <v>62</v>
      </c>
      <c r="D41" s="418"/>
      <c r="E41" s="407">
        <v>263537</v>
      </c>
      <c r="F41" s="408"/>
      <c r="G41" s="409"/>
      <c r="H41" s="391">
        <v>276539</v>
      </c>
      <c r="I41" s="392"/>
      <c r="J41" s="391">
        <v>286682</v>
      </c>
      <c r="K41" s="488"/>
      <c r="L41" s="392"/>
      <c r="M41" s="197"/>
      <c r="N41" s="197"/>
    </row>
    <row r="42" spans="1:14" s="5" customFormat="1" ht="20.25" customHeight="1" x14ac:dyDescent="0.15">
      <c r="A42" s="403" t="s">
        <v>150</v>
      </c>
      <c r="B42" s="404"/>
      <c r="C42" s="415" t="s">
        <v>61</v>
      </c>
      <c r="D42" s="416"/>
      <c r="E42" s="419">
        <f>E40+E38+E36+E34+E32+E30+E26+E28</f>
        <v>332683826</v>
      </c>
      <c r="F42" s="420"/>
      <c r="G42" s="421"/>
      <c r="H42" s="420">
        <f>H26+H28+H30+H32+H34+H36+H38+H40</f>
        <v>333569857</v>
      </c>
      <c r="I42" s="421"/>
      <c r="J42" s="442">
        <f>J26+J28+J30+J32+J34+J36+J38+J40</f>
        <v>335138219</v>
      </c>
      <c r="K42" s="443"/>
      <c r="L42" s="444"/>
      <c r="M42" s="197"/>
      <c r="N42" s="197"/>
    </row>
    <row r="43" spans="1:14" s="5" customFormat="1" ht="20.25" customHeight="1" x14ac:dyDescent="0.15">
      <c r="A43" s="405"/>
      <c r="B43" s="406"/>
      <c r="C43" s="417" t="s">
        <v>62</v>
      </c>
      <c r="D43" s="418"/>
      <c r="E43" s="422">
        <f>E41+E39+E37+E35+E33+E31+E27+E29</f>
        <v>14177027</v>
      </c>
      <c r="F43" s="423"/>
      <c r="G43" s="424"/>
      <c r="H43" s="423">
        <f>H27+H29+H31+H33+H35+H37+H39+H41</f>
        <v>14183822</v>
      </c>
      <c r="I43" s="424"/>
      <c r="J43" s="485">
        <f>J27+J29+J31+J33+J35+J37+J39+J41</f>
        <v>14176351</v>
      </c>
      <c r="K43" s="486"/>
      <c r="L43" s="487"/>
      <c r="M43" s="197"/>
      <c r="N43" s="201"/>
    </row>
    <row r="44" spans="1:14" s="5" customFormat="1" x14ac:dyDescent="0.15">
      <c r="A44" s="202"/>
      <c r="B44" s="202"/>
      <c r="C44" s="202"/>
      <c r="D44" s="202"/>
      <c r="E44" s="202"/>
      <c r="F44" s="197"/>
      <c r="G44" s="197"/>
      <c r="H44" s="197"/>
      <c r="I44" s="197"/>
      <c r="J44" s="197"/>
      <c r="K44" s="203" t="s">
        <v>4</v>
      </c>
      <c r="L44" s="197"/>
      <c r="M44" s="51"/>
      <c r="N44" s="51"/>
    </row>
    <row r="45" spans="1:14" ht="25.5" customHeight="1" x14ac:dyDescent="0.15">
      <c r="A45" s="191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204"/>
      <c r="N45" s="204"/>
    </row>
    <row r="46" spans="1:14" x14ac:dyDescent="0.15">
      <c r="A46" s="195"/>
      <c r="B46" s="195"/>
      <c r="C46" s="195"/>
      <c r="D46" s="195"/>
      <c r="E46" s="195"/>
      <c r="F46" s="205" t="s">
        <v>153</v>
      </c>
      <c r="G46" s="195"/>
      <c r="H46" s="195"/>
      <c r="I46" s="195"/>
      <c r="J46" s="195"/>
      <c r="K46" s="195"/>
      <c r="L46" s="195"/>
      <c r="M46" s="195"/>
      <c r="N46" s="195"/>
    </row>
    <row r="47" spans="1:14" x14ac:dyDescent="0.15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</row>
    <row r="48" spans="1:14" x14ac:dyDescent="0.15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</row>
    <row r="49" spans="1:14" ht="13.5" x14ac:dyDescent="0.15">
      <c r="A49" s="195"/>
      <c r="B49" s="206" t="s">
        <v>132</v>
      </c>
      <c r="C49" s="195"/>
      <c r="D49" s="195"/>
      <c r="E49" s="207"/>
      <c r="F49" s="195"/>
      <c r="G49" s="195"/>
      <c r="H49" s="195"/>
      <c r="I49" s="195"/>
      <c r="J49" s="195"/>
      <c r="K49" s="195"/>
      <c r="L49" s="195"/>
      <c r="M49" s="195"/>
      <c r="N49" s="195"/>
    </row>
  </sheetData>
  <customSheetViews>
    <customSheetView guid="{60AB5A91-0B10-4678-8BC8-BF598EF574E7}" scale="115" showPageBreaks="1" fitToPage="1" printArea="1">
      <selection activeCell="H9" sqref="H9"/>
      <pageMargins left="0.35433070866141736" right="0" top="0.39370078740157483" bottom="0.39370078740157483" header="0.62992125984251968" footer="0.51181102362204722"/>
      <pageSetup paperSize="9" scale="97" firstPageNumber="38" fitToHeight="0" pageOrder="overThenDown" orientation="portrait" blackAndWhite="1" useFirstPageNumber="1" horizontalDpi="300" verticalDpi="300" r:id="rId1"/>
      <headerFooter alignWithMargins="0">
        <oddFooter>&amp;C&amp;"ＭＳ 明朝,標準"&amp;11－16－</oddFooter>
      </headerFooter>
    </customSheetView>
  </customSheetViews>
  <mergeCells count="114">
    <mergeCell ref="A3:F3"/>
    <mergeCell ref="H43:I43"/>
    <mergeCell ref="H42:I42"/>
    <mergeCell ref="I10:J10"/>
    <mergeCell ref="I9:J9"/>
    <mergeCell ref="J25:L25"/>
    <mergeCell ref="J43:L43"/>
    <mergeCell ref="J42:L42"/>
    <mergeCell ref="J41:L41"/>
    <mergeCell ref="J40:L40"/>
    <mergeCell ref="J39:L39"/>
    <mergeCell ref="J38:L38"/>
    <mergeCell ref="J37:L37"/>
    <mergeCell ref="J36:L36"/>
    <mergeCell ref="J35:L35"/>
    <mergeCell ref="J34:L34"/>
    <mergeCell ref="J33:L33"/>
    <mergeCell ref="J32:L32"/>
    <mergeCell ref="J31:L31"/>
    <mergeCell ref="I18:J18"/>
    <mergeCell ref="I19:J19"/>
    <mergeCell ref="I20:J20"/>
    <mergeCell ref="I12:J12"/>
    <mergeCell ref="I11:J11"/>
    <mergeCell ref="I16:J16"/>
    <mergeCell ref="I17:J17"/>
    <mergeCell ref="I8:J8"/>
    <mergeCell ref="J30:L30"/>
    <mergeCell ref="J29:L29"/>
    <mergeCell ref="J28:L28"/>
    <mergeCell ref="J27:L27"/>
    <mergeCell ref="J26:L26"/>
    <mergeCell ref="H25:I25"/>
    <mergeCell ref="H26:I26"/>
    <mergeCell ref="H27:I27"/>
    <mergeCell ref="H28:I28"/>
    <mergeCell ref="H29:I29"/>
    <mergeCell ref="H30:I30"/>
    <mergeCell ref="A15:B15"/>
    <mergeCell ref="A14:B14"/>
    <mergeCell ref="A13:B13"/>
    <mergeCell ref="A5:B7"/>
    <mergeCell ref="K5:L5"/>
    <mergeCell ref="C5:E5"/>
    <mergeCell ref="F5:G5"/>
    <mergeCell ref="H5:J5"/>
    <mergeCell ref="I6:J6"/>
    <mergeCell ref="I7:J7"/>
    <mergeCell ref="A8:A9"/>
    <mergeCell ref="A10:A11"/>
    <mergeCell ref="I13:J13"/>
    <mergeCell ref="I14:J14"/>
    <mergeCell ref="I15:J15"/>
    <mergeCell ref="A34:B35"/>
    <mergeCell ref="A36:B37"/>
    <mergeCell ref="C41:D41"/>
    <mergeCell ref="C38:D38"/>
    <mergeCell ref="A12:B12"/>
    <mergeCell ref="E32:G32"/>
    <mergeCell ref="E25:G25"/>
    <mergeCell ref="A20:B20"/>
    <mergeCell ref="A25:D25"/>
    <mergeCell ref="E33:G33"/>
    <mergeCell ref="C33:D33"/>
    <mergeCell ref="C26:D26"/>
    <mergeCell ref="C30:D30"/>
    <mergeCell ref="E30:G30"/>
    <mergeCell ref="E31:G31"/>
    <mergeCell ref="E26:G26"/>
    <mergeCell ref="E27:G27"/>
    <mergeCell ref="E28:G28"/>
    <mergeCell ref="E29:G29"/>
    <mergeCell ref="A32:B33"/>
    <mergeCell ref="A26:B27"/>
    <mergeCell ref="A28:B29"/>
    <mergeCell ref="A30:B31"/>
    <mergeCell ref="A16:A19"/>
    <mergeCell ref="A42:B43"/>
    <mergeCell ref="E38:G38"/>
    <mergeCell ref="E39:G39"/>
    <mergeCell ref="E40:G40"/>
    <mergeCell ref="E41:G41"/>
    <mergeCell ref="B38:B39"/>
    <mergeCell ref="A38:A41"/>
    <mergeCell ref="C42:D42"/>
    <mergeCell ref="C43:D43"/>
    <mergeCell ref="C39:D39"/>
    <mergeCell ref="E42:G42"/>
    <mergeCell ref="E43:G43"/>
    <mergeCell ref="H31:I31"/>
    <mergeCell ref="H32:I32"/>
    <mergeCell ref="H33:I33"/>
    <mergeCell ref="H34:I34"/>
    <mergeCell ref="H35:I35"/>
    <mergeCell ref="H36:I36"/>
    <mergeCell ref="H37:I37"/>
    <mergeCell ref="H38:I38"/>
    <mergeCell ref="C27:D27"/>
    <mergeCell ref="C28:D28"/>
    <mergeCell ref="C29:D29"/>
    <mergeCell ref="C31:D31"/>
    <mergeCell ref="C32:D32"/>
    <mergeCell ref="E37:G37"/>
    <mergeCell ref="E35:G35"/>
    <mergeCell ref="E36:G36"/>
    <mergeCell ref="H39:I39"/>
    <mergeCell ref="H40:I40"/>
    <mergeCell ref="H41:I41"/>
    <mergeCell ref="E34:G34"/>
    <mergeCell ref="C40:D40"/>
    <mergeCell ref="C34:D34"/>
    <mergeCell ref="C37:D37"/>
    <mergeCell ref="C35:D35"/>
    <mergeCell ref="C36:D36"/>
  </mergeCells>
  <phoneticPr fontId="5"/>
  <printOptions gridLinesSet="0"/>
  <pageMargins left="0.25" right="0.25" top="0.75" bottom="0.75" header="0.3" footer="0.3"/>
  <pageSetup paperSize="9" scale="95" firstPageNumber="38" pageOrder="overThenDown" orientation="portrait" blackAndWhite="1" useFirstPageNumber="1" horizontalDpi="300" verticalDpi="300" r:id="rId2"/>
  <headerFooter scaleWithDoc="0" alignWithMargins="0">
    <oddFooter>&amp;C&amp;"ＭＳ 明朝,標準"&amp;11－16－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5"/>
  <sheetViews>
    <sheetView view="pageBreakPreview" zoomScaleNormal="100" zoomScaleSheetLayoutView="100" workbookViewId="0">
      <pane xSplit="3" ySplit="6" topLeftCell="D7" activePane="bottomRight" state="frozen"/>
      <selection activeCell="H27" sqref="H27"/>
      <selection pane="topRight" activeCell="H27" sqref="H27"/>
      <selection pane="bottomLeft" activeCell="H27" sqref="H27"/>
      <selection pane="bottomRight" activeCell="D1" sqref="D1"/>
    </sheetView>
  </sheetViews>
  <sheetFormatPr defaultColWidth="8" defaultRowHeight="12.75" x14ac:dyDescent="0.15"/>
  <cols>
    <col min="1" max="1" width="3.5" style="15" customWidth="1"/>
    <col min="2" max="2" width="5.125" style="15" customWidth="1"/>
    <col min="3" max="3" width="12.125" style="15" bestFit="1" customWidth="1"/>
    <col min="4" max="4" width="13.25" style="15" customWidth="1"/>
    <col min="5" max="5" width="10" style="15" bestFit="1" customWidth="1"/>
    <col min="6" max="6" width="10.5" style="15" customWidth="1"/>
    <col min="7" max="7" width="13.5" style="15" customWidth="1"/>
    <col min="8" max="8" width="10.125" style="15" customWidth="1"/>
    <col min="9" max="9" width="10.25" style="15" customWidth="1"/>
    <col min="10" max="16384" width="8" style="15"/>
  </cols>
  <sheetData>
    <row r="1" spans="1:11" ht="14.25" x14ac:dyDescent="0.15">
      <c r="A1" s="19" t="s">
        <v>200</v>
      </c>
      <c r="B1" s="16"/>
    </row>
    <row r="2" spans="1:11" ht="11.25" customHeight="1" x14ac:dyDescent="0.15">
      <c r="A2" s="19"/>
      <c r="B2" s="16"/>
    </row>
    <row r="3" spans="1:11" x14ac:dyDescent="0.15">
      <c r="A3" s="15" t="s">
        <v>219</v>
      </c>
      <c r="B3" s="17"/>
    </row>
    <row r="4" spans="1:11" x14ac:dyDescent="0.15">
      <c r="B4" s="17"/>
      <c r="E4" s="93"/>
    </row>
    <row r="5" spans="1:11" x14ac:dyDescent="0.15">
      <c r="A5" s="501" t="s">
        <v>94</v>
      </c>
      <c r="B5" s="502"/>
      <c r="C5" s="503"/>
      <c r="D5" s="497" t="s">
        <v>26</v>
      </c>
      <c r="E5" s="498"/>
      <c r="F5" s="498"/>
      <c r="G5" s="494"/>
      <c r="H5" s="493" t="s">
        <v>27</v>
      </c>
      <c r="I5" s="494"/>
      <c r="J5" s="211"/>
      <c r="K5" s="211"/>
    </row>
    <row r="6" spans="1:11" x14ac:dyDescent="0.15">
      <c r="A6" s="504"/>
      <c r="B6" s="505"/>
      <c r="C6" s="506"/>
      <c r="D6" s="209" t="s">
        <v>28</v>
      </c>
      <c r="E6" s="208" t="s">
        <v>29</v>
      </c>
      <c r="F6" s="208" t="s">
        <v>30</v>
      </c>
      <c r="G6" s="210" t="s">
        <v>162</v>
      </c>
      <c r="H6" s="212" t="s">
        <v>28</v>
      </c>
      <c r="I6" s="210" t="s">
        <v>30</v>
      </c>
      <c r="J6" s="211"/>
      <c r="K6" s="211"/>
    </row>
    <row r="7" spans="1:11" ht="17.45" customHeight="1" x14ac:dyDescent="0.15">
      <c r="A7" s="513" t="s">
        <v>65</v>
      </c>
      <c r="B7" s="495" t="s">
        <v>220</v>
      </c>
      <c r="C7" s="496"/>
      <c r="D7" s="293">
        <v>119196279</v>
      </c>
      <c r="E7" s="294">
        <v>52990</v>
      </c>
      <c r="F7" s="294">
        <v>4494033</v>
      </c>
      <c r="G7" s="295">
        <f t="shared" ref="G7:G10" si="0">ROUND(D7*1000/F7,0)</f>
        <v>26523</v>
      </c>
      <c r="H7" s="293">
        <v>104201</v>
      </c>
      <c r="I7" s="295">
        <v>48635</v>
      </c>
      <c r="J7" s="211"/>
      <c r="K7" s="211"/>
    </row>
    <row r="8" spans="1:11" ht="17.45" customHeight="1" x14ac:dyDescent="0.15">
      <c r="A8" s="514"/>
      <c r="B8" s="499" t="s">
        <v>221</v>
      </c>
      <c r="C8" s="500"/>
      <c r="D8" s="296">
        <v>10195726</v>
      </c>
      <c r="E8" s="297">
        <v>1106</v>
      </c>
      <c r="F8" s="297">
        <v>268628</v>
      </c>
      <c r="G8" s="295">
        <f t="shared" si="0"/>
        <v>37955</v>
      </c>
      <c r="H8" s="298">
        <v>222</v>
      </c>
      <c r="I8" s="299">
        <v>73</v>
      </c>
      <c r="J8" s="211"/>
      <c r="K8" s="211"/>
    </row>
    <row r="9" spans="1:11" ht="17.45" customHeight="1" x14ac:dyDescent="0.15">
      <c r="A9" s="514"/>
      <c r="B9" s="499" t="s">
        <v>95</v>
      </c>
      <c r="C9" s="500"/>
      <c r="D9" s="296">
        <v>2652828</v>
      </c>
      <c r="E9" s="297">
        <v>2646</v>
      </c>
      <c r="F9" s="297">
        <v>213329</v>
      </c>
      <c r="G9" s="295">
        <f t="shared" si="0"/>
        <v>12435</v>
      </c>
      <c r="H9" s="296">
        <v>4190</v>
      </c>
      <c r="I9" s="300">
        <v>1510</v>
      </c>
      <c r="J9" s="211"/>
      <c r="K9" s="211"/>
    </row>
    <row r="10" spans="1:11" ht="17.45" customHeight="1" x14ac:dyDescent="0.15">
      <c r="A10" s="514"/>
      <c r="B10" s="499" t="s">
        <v>96</v>
      </c>
      <c r="C10" s="500"/>
      <c r="D10" s="296">
        <v>240277</v>
      </c>
      <c r="E10" s="301">
        <v>625</v>
      </c>
      <c r="F10" s="301">
        <v>33776</v>
      </c>
      <c r="G10" s="295">
        <f t="shared" si="0"/>
        <v>7114</v>
      </c>
      <c r="H10" s="296">
        <v>4760</v>
      </c>
      <c r="I10" s="300">
        <v>2502</v>
      </c>
      <c r="J10" s="211"/>
      <c r="K10" s="211"/>
    </row>
    <row r="11" spans="1:11" ht="17.45" customHeight="1" x14ac:dyDescent="0.15">
      <c r="A11" s="514"/>
      <c r="B11" s="499" t="s">
        <v>97</v>
      </c>
      <c r="C11" s="500"/>
      <c r="D11" s="296">
        <v>1151085</v>
      </c>
      <c r="E11" s="297">
        <v>1718</v>
      </c>
      <c r="F11" s="297">
        <v>68655</v>
      </c>
      <c r="G11" s="295">
        <f>ROUND(D11*1000/F11,0)</f>
        <v>16766</v>
      </c>
      <c r="H11" s="296">
        <v>8401</v>
      </c>
      <c r="I11" s="300">
        <v>6319</v>
      </c>
      <c r="J11" s="211"/>
      <c r="K11" s="211"/>
    </row>
    <row r="12" spans="1:11" ht="17.45" customHeight="1" x14ac:dyDescent="0.15">
      <c r="A12" s="515"/>
      <c r="B12" s="520" t="s">
        <v>98</v>
      </c>
      <c r="C12" s="521"/>
      <c r="D12" s="302">
        <f t="shared" ref="D12:I12" si="1">SUM(D7:D11)</f>
        <v>133436195</v>
      </c>
      <c r="E12" s="303">
        <f t="shared" si="1"/>
        <v>59085</v>
      </c>
      <c r="F12" s="303">
        <f t="shared" si="1"/>
        <v>5078421</v>
      </c>
      <c r="G12" s="304">
        <f>ROUND(D12*1000/F12,0)</f>
        <v>26275</v>
      </c>
      <c r="H12" s="305">
        <f>SUM(H7:H11)</f>
        <v>121774</v>
      </c>
      <c r="I12" s="306">
        <f t="shared" si="1"/>
        <v>59039</v>
      </c>
      <c r="J12" s="211"/>
      <c r="K12" s="211"/>
    </row>
    <row r="13" spans="1:11" ht="17.45" customHeight="1" x14ac:dyDescent="0.15">
      <c r="A13" s="510" t="s">
        <v>66</v>
      </c>
      <c r="B13" s="507" t="s">
        <v>222</v>
      </c>
      <c r="C13" s="213" t="s">
        <v>99</v>
      </c>
      <c r="D13" s="293">
        <v>4867688</v>
      </c>
      <c r="E13" s="307">
        <v>12</v>
      </c>
      <c r="F13" s="294">
        <v>61645</v>
      </c>
      <c r="G13" s="295">
        <f t="shared" ref="G13:G17" si="2">ROUND(D13*1000/F13,0)</f>
        <v>78963</v>
      </c>
      <c r="H13" s="308">
        <v>0</v>
      </c>
      <c r="I13" s="309">
        <v>0</v>
      </c>
      <c r="J13" s="211"/>
    </row>
    <row r="14" spans="1:11" ht="17.45" customHeight="1" x14ac:dyDescent="0.15">
      <c r="A14" s="511"/>
      <c r="B14" s="508"/>
      <c r="C14" s="214" t="s">
        <v>100</v>
      </c>
      <c r="D14" s="296">
        <v>5317123</v>
      </c>
      <c r="E14" s="310">
        <v>124</v>
      </c>
      <c r="F14" s="297">
        <v>99250</v>
      </c>
      <c r="G14" s="295">
        <f t="shared" si="2"/>
        <v>53573</v>
      </c>
      <c r="H14" s="311">
        <v>0</v>
      </c>
      <c r="I14" s="312">
        <v>0</v>
      </c>
      <c r="J14" s="211"/>
    </row>
    <row r="15" spans="1:11" ht="17.45" customHeight="1" x14ac:dyDescent="0.15">
      <c r="A15" s="511"/>
      <c r="B15" s="508"/>
      <c r="C15" s="214" t="s">
        <v>101</v>
      </c>
      <c r="D15" s="296">
        <v>32955291</v>
      </c>
      <c r="E15" s="310">
        <v>921</v>
      </c>
      <c r="F15" s="297">
        <v>660707</v>
      </c>
      <c r="G15" s="295">
        <f t="shared" si="2"/>
        <v>49879</v>
      </c>
      <c r="H15" s="311">
        <v>0</v>
      </c>
      <c r="I15" s="312">
        <v>0</v>
      </c>
      <c r="J15" s="211"/>
    </row>
    <row r="16" spans="1:11" ht="17.45" customHeight="1" x14ac:dyDescent="0.15">
      <c r="A16" s="511"/>
      <c r="B16" s="508"/>
      <c r="C16" s="214" t="s">
        <v>102</v>
      </c>
      <c r="D16" s="296">
        <v>499055</v>
      </c>
      <c r="E16" s="310">
        <v>135</v>
      </c>
      <c r="F16" s="297">
        <v>17507</v>
      </c>
      <c r="G16" s="295">
        <f t="shared" si="2"/>
        <v>28506</v>
      </c>
      <c r="H16" s="313">
        <v>44</v>
      </c>
      <c r="I16" s="314">
        <v>10</v>
      </c>
      <c r="J16" s="211"/>
    </row>
    <row r="17" spans="1:10" ht="17.45" customHeight="1" x14ac:dyDescent="0.15">
      <c r="A17" s="511"/>
      <c r="B17" s="508"/>
      <c r="C17" s="214" t="s">
        <v>103</v>
      </c>
      <c r="D17" s="296">
        <v>2330</v>
      </c>
      <c r="E17" s="310">
        <v>5</v>
      </c>
      <c r="F17" s="310">
        <v>140</v>
      </c>
      <c r="G17" s="295">
        <f t="shared" si="2"/>
        <v>16643</v>
      </c>
      <c r="H17" s="311">
        <v>0</v>
      </c>
      <c r="I17" s="312">
        <v>0</v>
      </c>
      <c r="J17" s="211"/>
    </row>
    <row r="18" spans="1:10" ht="17.45" customHeight="1" x14ac:dyDescent="0.15">
      <c r="A18" s="511"/>
      <c r="B18" s="509"/>
      <c r="C18" s="215" t="s">
        <v>104</v>
      </c>
      <c r="D18" s="302">
        <f>SUM(D13:D17)</f>
        <v>43641487</v>
      </c>
      <c r="E18" s="303">
        <f>SUM(E13:E17)</f>
        <v>1197</v>
      </c>
      <c r="F18" s="303">
        <f>SUM(F13:F17)</f>
        <v>839249</v>
      </c>
      <c r="G18" s="315">
        <f>ROUND(D18*1000/F18,0)</f>
        <v>52001</v>
      </c>
      <c r="H18" s="305">
        <f>SUM(H13:H17)</f>
        <v>44</v>
      </c>
      <c r="I18" s="306">
        <f>SUM(I13:I17)</f>
        <v>10</v>
      </c>
      <c r="J18" s="211"/>
    </row>
    <row r="19" spans="1:10" ht="17.45" customHeight="1" x14ac:dyDescent="0.15">
      <c r="A19" s="511"/>
      <c r="B19" s="507" t="s">
        <v>223</v>
      </c>
      <c r="C19" s="213" t="s">
        <v>99</v>
      </c>
      <c r="D19" s="293">
        <v>33152478</v>
      </c>
      <c r="E19" s="307">
        <v>68</v>
      </c>
      <c r="F19" s="294">
        <v>569972</v>
      </c>
      <c r="G19" s="316">
        <f t="shared" ref="G19:G30" si="3">ROUND(D19*1000/F19,0)</f>
        <v>58165</v>
      </c>
      <c r="H19" s="317">
        <v>0</v>
      </c>
      <c r="I19" s="316">
        <v>0</v>
      </c>
      <c r="J19" s="211"/>
    </row>
    <row r="20" spans="1:10" ht="17.45" customHeight="1" x14ac:dyDescent="0.15">
      <c r="A20" s="511"/>
      <c r="B20" s="508"/>
      <c r="C20" s="214" t="s">
        <v>100</v>
      </c>
      <c r="D20" s="296">
        <v>80805999</v>
      </c>
      <c r="E20" s="297">
        <v>1683</v>
      </c>
      <c r="F20" s="297">
        <v>1439881</v>
      </c>
      <c r="G20" s="295">
        <f t="shared" si="3"/>
        <v>56120</v>
      </c>
      <c r="H20" s="318">
        <v>359</v>
      </c>
      <c r="I20" s="299">
        <v>59</v>
      </c>
      <c r="J20" s="211"/>
    </row>
    <row r="21" spans="1:10" ht="17.45" customHeight="1" x14ac:dyDescent="0.15">
      <c r="A21" s="511"/>
      <c r="B21" s="508"/>
      <c r="C21" s="214" t="s">
        <v>101</v>
      </c>
      <c r="D21" s="296">
        <v>34867274</v>
      </c>
      <c r="E21" s="297">
        <v>3976</v>
      </c>
      <c r="F21" s="297">
        <v>910807</v>
      </c>
      <c r="G21" s="295">
        <f t="shared" si="3"/>
        <v>38282</v>
      </c>
      <c r="H21" s="319">
        <v>42</v>
      </c>
      <c r="I21" s="300">
        <v>13</v>
      </c>
      <c r="J21" s="211"/>
    </row>
    <row r="22" spans="1:10" ht="17.45" customHeight="1" x14ac:dyDescent="0.15">
      <c r="A22" s="511"/>
      <c r="B22" s="508"/>
      <c r="C22" s="214" t="s">
        <v>102</v>
      </c>
      <c r="D22" s="296">
        <v>18685721</v>
      </c>
      <c r="E22" s="297">
        <v>3400</v>
      </c>
      <c r="F22" s="297">
        <v>542451</v>
      </c>
      <c r="G22" s="295">
        <f t="shared" si="3"/>
        <v>34447</v>
      </c>
      <c r="H22" s="319">
        <v>497</v>
      </c>
      <c r="I22" s="300">
        <v>259</v>
      </c>
      <c r="J22" s="211"/>
    </row>
    <row r="23" spans="1:10" ht="17.45" customHeight="1" x14ac:dyDescent="0.15">
      <c r="A23" s="511"/>
      <c r="B23" s="508"/>
      <c r="C23" s="214" t="s">
        <v>103</v>
      </c>
      <c r="D23" s="296">
        <v>85410</v>
      </c>
      <c r="E23" s="310">
        <v>202</v>
      </c>
      <c r="F23" s="297">
        <v>7987</v>
      </c>
      <c r="G23" s="295">
        <f t="shared" si="3"/>
        <v>10694</v>
      </c>
      <c r="H23" s="319">
        <v>1380</v>
      </c>
      <c r="I23" s="300">
        <v>337</v>
      </c>
      <c r="J23" s="211"/>
    </row>
    <row r="24" spans="1:10" ht="17.45" customHeight="1" x14ac:dyDescent="0.15">
      <c r="A24" s="511"/>
      <c r="B24" s="509"/>
      <c r="C24" s="215" t="s">
        <v>104</v>
      </c>
      <c r="D24" s="302">
        <f>SUM(D19:D23)</f>
        <v>167596882</v>
      </c>
      <c r="E24" s="303">
        <f>SUM(E19:E23)</f>
        <v>9329</v>
      </c>
      <c r="F24" s="303">
        <f>SUM(F19:F23)</f>
        <v>3471098</v>
      </c>
      <c r="G24" s="303">
        <f t="shared" si="3"/>
        <v>48284</v>
      </c>
      <c r="H24" s="302">
        <f>SUM(H19:H23)</f>
        <v>2278</v>
      </c>
      <c r="I24" s="304">
        <f>SUM(I19:I23)</f>
        <v>668</v>
      </c>
      <c r="J24" s="211"/>
    </row>
    <row r="25" spans="1:10" ht="17.45" customHeight="1" x14ac:dyDescent="0.15">
      <c r="A25" s="511"/>
      <c r="B25" s="519" t="s">
        <v>224</v>
      </c>
      <c r="C25" s="216" t="s">
        <v>105</v>
      </c>
      <c r="D25" s="320">
        <v>463092</v>
      </c>
      <c r="E25" s="321">
        <v>4</v>
      </c>
      <c r="F25" s="322">
        <v>5255</v>
      </c>
      <c r="G25" s="295">
        <f t="shared" si="3"/>
        <v>88124</v>
      </c>
      <c r="H25" s="293">
        <v>0</v>
      </c>
      <c r="I25" s="295">
        <v>0</v>
      </c>
      <c r="J25" s="211"/>
    </row>
    <row r="26" spans="1:10" ht="17.45" customHeight="1" x14ac:dyDescent="0.15">
      <c r="A26" s="511"/>
      <c r="B26" s="508"/>
      <c r="C26" s="214" t="s">
        <v>106</v>
      </c>
      <c r="D26" s="296">
        <v>2374793</v>
      </c>
      <c r="E26" s="310">
        <v>27</v>
      </c>
      <c r="F26" s="297">
        <v>43220</v>
      </c>
      <c r="G26" s="295">
        <f t="shared" si="3"/>
        <v>54947</v>
      </c>
      <c r="H26" s="323">
        <v>0</v>
      </c>
      <c r="I26" s="324">
        <v>0</v>
      </c>
      <c r="J26" s="211"/>
    </row>
    <row r="27" spans="1:10" ht="17.45" customHeight="1" x14ac:dyDescent="0.15">
      <c r="A27" s="511"/>
      <c r="B27" s="508"/>
      <c r="C27" s="214" t="s">
        <v>107</v>
      </c>
      <c r="D27" s="296">
        <v>4609764</v>
      </c>
      <c r="E27" s="310">
        <v>50</v>
      </c>
      <c r="F27" s="297">
        <v>47910</v>
      </c>
      <c r="G27" s="295">
        <f t="shared" si="3"/>
        <v>96217</v>
      </c>
      <c r="H27" s="296">
        <v>0</v>
      </c>
      <c r="I27" s="300">
        <v>0</v>
      </c>
      <c r="J27" s="211"/>
    </row>
    <row r="28" spans="1:10" ht="17.45" customHeight="1" x14ac:dyDescent="0.15">
      <c r="A28" s="511"/>
      <c r="B28" s="508"/>
      <c r="C28" s="214" t="s">
        <v>108</v>
      </c>
      <c r="D28" s="296">
        <v>179215</v>
      </c>
      <c r="E28" s="310">
        <v>9</v>
      </c>
      <c r="F28" s="297">
        <v>2308</v>
      </c>
      <c r="G28" s="295">
        <f t="shared" si="3"/>
        <v>77649</v>
      </c>
      <c r="H28" s="296">
        <v>0</v>
      </c>
      <c r="I28" s="300">
        <v>0</v>
      </c>
      <c r="J28" s="211"/>
    </row>
    <row r="29" spans="1:10" ht="17.45" customHeight="1" x14ac:dyDescent="0.15">
      <c r="A29" s="511"/>
      <c r="B29" s="508"/>
      <c r="C29" s="214" t="s">
        <v>109</v>
      </c>
      <c r="D29" s="325">
        <v>0</v>
      </c>
      <c r="E29" s="326">
        <v>0</v>
      </c>
      <c r="F29" s="326">
        <v>0</v>
      </c>
      <c r="G29" s="295">
        <v>0</v>
      </c>
      <c r="H29" s="296">
        <v>0</v>
      </c>
      <c r="I29" s="300">
        <v>0</v>
      </c>
      <c r="J29" s="211"/>
    </row>
    <row r="30" spans="1:10" ht="17.45" customHeight="1" x14ac:dyDescent="0.15">
      <c r="A30" s="511"/>
      <c r="B30" s="509"/>
      <c r="C30" s="215" t="s">
        <v>110</v>
      </c>
      <c r="D30" s="327">
        <f>SUM(D25:D29)</f>
        <v>7626864</v>
      </c>
      <c r="E30" s="328">
        <f>SUM(E25:E29)</f>
        <v>90</v>
      </c>
      <c r="F30" s="328">
        <f>SUM(F25:F29)</f>
        <v>98693</v>
      </c>
      <c r="G30" s="304">
        <f t="shared" si="3"/>
        <v>77279</v>
      </c>
      <c r="H30" s="305">
        <f>SUM(H25:H29)</f>
        <v>0</v>
      </c>
      <c r="I30" s="306">
        <f>SUM(I25:I29)</f>
        <v>0</v>
      </c>
      <c r="J30" s="211"/>
    </row>
    <row r="31" spans="1:10" ht="17.45" customHeight="1" x14ac:dyDescent="0.15">
      <c r="A31" s="511"/>
      <c r="B31" s="507" t="s">
        <v>225</v>
      </c>
      <c r="C31" s="213" t="s">
        <v>111</v>
      </c>
      <c r="D31" s="293">
        <v>32911</v>
      </c>
      <c r="E31" s="307">
        <v>3</v>
      </c>
      <c r="F31" s="294">
        <v>2423</v>
      </c>
      <c r="G31" s="295">
        <f t="shared" ref="G31:G48" si="4">D31*1000/F31</f>
        <v>13582.748658687577</v>
      </c>
      <c r="H31" s="293">
        <v>0</v>
      </c>
      <c r="I31" s="295">
        <v>0</v>
      </c>
      <c r="J31" s="211"/>
    </row>
    <row r="32" spans="1:10" ht="17.45" customHeight="1" x14ac:dyDescent="0.15">
      <c r="A32" s="511"/>
      <c r="B32" s="508"/>
      <c r="C32" s="214" t="s">
        <v>112</v>
      </c>
      <c r="D32" s="296">
        <v>6571592</v>
      </c>
      <c r="E32" s="310">
        <v>89</v>
      </c>
      <c r="F32" s="297">
        <v>114996</v>
      </c>
      <c r="G32" s="295">
        <f t="shared" si="4"/>
        <v>57146.265957076765</v>
      </c>
      <c r="H32" s="298">
        <v>0</v>
      </c>
      <c r="I32" s="324">
        <v>0</v>
      </c>
      <c r="J32" s="211"/>
    </row>
    <row r="33" spans="1:11" ht="17.45" customHeight="1" x14ac:dyDescent="0.15">
      <c r="A33" s="511"/>
      <c r="B33" s="508"/>
      <c r="C33" s="214" t="s">
        <v>113</v>
      </c>
      <c r="D33" s="296">
        <v>25383921</v>
      </c>
      <c r="E33" s="297">
        <v>1081</v>
      </c>
      <c r="F33" s="297">
        <v>859531</v>
      </c>
      <c r="G33" s="295">
        <f t="shared" si="4"/>
        <v>29532.292610737717</v>
      </c>
      <c r="H33" s="296">
        <v>0</v>
      </c>
      <c r="I33" s="300">
        <v>0</v>
      </c>
      <c r="J33" s="211"/>
    </row>
    <row r="34" spans="1:11" ht="17.45" customHeight="1" x14ac:dyDescent="0.15">
      <c r="A34" s="511"/>
      <c r="B34" s="508"/>
      <c r="C34" s="214" t="s">
        <v>114</v>
      </c>
      <c r="D34" s="296">
        <v>801392</v>
      </c>
      <c r="E34" s="310">
        <v>399</v>
      </c>
      <c r="F34" s="297">
        <v>78659</v>
      </c>
      <c r="G34" s="295">
        <f t="shared" si="4"/>
        <v>10188.179356462706</v>
      </c>
      <c r="H34" s="296">
        <v>708</v>
      </c>
      <c r="I34" s="300">
        <v>189</v>
      </c>
      <c r="J34" s="211"/>
    </row>
    <row r="35" spans="1:11" ht="17.45" customHeight="1" x14ac:dyDescent="0.15">
      <c r="A35" s="511"/>
      <c r="B35" s="508"/>
      <c r="C35" s="214" t="s">
        <v>115</v>
      </c>
      <c r="D35" s="296">
        <v>49950</v>
      </c>
      <c r="E35" s="310">
        <v>126</v>
      </c>
      <c r="F35" s="297">
        <v>5566</v>
      </c>
      <c r="G35" s="295">
        <f t="shared" si="4"/>
        <v>8974.1286381602586</v>
      </c>
      <c r="H35" s="296">
        <v>822</v>
      </c>
      <c r="I35" s="300">
        <v>180</v>
      </c>
      <c r="J35" s="211"/>
    </row>
    <row r="36" spans="1:11" ht="17.45" customHeight="1" x14ac:dyDescent="0.15">
      <c r="A36" s="511"/>
      <c r="B36" s="509"/>
      <c r="C36" s="215" t="s">
        <v>116</v>
      </c>
      <c r="D36" s="302">
        <f>SUM(D31:D35)</f>
        <v>32839766</v>
      </c>
      <c r="E36" s="303">
        <f>SUM(E31:E35)</f>
        <v>1698</v>
      </c>
      <c r="F36" s="303">
        <f>SUM(F31:F35)</f>
        <v>1061175</v>
      </c>
      <c r="G36" s="304">
        <f t="shared" si="4"/>
        <v>30946.607298513441</v>
      </c>
      <c r="H36" s="305">
        <f>SUM(H31:H35)</f>
        <v>1530</v>
      </c>
      <c r="I36" s="306">
        <f>SUM(I31:I35)</f>
        <v>369</v>
      </c>
      <c r="J36" s="211"/>
    </row>
    <row r="37" spans="1:11" ht="17.45" customHeight="1" x14ac:dyDescent="0.15">
      <c r="A37" s="511"/>
      <c r="B37" s="507" t="s">
        <v>117</v>
      </c>
      <c r="C37" s="213" t="s">
        <v>111</v>
      </c>
      <c r="D37" s="293">
        <v>1448480</v>
      </c>
      <c r="E37" s="307">
        <v>4</v>
      </c>
      <c r="F37" s="294">
        <v>19911</v>
      </c>
      <c r="G37" s="295">
        <f t="shared" si="4"/>
        <v>72747.727386871586</v>
      </c>
      <c r="H37" s="293">
        <v>0</v>
      </c>
      <c r="I37" s="295">
        <v>0</v>
      </c>
      <c r="J37" s="211"/>
    </row>
    <row r="38" spans="1:11" ht="17.45" customHeight="1" x14ac:dyDescent="0.15">
      <c r="A38" s="511"/>
      <c r="B38" s="508"/>
      <c r="C38" s="214" t="s">
        <v>112</v>
      </c>
      <c r="D38" s="296">
        <v>17223751</v>
      </c>
      <c r="E38" s="297">
        <v>10868</v>
      </c>
      <c r="F38" s="297">
        <v>440506</v>
      </c>
      <c r="G38" s="295">
        <f t="shared" si="4"/>
        <v>39099.923724080945</v>
      </c>
      <c r="H38" s="298">
        <v>14</v>
      </c>
      <c r="I38" s="299">
        <v>0</v>
      </c>
      <c r="J38" s="211"/>
    </row>
    <row r="39" spans="1:11" ht="17.45" customHeight="1" x14ac:dyDescent="0.15">
      <c r="A39" s="511"/>
      <c r="B39" s="508"/>
      <c r="C39" s="214" t="s">
        <v>113</v>
      </c>
      <c r="D39" s="296">
        <v>7358021</v>
      </c>
      <c r="E39" s="310">
        <v>92</v>
      </c>
      <c r="F39" s="297">
        <v>145683</v>
      </c>
      <c r="G39" s="295">
        <f t="shared" si="4"/>
        <v>50507.066713343353</v>
      </c>
      <c r="H39" s="296">
        <v>0</v>
      </c>
      <c r="I39" s="300">
        <v>0</v>
      </c>
      <c r="J39" s="211"/>
      <c r="K39" s="52"/>
    </row>
    <row r="40" spans="1:11" ht="17.45" customHeight="1" x14ac:dyDescent="0.15">
      <c r="A40" s="511"/>
      <c r="B40" s="508"/>
      <c r="C40" s="214" t="s">
        <v>114</v>
      </c>
      <c r="D40" s="296">
        <v>79949</v>
      </c>
      <c r="E40" s="310">
        <v>95</v>
      </c>
      <c r="F40" s="297">
        <v>5760</v>
      </c>
      <c r="G40" s="295">
        <f t="shared" si="4"/>
        <v>13880.034722222223</v>
      </c>
      <c r="H40" s="296">
        <v>0</v>
      </c>
      <c r="I40" s="300">
        <v>0</v>
      </c>
      <c r="J40" s="211"/>
      <c r="K40" s="52"/>
    </row>
    <row r="41" spans="1:11" ht="17.45" customHeight="1" x14ac:dyDescent="0.15">
      <c r="A41" s="511"/>
      <c r="B41" s="508"/>
      <c r="C41" s="214" t="s">
        <v>115</v>
      </c>
      <c r="D41" s="296">
        <v>23709</v>
      </c>
      <c r="E41" s="310">
        <v>95</v>
      </c>
      <c r="F41" s="297">
        <v>1996</v>
      </c>
      <c r="G41" s="295">
        <f t="shared" si="4"/>
        <v>11878.256513026052</v>
      </c>
      <c r="H41" s="296">
        <v>60</v>
      </c>
      <c r="I41" s="300">
        <v>44</v>
      </c>
      <c r="J41" s="211"/>
    </row>
    <row r="42" spans="1:11" ht="17.45" customHeight="1" x14ac:dyDescent="0.15">
      <c r="A42" s="511"/>
      <c r="B42" s="509"/>
      <c r="C42" s="215" t="s">
        <v>116</v>
      </c>
      <c r="D42" s="302">
        <f>SUM(D37:D41)</f>
        <v>26133910</v>
      </c>
      <c r="E42" s="303">
        <f>SUM(E37:E41)</f>
        <v>11154</v>
      </c>
      <c r="F42" s="303">
        <f>SUM(F37:F41)</f>
        <v>613856</v>
      </c>
      <c r="G42" s="304">
        <f t="shared" si="4"/>
        <v>42573.355966220093</v>
      </c>
      <c r="H42" s="305">
        <f>SUM(H37:H41)</f>
        <v>74</v>
      </c>
      <c r="I42" s="306">
        <f>SUM(I37:I41)</f>
        <v>44</v>
      </c>
      <c r="J42" s="211"/>
    </row>
    <row r="43" spans="1:11" ht="17.45" customHeight="1" x14ac:dyDescent="0.15">
      <c r="A43" s="511"/>
      <c r="B43" s="516" t="s">
        <v>72</v>
      </c>
      <c r="C43" s="213" t="s">
        <v>118</v>
      </c>
      <c r="D43" s="320">
        <f t="shared" ref="D43:E47" si="5">D13+D19+D25+D31+D37</f>
        <v>39964649</v>
      </c>
      <c r="E43" s="329">
        <f t="shared" si="5"/>
        <v>91</v>
      </c>
      <c r="F43" s="329">
        <f>F13+F19+F25+F31+F37</f>
        <v>659206</v>
      </c>
      <c r="G43" s="316">
        <f>D43*1000/F43</f>
        <v>60625.432717542011</v>
      </c>
      <c r="H43" s="330">
        <f>H13+H19+H25+H31+H37</f>
        <v>0</v>
      </c>
      <c r="I43" s="331">
        <f t="shared" ref="H43:I47" si="6">I13+I19+I25+I31+I37</f>
        <v>0</v>
      </c>
      <c r="J43" s="211"/>
    </row>
    <row r="44" spans="1:11" ht="17.45" customHeight="1" x14ac:dyDescent="0.15">
      <c r="A44" s="511"/>
      <c r="B44" s="517"/>
      <c r="C44" s="214" t="s">
        <v>119</v>
      </c>
      <c r="D44" s="296">
        <f t="shared" si="5"/>
        <v>112293258</v>
      </c>
      <c r="E44" s="332">
        <f t="shared" si="5"/>
        <v>12791</v>
      </c>
      <c r="F44" s="332">
        <f>F14+F20+F26+F32+F38</f>
        <v>2137853</v>
      </c>
      <c r="G44" s="300">
        <f t="shared" si="4"/>
        <v>52526.183044390797</v>
      </c>
      <c r="H44" s="333">
        <f>H14+H20+H26+H32+H38</f>
        <v>373</v>
      </c>
      <c r="I44" s="334">
        <f t="shared" si="6"/>
        <v>59</v>
      </c>
      <c r="J44" s="211"/>
    </row>
    <row r="45" spans="1:11" ht="17.45" customHeight="1" x14ac:dyDescent="0.15">
      <c r="A45" s="511"/>
      <c r="B45" s="517"/>
      <c r="C45" s="214" t="s">
        <v>120</v>
      </c>
      <c r="D45" s="296">
        <f t="shared" si="5"/>
        <v>105174271</v>
      </c>
      <c r="E45" s="332">
        <f t="shared" si="5"/>
        <v>6120</v>
      </c>
      <c r="F45" s="332">
        <f>F15+F21+F27+F33+F39</f>
        <v>2624638</v>
      </c>
      <c r="G45" s="300">
        <f t="shared" si="4"/>
        <v>40071.91506028641</v>
      </c>
      <c r="H45" s="333">
        <f t="shared" si="6"/>
        <v>42</v>
      </c>
      <c r="I45" s="334">
        <f t="shared" si="6"/>
        <v>13</v>
      </c>
      <c r="J45" s="211"/>
    </row>
    <row r="46" spans="1:11" ht="17.45" customHeight="1" x14ac:dyDescent="0.15">
      <c r="A46" s="511"/>
      <c r="B46" s="517"/>
      <c r="C46" s="214" t="s">
        <v>121</v>
      </c>
      <c r="D46" s="296">
        <f t="shared" si="5"/>
        <v>20245332</v>
      </c>
      <c r="E46" s="332">
        <f t="shared" si="5"/>
        <v>4038</v>
      </c>
      <c r="F46" s="332">
        <f>F16+F22+F28+F34+F40</f>
        <v>646685</v>
      </c>
      <c r="G46" s="300">
        <f t="shared" si="4"/>
        <v>31306.326882485289</v>
      </c>
      <c r="H46" s="333">
        <f t="shared" si="6"/>
        <v>1249</v>
      </c>
      <c r="I46" s="334">
        <f t="shared" si="6"/>
        <v>458</v>
      </c>
      <c r="J46" s="211"/>
    </row>
    <row r="47" spans="1:11" ht="17.45" customHeight="1" x14ac:dyDescent="0.15">
      <c r="A47" s="511"/>
      <c r="B47" s="517"/>
      <c r="C47" s="214" t="s">
        <v>122</v>
      </c>
      <c r="D47" s="296">
        <f t="shared" si="5"/>
        <v>161399</v>
      </c>
      <c r="E47" s="297">
        <f t="shared" si="5"/>
        <v>428</v>
      </c>
      <c r="F47" s="297">
        <f>F17+F23+F29+F35+F41</f>
        <v>15689</v>
      </c>
      <c r="G47" s="300">
        <f t="shared" si="4"/>
        <v>10287.398814455988</v>
      </c>
      <c r="H47" s="296">
        <f t="shared" si="6"/>
        <v>2262</v>
      </c>
      <c r="I47" s="300">
        <f t="shared" si="6"/>
        <v>561</v>
      </c>
      <c r="J47" s="211"/>
    </row>
    <row r="48" spans="1:11" ht="17.45" customHeight="1" x14ac:dyDescent="0.15">
      <c r="A48" s="512"/>
      <c r="B48" s="518"/>
      <c r="C48" s="215" t="s">
        <v>123</v>
      </c>
      <c r="D48" s="305">
        <f t="shared" ref="D48:I48" si="7">SUM(D43:D47)</f>
        <v>277838909</v>
      </c>
      <c r="E48" s="303">
        <f t="shared" si="7"/>
        <v>23468</v>
      </c>
      <c r="F48" s="303">
        <f t="shared" si="7"/>
        <v>6084071</v>
      </c>
      <c r="G48" s="304">
        <f t="shared" si="4"/>
        <v>45666.611878789714</v>
      </c>
      <c r="H48" s="302">
        <f t="shared" si="7"/>
        <v>3926</v>
      </c>
      <c r="I48" s="304">
        <f t="shared" si="7"/>
        <v>1091</v>
      </c>
      <c r="J48" s="211"/>
    </row>
    <row r="49" spans="1:10" x14ac:dyDescent="0.15">
      <c r="A49" s="217"/>
      <c r="B49" s="218"/>
      <c r="C49" s="219"/>
      <c r="D49" s="220"/>
      <c r="E49" s="220"/>
      <c r="F49" s="220"/>
      <c r="G49" s="220"/>
      <c r="H49" s="221"/>
      <c r="I49" s="222" t="s">
        <v>93</v>
      </c>
      <c r="J49" s="211"/>
    </row>
    <row r="50" spans="1:10" x14ac:dyDescent="0.15">
      <c r="A50" s="211"/>
      <c r="B50" s="211"/>
      <c r="C50" s="211"/>
      <c r="D50" s="211"/>
      <c r="E50" s="211"/>
      <c r="F50" s="211"/>
      <c r="G50" s="211"/>
      <c r="H50" s="211"/>
      <c r="I50" s="211"/>
      <c r="J50" s="211"/>
    </row>
    <row r="51" spans="1:10" x14ac:dyDescent="0.15">
      <c r="A51" s="211"/>
      <c r="B51" s="211"/>
      <c r="C51" s="211"/>
      <c r="D51" s="211"/>
      <c r="E51" s="211"/>
      <c r="F51" s="211"/>
      <c r="G51" s="211"/>
      <c r="H51" s="211"/>
      <c r="I51" s="211"/>
      <c r="J51" s="211"/>
    </row>
    <row r="52" spans="1:10" ht="13.5" x14ac:dyDescent="0.15">
      <c r="A52" s="211"/>
      <c r="B52" s="223"/>
      <c r="C52" s="211"/>
      <c r="D52" s="211"/>
      <c r="E52" s="211"/>
      <c r="F52" s="211"/>
      <c r="G52" s="211"/>
      <c r="H52" s="211"/>
      <c r="I52" s="211"/>
      <c r="J52" s="211"/>
    </row>
    <row r="53" spans="1:10" x14ac:dyDescent="0.15">
      <c r="A53" s="211"/>
      <c r="B53" s="211"/>
      <c r="C53" s="211"/>
      <c r="D53" s="211"/>
      <c r="E53" s="211"/>
      <c r="F53" s="211"/>
      <c r="G53" s="211"/>
      <c r="H53" s="211"/>
      <c r="I53" s="211"/>
      <c r="J53" s="211"/>
    </row>
    <row r="55" spans="1:10" ht="13.5" x14ac:dyDescent="0.15">
      <c r="B55" s="20"/>
    </row>
  </sheetData>
  <customSheetViews>
    <customSheetView guid="{60AB5A91-0B10-4678-8BC8-BF598EF574E7}" topLeftCell="A36">
      <selection activeCell="I61" sqref="I61"/>
      <pageMargins left="0.59055118110236227" right="0.27559055118110237" top="0.43307086614173229" bottom="0.19685039370078741" header="0.62992125984251968" footer="0.35433070866141736"/>
      <pageSetup paperSize="9" firstPageNumber="40" pageOrder="overThenDown" orientation="portrait" blackAndWhite="1" useFirstPageNumber="1" horizontalDpi="300" verticalDpi="300" r:id="rId1"/>
      <headerFooter alignWithMargins="0">
        <oddFooter>&amp;C&amp;"ＭＳ 明朝,標準"&amp;11－17－</oddFooter>
      </headerFooter>
    </customSheetView>
  </customSheetViews>
  <mergeCells count="17">
    <mergeCell ref="B13:B18"/>
    <mergeCell ref="B19:B24"/>
    <mergeCell ref="A13:A48"/>
    <mergeCell ref="B9:C9"/>
    <mergeCell ref="B10:C10"/>
    <mergeCell ref="A7:A12"/>
    <mergeCell ref="B43:B48"/>
    <mergeCell ref="B25:B30"/>
    <mergeCell ref="B31:B36"/>
    <mergeCell ref="B37:B42"/>
    <mergeCell ref="B11:C11"/>
    <mergeCell ref="B12:C12"/>
    <mergeCell ref="H5:I5"/>
    <mergeCell ref="B7:C7"/>
    <mergeCell ref="D5:G5"/>
    <mergeCell ref="B8:C8"/>
    <mergeCell ref="A5:C6"/>
  </mergeCells>
  <phoneticPr fontId="9"/>
  <printOptions gridLinesSet="0"/>
  <pageMargins left="0.59055118110236227" right="0.27559055118110237" top="0.43307086614173229" bottom="0.39370078740157483" header="0.62992125984251968" footer="0.35433070866141736"/>
  <pageSetup paperSize="9" firstPageNumber="40" pageOrder="overThenDown" orientation="portrait" blackAndWhite="1" useFirstPageNumber="1" horizontalDpi="300" verticalDpi="300" r:id="rId2"/>
  <headerFooter scaleWithDoc="0" alignWithMargins="0">
    <oddFooter>&amp;C&amp;"ＭＳ 明朝,標準"&amp;11－17－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view="pageBreakPreview" zoomScaleNormal="100" zoomScaleSheetLayoutView="100" workbookViewId="0"/>
  </sheetViews>
  <sheetFormatPr defaultColWidth="8" defaultRowHeight="14.25" x14ac:dyDescent="0.15"/>
  <cols>
    <col min="1" max="1" width="3.25" style="53" customWidth="1"/>
    <col min="2" max="2" width="13.25" style="53" customWidth="1"/>
    <col min="3" max="3" width="11.625" style="53" customWidth="1"/>
    <col min="4" max="8" width="10.625" style="53" customWidth="1"/>
    <col min="9" max="9" width="8" style="53" customWidth="1"/>
    <col min="10" max="16384" width="8" style="53"/>
  </cols>
  <sheetData>
    <row r="1" spans="1:10" x14ac:dyDescent="0.15">
      <c r="C1" s="94"/>
      <c r="F1" s="94"/>
    </row>
    <row r="2" spans="1:10" x14ac:dyDescent="0.15">
      <c r="C2" s="94"/>
      <c r="D2" s="94"/>
      <c r="F2" s="94"/>
      <c r="G2" s="94"/>
    </row>
    <row r="3" spans="1:10" s="6" customFormat="1" ht="21.75" customHeight="1" x14ac:dyDescent="0.15">
      <c r="A3" s="107" t="s">
        <v>216</v>
      </c>
      <c r="B3" s="162"/>
      <c r="C3" s="162"/>
      <c r="D3" s="162"/>
      <c r="E3" s="162"/>
      <c r="F3" s="162"/>
      <c r="G3" s="162"/>
      <c r="H3" s="162"/>
    </row>
    <row r="4" spans="1:10" ht="15.75" customHeight="1" x14ac:dyDescent="0.15">
      <c r="A4" s="548" t="s">
        <v>125</v>
      </c>
      <c r="B4" s="549"/>
      <c r="C4" s="554" t="s">
        <v>31</v>
      </c>
      <c r="D4" s="555"/>
      <c r="E4" s="556"/>
      <c r="F4" s="557" t="s">
        <v>32</v>
      </c>
      <c r="G4" s="555"/>
      <c r="H4" s="556"/>
    </row>
    <row r="5" spans="1:10" ht="15.75" customHeight="1" x14ac:dyDescent="0.15">
      <c r="A5" s="550"/>
      <c r="B5" s="551"/>
      <c r="C5" s="108" t="s">
        <v>33</v>
      </c>
      <c r="D5" s="109" t="s">
        <v>34</v>
      </c>
      <c r="E5" s="558" t="s">
        <v>35</v>
      </c>
      <c r="F5" s="110" t="s">
        <v>33</v>
      </c>
      <c r="G5" s="109" t="s">
        <v>34</v>
      </c>
      <c r="H5" s="558" t="s">
        <v>35</v>
      </c>
    </row>
    <row r="6" spans="1:10" ht="15.75" customHeight="1" x14ac:dyDescent="0.15">
      <c r="A6" s="552"/>
      <c r="B6" s="553"/>
      <c r="C6" s="111" t="s">
        <v>36</v>
      </c>
      <c r="D6" s="112" t="s">
        <v>37</v>
      </c>
      <c r="E6" s="559"/>
      <c r="F6" s="113" t="s">
        <v>36</v>
      </c>
      <c r="G6" s="112" t="s">
        <v>37</v>
      </c>
      <c r="H6" s="559"/>
      <c r="J6"/>
    </row>
    <row r="7" spans="1:10" ht="21.75" customHeight="1" x14ac:dyDescent="0.15">
      <c r="A7" s="528" t="s">
        <v>38</v>
      </c>
      <c r="B7" s="224" t="s">
        <v>214</v>
      </c>
      <c r="C7" s="335">
        <v>56787</v>
      </c>
      <c r="D7" s="336">
        <v>4927707</v>
      </c>
      <c r="E7" s="337">
        <v>551</v>
      </c>
      <c r="F7" s="335">
        <v>29814</v>
      </c>
      <c r="G7" s="336">
        <v>361293</v>
      </c>
      <c r="H7" s="337">
        <v>365</v>
      </c>
      <c r="J7"/>
    </row>
    <row r="8" spans="1:10" ht="21.75" customHeight="1" x14ac:dyDescent="0.15">
      <c r="A8" s="529"/>
      <c r="B8" s="224" t="s">
        <v>39</v>
      </c>
      <c r="C8" s="335">
        <v>0</v>
      </c>
      <c r="D8" s="336">
        <v>0</v>
      </c>
      <c r="E8" s="337">
        <v>0</v>
      </c>
      <c r="F8" s="335">
        <v>2745</v>
      </c>
      <c r="G8" s="336">
        <v>29820</v>
      </c>
      <c r="H8" s="337">
        <v>29</v>
      </c>
      <c r="J8"/>
    </row>
    <row r="9" spans="1:10" ht="21.75" customHeight="1" x14ac:dyDescent="0.15">
      <c r="A9" s="529"/>
      <c r="B9" s="224" t="s">
        <v>215</v>
      </c>
      <c r="C9" s="335">
        <v>14211</v>
      </c>
      <c r="D9" s="336">
        <v>1365978</v>
      </c>
      <c r="E9" s="337">
        <v>33</v>
      </c>
      <c r="F9" s="335">
        <v>8693</v>
      </c>
      <c r="G9" s="336">
        <v>74947</v>
      </c>
      <c r="H9" s="337">
        <v>41</v>
      </c>
    </row>
    <row r="10" spans="1:10" ht="21.75" customHeight="1" x14ac:dyDescent="0.15">
      <c r="A10" s="529"/>
      <c r="B10" s="224" t="s">
        <v>40</v>
      </c>
      <c r="C10" s="335">
        <v>195</v>
      </c>
      <c r="D10" s="336">
        <v>7025</v>
      </c>
      <c r="E10" s="337">
        <v>2</v>
      </c>
      <c r="F10" s="335">
        <v>383</v>
      </c>
      <c r="G10" s="336">
        <v>1362</v>
      </c>
      <c r="H10" s="337">
        <v>5</v>
      </c>
    </row>
    <row r="11" spans="1:10" ht="21.75" customHeight="1" x14ac:dyDescent="0.15">
      <c r="A11" s="529"/>
      <c r="B11" s="224" t="s">
        <v>41</v>
      </c>
      <c r="C11" s="335">
        <v>704</v>
      </c>
      <c r="D11" s="336">
        <v>45996</v>
      </c>
      <c r="E11" s="337">
        <v>6</v>
      </c>
      <c r="F11" s="335">
        <v>835</v>
      </c>
      <c r="G11" s="336">
        <v>7354</v>
      </c>
      <c r="H11" s="337">
        <v>30</v>
      </c>
    </row>
    <row r="12" spans="1:10" ht="21.75" customHeight="1" x14ac:dyDescent="0.15">
      <c r="A12" s="530"/>
      <c r="B12" s="225" t="s">
        <v>42</v>
      </c>
      <c r="C12" s="338">
        <f t="shared" ref="C12:H12" si="0">SUM(C7:C11)</f>
        <v>71897</v>
      </c>
      <c r="D12" s="339">
        <f t="shared" si="0"/>
        <v>6346706</v>
      </c>
      <c r="E12" s="340">
        <f t="shared" si="0"/>
        <v>592</v>
      </c>
      <c r="F12" s="338">
        <f t="shared" si="0"/>
        <v>42470</v>
      </c>
      <c r="G12" s="339">
        <f t="shared" si="0"/>
        <v>474776</v>
      </c>
      <c r="H12" s="340">
        <f t="shared" si="0"/>
        <v>470</v>
      </c>
    </row>
    <row r="13" spans="1:10" ht="21.75" customHeight="1" x14ac:dyDescent="0.15">
      <c r="A13" s="528" t="s">
        <v>43</v>
      </c>
      <c r="B13" s="226" t="s">
        <v>217</v>
      </c>
      <c r="C13" s="335">
        <v>4154</v>
      </c>
      <c r="D13" s="336">
        <v>441695</v>
      </c>
      <c r="E13" s="337">
        <v>6</v>
      </c>
      <c r="F13" s="341">
        <v>3854</v>
      </c>
      <c r="G13" s="336">
        <v>103336</v>
      </c>
      <c r="H13" s="337">
        <v>12</v>
      </c>
    </row>
    <row r="14" spans="1:10" ht="21.75" customHeight="1" x14ac:dyDescent="0.15">
      <c r="A14" s="529"/>
      <c r="B14" s="224" t="s">
        <v>218</v>
      </c>
      <c r="C14" s="335">
        <v>15797</v>
      </c>
      <c r="D14" s="336">
        <v>1862363</v>
      </c>
      <c r="E14" s="337">
        <v>41</v>
      </c>
      <c r="F14" s="341">
        <v>5729</v>
      </c>
      <c r="G14" s="336">
        <v>169837</v>
      </c>
      <c r="H14" s="337">
        <v>39</v>
      </c>
      <c r="J14" s="54"/>
    </row>
    <row r="15" spans="1:10" ht="21.75" customHeight="1" x14ac:dyDescent="0.15">
      <c r="A15" s="529"/>
      <c r="B15" s="224" t="s">
        <v>40</v>
      </c>
      <c r="C15" s="335">
        <v>4739</v>
      </c>
      <c r="D15" s="336">
        <v>587395</v>
      </c>
      <c r="E15" s="337">
        <v>13</v>
      </c>
      <c r="F15" s="341">
        <v>32158</v>
      </c>
      <c r="G15" s="336">
        <v>952772</v>
      </c>
      <c r="H15" s="337">
        <v>13</v>
      </c>
    </row>
    <row r="16" spans="1:10" ht="21.75" customHeight="1" x14ac:dyDescent="0.15">
      <c r="A16" s="529"/>
      <c r="B16" s="224" t="s">
        <v>41</v>
      </c>
      <c r="C16" s="335">
        <v>1266</v>
      </c>
      <c r="D16" s="336">
        <v>152131</v>
      </c>
      <c r="E16" s="337">
        <v>4</v>
      </c>
      <c r="F16" s="341">
        <v>13469</v>
      </c>
      <c r="G16" s="336">
        <v>662325</v>
      </c>
      <c r="H16" s="337">
        <v>22</v>
      </c>
    </row>
    <row r="17" spans="1:9" ht="21.75" customHeight="1" x14ac:dyDescent="0.15">
      <c r="A17" s="530"/>
      <c r="B17" s="225" t="s">
        <v>42</v>
      </c>
      <c r="C17" s="338">
        <f t="shared" ref="C17:H17" si="1">SUM(C13:C16)</f>
        <v>25956</v>
      </c>
      <c r="D17" s="339">
        <f t="shared" si="1"/>
        <v>3043584</v>
      </c>
      <c r="E17" s="340">
        <f t="shared" si="1"/>
        <v>64</v>
      </c>
      <c r="F17" s="338">
        <f t="shared" si="1"/>
        <v>55210</v>
      </c>
      <c r="G17" s="339">
        <f t="shared" si="1"/>
        <v>1888270</v>
      </c>
      <c r="H17" s="340">
        <f t="shared" si="1"/>
        <v>86</v>
      </c>
    </row>
    <row r="18" spans="1:9" ht="21.75" customHeight="1" x14ac:dyDescent="0.15">
      <c r="A18" s="531" t="s">
        <v>44</v>
      </c>
      <c r="B18" s="532"/>
      <c r="C18" s="342">
        <f t="shared" ref="C18:H18" si="2">SUM(C12,C17)</f>
        <v>97853</v>
      </c>
      <c r="D18" s="343">
        <f t="shared" si="2"/>
        <v>9390290</v>
      </c>
      <c r="E18" s="344">
        <f t="shared" si="2"/>
        <v>656</v>
      </c>
      <c r="F18" s="345">
        <f t="shared" si="2"/>
        <v>97680</v>
      </c>
      <c r="G18" s="343">
        <f t="shared" si="2"/>
        <v>2363046</v>
      </c>
      <c r="H18" s="344">
        <f t="shared" si="2"/>
        <v>556</v>
      </c>
    </row>
    <row r="19" spans="1:9" ht="13.5" customHeight="1" x14ac:dyDescent="0.15">
      <c r="A19" s="162"/>
      <c r="B19" s="162"/>
      <c r="C19" s="162"/>
      <c r="D19" s="162"/>
      <c r="E19" s="162"/>
      <c r="F19" s="162"/>
      <c r="G19" s="114"/>
      <c r="H19" s="115" t="s">
        <v>4</v>
      </c>
      <c r="I19" s="163"/>
    </row>
    <row r="20" spans="1:9" ht="33" customHeight="1" x14ac:dyDescent="0.15">
      <c r="A20" s="162"/>
      <c r="B20" s="162"/>
      <c r="C20" s="162"/>
      <c r="D20" s="162"/>
      <c r="E20" s="162"/>
      <c r="F20" s="162"/>
      <c r="G20" s="114"/>
      <c r="H20" s="115"/>
      <c r="I20" s="163"/>
    </row>
    <row r="21" spans="1:9" ht="15" customHeight="1" x14ac:dyDescent="0.2">
      <c r="A21" s="116" t="s">
        <v>201</v>
      </c>
      <c r="B21" s="117"/>
      <c r="C21" s="164"/>
      <c r="D21" s="164"/>
      <c r="E21" s="164"/>
      <c r="F21" s="164"/>
      <c r="G21" s="164"/>
      <c r="H21" s="165"/>
      <c r="I21" s="165"/>
    </row>
    <row r="22" spans="1:9" ht="13.5" customHeight="1" x14ac:dyDescent="0.2">
      <c r="A22" s="116"/>
      <c r="B22" s="117"/>
      <c r="C22" s="164"/>
      <c r="D22" s="164"/>
      <c r="E22" s="164"/>
      <c r="F22" s="164"/>
      <c r="G22" s="164"/>
      <c r="H22" s="165"/>
      <c r="I22" s="165"/>
    </row>
    <row r="23" spans="1:9" ht="21" customHeight="1" x14ac:dyDescent="0.15">
      <c r="A23" s="119" t="s">
        <v>213</v>
      </c>
      <c r="B23" s="120"/>
      <c r="C23" s="164"/>
      <c r="D23" s="164"/>
      <c r="E23" s="164"/>
      <c r="F23" s="121"/>
      <c r="G23" s="122" t="s">
        <v>152</v>
      </c>
      <c r="H23" s="165"/>
      <c r="I23" s="165"/>
    </row>
    <row r="24" spans="1:9" ht="18" customHeight="1" x14ac:dyDescent="0.15">
      <c r="A24" s="227" t="s">
        <v>0</v>
      </c>
      <c r="B24" s="228"/>
      <c r="C24" s="229"/>
      <c r="D24" s="533" t="s">
        <v>71</v>
      </c>
      <c r="E24" s="535" t="s">
        <v>54</v>
      </c>
      <c r="F24" s="537" t="s">
        <v>83</v>
      </c>
      <c r="G24" s="538"/>
      <c r="H24" s="165"/>
      <c r="I24" s="165"/>
    </row>
    <row r="25" spans="1:9" ht="16.5" customHeight="1" x14ac:dyDescent="0.15">
      <c r="A25" s="230" t="s">
        <v>0</v>
      </c>
      <c r="B25" s="231"/>
      <c r="C25" s="232"/>
      <c r="D25" s="534"/>
      <c r="E25" s="536"/>
      <c r="F25" s="233" t="s">
        <v>154</v>
      </c>
      <c r="G25" s="234" t="s">
        <v>155</v>
      </c>
      <c r="H25" s="165"/>
      <c r="I25" s="165"/>
    </row>
    <row r="26" spans="1:9" ht="30" customHeight="1" x14ac:dyDescent="0.15">
      <c r="A26" s="539" t="s">
        <v>46</v>
      </c>
      <c r="B26" s="542" t="s">
        <v>67</v>
      </c>
      <c r="C26" s="543"/>
      <c r="D26" s="346">
        <v>19219111</v>
      </c>
      <c r="E26" s="347">
        <v>19202184</v>
      </c>
      <c r="F26" s="348">
        <v>20644</v>
      </c>
      <c r="G26" s="349">
        <v>19181540</v>
      </c>
      <c r="H26" s="165"/>
      <c r="I26" s="165"/>
    </row>
    <row r="27" spans="1:9" ht="30" customHeight="1" x14ac:dyDescent="0.15">
      <c r="A27" s="540"/>
      <c r="B27" s="544" t="s">
        <v>68</v>
      </c>
      <c r="C27" s="545"/>
      <c r="D27" s="350">
        <v>20764096</v>
      </c>
      <c r="E27" s="351">
        <v>20196491</v>
      </c>
      <c r="F27" s="352">
        <v>148680</v>
      </c>
      <c r="G27" s="353">
        <v>20047811</v>
      </c>
      <c r="H27" s="165"/>
      <c r="I27" s="165"/>
    </row>
    <row r="28" spans="1:9" ht="30" customHeight="1" x14ac:dyDescent="0.15">
      <c r="A28" s="540"/>
      <c r="B28" s="546" t="s">
        <v>50</v>
      </c>
      <c r="C28" s="547"/>
      <c r="D28" s="350">
        <v>4096</v>
      </c>
      <c r="E28" s="351">
        <v>4096</v>
      </c>
      <c r="F28" s="352">
        <v>0</v>
      </c>
      <c r="G28" s="353">
        <v>4096</v>
      </c>
      <c r="H28" s="165"/>
      <c r="I28" s="165"/>
    </row>
    <row r="29" spans="1:9" ht="30" customHeight="1" x14ac:dyDescent="0.15">
      <c r="A29" s="540"/>
      <c r="B29" s="544" t="s">
        <v>69</v>
      </c>
      <c r="C29" s="545"/>
      <c r="D29" s="354">
        <v>375518</v>
      </c>
      <c r="E29" s="355">
        <v>375518</v>
      </c>
      <c r="F29" s="356">
        <v>0</v>
      </c>
      <c r="G29" s="357">
        <v>375518</v>
      </c>
      <c r="H29" s="165"/>
      <c r="I29" s="165"/>
    </row>
    <row r="30" spans="1:9" ht="30" customHeight="1" x14ac:dyDescent="0.15">
      <c r="A30" s="540"/>
      <c r="B30" s="544" t="s">
        <v>195</v>
      </c>
      <c r="C30" s="545"/>
      <c r="D30" s="350">
        <v>14374656</v>
      </c>
      <c r="E30" s="351">
        <v>14356406</v>
      </c>
      <c r="F30" s="352">
        <v>67</v>
      </c>
      <c r="G30" s="353">
        <v>14356339</v>
      </c>
      <c r="H30" s="165"/>
      <c r="I30" s="165"/>
    </row>
    <row r="31" spans="1:9" ht="30" customHeight="1" x14ac:dyDescent="0.15">
      <c r="A31" s="541"/>
      <c r="B31" s="546" t="s">
        <v>70</v>
      </c>
      <c r="C31" s="547"/>
      <c r="D31" s="350">
        <f>SUM(D26:D30)</f>
        <v>54737477</v>
      </c>
      <c r="E31" s="358">
        <f>SUM(E26:E30)</f>
        <v>54134695</v>
      </c>
      <c r="F31" s="359">
        <f>SUM(F26:F30)</f>
        <v>169391</v>
      </c>
      <c r="G31" s="353">
        <f>SUM(G26:G30)</f>
        <v>53965304</v>
      </c>
      <c r="H31" s="165"/>
      <c r="I31" s="165"/>
    </row>
    <row r="32" spans="1:9" ht="30" customHeight="1" x14ac:dyDescent="0.15">
      <c r="A32" s="522" t="s">
        <v>138</v>
      </c>
      <c r="B32" s="523"/>
      <c r="C32" s="524"/>
      <c r="D32" s="360">
        <v>26553898</v>
      </c>
      <c r="E32" s="361">
        <v>25900681</v>
      </c>
      <c r="F32" s="235"/>
      <c r="G32" s="236"/>
      <c r="H32" s="165"/>
      <c r="I32" s="165"/>
    </row>
    <row r="33" spans="1:9" ht="22.5" customHeight="1" x14ac:dyDescent="0.15">
      <c r="A33" s="525" t="s">
        <v>45</v>
      </c>
      <c r="B33" s="526"/>
      <c r="C33" s="527"/>
      <c r="D33" s="362">
        <f>SUM(D31:D32)</f>
        <v>81291375</v>
      </c>
      <c r="E33" s="363">
        <f>SUM(E31:E32)</f>
        <v>80035376</v>
      </c>
      <c r="F33" s="237"/>
      <c r="G33" s="238"/>
      <c r="H33" s="165"/>
      <c r="I33" s="165"/>
    </row>
    <row r="34" spans="1:9" x14ac:dyDescent="0.15">
      <c r="A34" s="164"/>
      <c r="B34" s="164"/>
      <c r="C34" s="164"/>
      <c r="D34" s="164"/>
      <c r="E34" s="164"/>
      <c r="F34" s="123"/>
      <c r="G34" s="122" t="s">
        <v>4</v>
      </c>
      <c r="H34" s="165"/>
      <c r="I34" s="165"/>
    </row>
    <row r="35" spans="1:9" ht="21" customHeight="1" x14ac:dyDescent="0.15">
      <c r="A35" s="165"/>
      <c r="B35" s="165"/>
      <c r="C35" s="165"/>
      <c r="D35" s="165"/>
      <c r="E35" s="165"/>
      <c r="F35" s="165"/>
      <c r="G35" s="165"/>
      <c r="H35" s="165"/>
      <c r="I35" s="165"/>
    </row>
    <row r="36" spans="1:9" x14ac:dyDescent="0.15">
      <c r="A36" s="165"/>
      <c r="B36" s="165"/>
      <c r="C36" s="165"/>
      <c r="D36" s="165"/>
      <c r="E36" s="165"/>
      <c r="F36" s="165"/>
      <c r="G36" s="165"/>
      <c r="H36" s="165"/>
      <c r="I36" s="165"/>
    </row>
  </sheetData>
  <customSheetViews>
    <customSheetView guid="{60AB5A91-0B10-4678-8BC8-BF598EF574E7}" topLeftCell="A37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blackAndWhite="1" r:id="rId1"/>
      <headerFooter>
        <oddFooter>&amp;C&amp;"ＭＳ 明朝,標準"－18－</oddFooter>
      </headerFooter>
    </customSheetView>
  </customSheetViews>
  <mergeCells count="20">
    <mergeCell ref="A7:A12"/>
    <mergeCell ref="A4:B6"/>
    <mergeCell ref="C4:E4"/>
    <mergeCell ref="F4:H4"/>
    <mergeCell ref="E5:E6"/>
    <mergeCell ref="H5:H6"/>
    <mergeCell ref="E24:E25"/>
    <mergeCell ref="F24:G24"/>
    <mergeCell ref="A26:A31"/>
    <mergeCell ref="B26:C26"/>
    <mergeCell ref="B27:C27"/>
    <mergeCell ref="B28:C28"/>
    <mergeCell ref="B29:C29"/>
    <mergeCell ref="B30:C30"/>
    <mergeCell ref="B31:C31"/>
    <mergeCell ref="A32:C32"/>
    <mergeCell ref="A33:C33"/>
    <mergeCell ref="A13:A17"/>
    <mergeCell ref="A18:B18"/>
    <mergeCell ref="D24:D2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2"/>
  <headerFooter scaleWithDoc="0">
    <oddFooter>&amp;C&amp;"ＭＳ 明朝,標準"&amp;11－18－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2"/>
  <sheetViews>
    <sheetView view="pageBreakPreview" zoomScaleNormal="100" zoomScaleSheetLayoutView="100" workbookViewId="0"/>
  </sheetViews>
  <sheetFormatPr defaultColWidth="8" defaultRowHeight="14.25" x14ac:dyDescent="0.15"/>
  <cols>
    <col min="1" max="1" width="3.25" style="76" customWidth="1"/>
    <col min="2" max="2" width="13.25" style="76" customWidth="1"/>
    <col min="3" max="3" width="11.625" style="76" customWidth="1"/>
    <col min="4" max="4" width="10.625" style="76" customWidth="1"/>
    <col min="5" max="5" width="11.625" style="76" customWidth="1"/>
    <col min="6" max="6" width="10.625" style="76" customWidth="1"/>
    <col min="7" max="7" width="11.625" style="76" customWidth="1"/>
    <col min="8" max="8" width="10.625" style="76" customWidth="1"/>
    <col min="9" max="9" width="8" style="76" customWidth="1"/>
    <col min="10" max="16384" width="8" style="76"/>
  </cols>
  <sheetData>
    <row r="1" spans="1:8" ht="18.75" customHeight="1" x14ac:dyDescent="0.15"/>
    <row r="2" spans="1:8" ht="18.75" customHeight="1" x14ac:dyDescent="0.15"/>
    <row r="3" spans="1:8" ht="22.5" customHeight="1" x14ac:dyDescent="0.15">
      <c r="A3" s="124" t="s">
        <v>169</v>
      </c>
      <c r="B3" s="118"/>
      <c r="C3" s="118"/>
      <c r="D3" s="118"/>
      <c r="E3" s="118"/>
      <c r="F3" s="118"/>
      <c r="G3" s="118"/>
      <c r="H3" s="80"/>
    </row>
    <row r="4" spans="1:8" ht="24" customHeight="1" x14ac:dyDescent="0.15">
      <c r="A4" s="125"/>
      <c r="B4" s="126"/>
      <c r="C4" s="591" t="s">
        <v>210</v>
      </c>
      <c r="D4" s="592"/>
      <c r="E4" s="591" t="s">
        <v>205</v>
      </c>
      <c r="F4" s="592"/>
      <c r="G4" s="591" t="s">
        <v>209</v>
      </c>
      <c r="H4" s="592"/>
    </row>
    <row r="5" spans="1:8" ht="24" customHeight="1" x14ac:dyDescent="0.15">
      <c r="A5" s="597" t="s">
        <v>170</v>
      </c>
      <c r="B5" s="597"/>
      <c r="C5" s="364">
        <v>2076</v>
      </c>
      <c r="D5" s="127" t="s">
        <v>171</v>
      </c>
      <c r="E5" s="364">
        <v>2270</v>
      </c>
      <c r="F5" s="127" t="s">
        <v>171</v>
      </c>
      <c r="G5" s="364">
        <v>2501</v>
      </c>
      <c r="H5" s="127" t="s">
        <v>171</v>
      </c>
    </row>
    <row r="6" spans="1:8" ht="24" customHeight="1" x14ac:dyDescent="0.15">
      <c r="A6" s="598" t="s">
        <v>172</v>
      </c>
      <c r="B6" s="598"/>
      <c r="C6" s="365">
        <v>38.299999999999997</v>
      </c>
      <c r="D6" s="128" t="s">
        <v>173</v>
      </c>
      <c r="E6" s="365">
        <v>39.6</v>
      </c>
      <c r="F6" s="128" t="s">
        <v>173</v>
      </c>
      <c r="G6" s="365">
        <v>42.4</v>
      </c>
      <c r="H6" s="128" t="s">
        <v>173</v>
      </c>
    </row>
    <row r="7" spans="1:8" ht="24" customHeight="1" x14ac:dyDescent="0.15">
      <c r="A7" s="78"/>
      <c r="B7" s="78"/>
      <c r="C7" s="366"/>
      <c r="D7" s="367"/>
      <c r="E7" s="366"/>
      <c r="F7" s="367"/>
      <c r="G7" s="366"/>
      <c r="H7" s="367"/>
    </row>
    <row r="8" spans="1:8" ht="12.75" customHeight="1" x14ac:dyDescent="0.15">
      <c r="A8" s="77"/>
      <c r="B8" s="77"/>
      <c r="C8" s="118"/>
      <c r="D8" s="368"/>
      <c r="E8" s="118"/>
      <c r="F8" s="369"/>
      <c r="G8" s="118"/>
      <c r="H8" s="133"/>
    </row>
    <row r="9" spans="1:8" ht="15" customHeight="1" x14ac:dyDescent="0.2">
      <c r="A9" s="160" t="s">
        <v>202</v>
      </c>
      <c r="B9" s="130"/>
      <c r="C9" s="131"/>
      <c r="D9" s="132"/>
      <c r="E9" s="131"/>
      <c r="F9" s="132"/>
      <c r="G9" s="131"/>
      <c r="H9" s="133"/>
    </row>
    <row r="10" spans="1:8" ht="16.5" customHeight="1" x14ac:dyDescent="0.2">
      <c r="A10" s="129"/>
      <c r="B10" s="130"/>
      <c r="C10" s="131"/>
      <c r="D10" s="131"/>
      <c r="E10" s="131"/>
      <c r="F10" s="132"/>
      <c r="G10" s="131"/>
      <c r="H10" s="133"/>
    </row>
    <row r="11" spans="1:8" ht="21" customHeight="1" x14ac:dyDescent="0.15">
      <c r="A11" s="134" t="s">
        <v>124</v>
      </c>
      <c r="B11" s="135"/>
      <c r="C11" s="135"/>
      <c r="D11" s="135"/>
      <c r="E11" s="135"/>
      <c r="F11" s="136"/>
      <c r="G11" s="136"/>
      <c r="H11" s="137" t="s">
        <v>136</v>
      </c>
    </row>
    <row r="12" spans="1:8" ht="15.75" customHeight="1" x14ac:dyDescent="0.15">
      <c r="A12" s="577" t="s">
        <v>126</v>
      </c>
      <c r="B12" s="578"/>
      <c r="C12" s="591" t="s">
        <v>210</v>
      </c>
      <c r="D12" s="592"/>
      <c r="E12" s="591" t="s">
        <v>205</v>
      </c>
      <c r="F12" s="592"/>
      <c r="G12" s="591" t="s">
        <v>209</v>
      </c>
      <c r="H12" s="592"/>
    </row>
    <row r="13" spans="1:8" ht="15.75" customHeight="1" x14ac:dyDescent="0.15">
      <c r="A13" s="599"/>
      <c r="B13" s="600"/>
      <c r="C13" s="138" t="s">
        <v>85</v>
      </c>
      <c r="D13" s="139" t="s">
        <v>137</v>
      </c>
      <c r="E13" s="138" t="s">
        <v>85</v>
      </c>
      <c r="F13" s="139" t="s">
        <v>137</v>
      </c>
      <c r="G13" s="138" t="s">
        <v>85</v>
      </c>
      <c r="H13" s="139" t="s">
        <v>137</v>
      </c>
    </row>
    <row r="14" spans="1:8" ht="28.5" customHeight="1" x14ac:dyDescent="0.15">
      <c r="A14" s="593" t="s">
        <v>84</v>
      </c>
      <c r="B14" s="594"/>
      <c r="C14" s="370">
        <v>292346</v>
      </c>
      <c r="D14" s="371">
        <v>101.1</v>
      </c>
      <c r="E14" s="370">
        <v>292281</v>
      </c>
      <c r="F14" s="371">
        <f>ROUND(E14/C14*100,1)</f>
        <v>100</v>
      </c>
      <c r="G14" s="370">
        <v>295844</v>
      </c>
      <c r="H14" s="371">
        <f>ROUND(G14/E14*100,1)</f>
        <v>101.2</v>
      </c>
    </row>
    <row r="15" spans="1:8" ht="28.5" customHeight="1" x14ac:dyDescent="0.15">
      <c r="A15" s="595" t="s">
        <v>48</v>
      </c>
      <c r="B15" s="596"/>
      <c r="C15" s="372" t="s">
        <v>193</v>
      </c>
      <c r="D15" s="373" t="s">
        <v>193</v>
      </c>
      <c r="E15" s="372" t="s">
        <v>163</v>
      </c>
      <c r="F15" s="373" t="s">
        <v>163</v>
      </c>
      <c r="G15" s="372" t="s">
        <v>163</v>
      </c>
      <c r="H15" s="373" t="s">
        <v>163</v>
      </c>
    </row>
    <row r="16" spans="1:8" ht="28.5" customHeight="1" x14ac:dyDescent="0.15">
      <c r="A16" s="589" t="s">
        <v>151</v>
      </c>
      <c r="B16" s="590"/>
      <c r="C16" s="374">
        <v>292346</v>
      </c>
      <c r="D16" s="375">
        <v>101.1</v>
      </c>
      <c r="E16" s="374">
        <f>SUM(E14:E15)</f>
        <v>292281</v>
      </c>
      <c r="F16" s="375">
        <f>ROUND(E16/C16*100,1)</f>
        <v>100</v>
      </c>
      <c r="G16" s="374">
        <f>SUM(G14:G15)</f>
        <v>295844</v>
      </c>
      <c r="H16" s="375">
        <f>ROUND(G16/E16*100,1)</f>
        <v>101.2</v>
      </c>
    </row>
    <row r="17" spans="1:9" ht="18" customHeight="1" x14ac:dyDescent="0.15">
      <c r="A17" s="79"/>
      <c r="B17" s="79"/>
      <c r="C17" s="135"/>
      <c r="D17" s="135"/>
      <c r="E17" s="135"/>
      <c r="F17" s="146"/>
      <c r="G17" s="147"/>
      <c r="H17" s="148"/>
    </row>
    <row r="18" spans="1:9" ht="18" customHeight="1" x14ac:dyDescent="0.15">
      <c r="A18" s="79"/>
      <c r="B18" s="79"/>
      <c r="C18" s="135"/>
      <c r="D18" s="135"/>
      <c r="E18" s="135"/>
      <c r="F18" s="146"/>
      <c r="G18" s="147"/>
      <c r="H18" s="148"/>
    </row>
    <row r="19" spans="1:9" ht="21" customHeight="1" x14ac:dyDescent="0.2">
      <c r="A19" s="140" t="s">
        <v>88</v>
      </c>
      <c r="B19" s="7"/>
      <c r="C19" s="7"/>
      <c r="D19" s="7"/>
      <c r="E19" s="7"/>
      <c r="F19" s="80"/>
      <c r="G19" s="80"/>
      <c r="H19" s="80"/>
      <c r="I19" s="80"/>
    </row>
    <row r="20" spans="1:9" ht="17.25" x14ac:dyDescent="0.2">
      <c r="A20" s="140"/>
      <c r="B20" s="7"/>
      <c r="C20" s="7"/>
      <c r="D20" s="7"/>
      <c r="E20" s="7"/>
      <c r="F20" s="80"/>
      <c r="G20" s="80"/>
      <c r="H20" s="80"/>
      <c r="I20" s="80"/>
    </row>
    <row r="21" spans="1:9" x14ac:dyDescent="0.15">
      <c r="A21" s="161" t="s">
        <v>203</v>
      </c>
      <c r="B21" s="141"/>
      <c r="C21" s="7"/>
      <c r="D21" s="7"/>
      <c r="E21" s="7"/>
      <c r="F21" s="80"/>
      <c r="G21" s="80"/>
      <c r="H21" s="80"/>
      <c r="I21" s="80"/>
    </row>
    <row r="22" spans="1:9" x14ac:dyDescent="0.15">
      <c r="A22" s="80"/>
      <c r="B22" s="80"/>
      <c r="C22" s="80"/>
      <c r="D22" s="80"/>
      <c r="E22" s="80"/>
      <c r="F22" s="80"/>
      <c r="G22" s="80"/>
      <c r="H22" s="80"/>
      <c r="I22" s="80"/>
    </row>
    <row r="23" spans="1:9" x14ac:dyDescent="0.15">
      <c r="A23" s="577" t="s">
        <v>126</v>
      </c>
      <c r="B23" s="578"/>
      <c r="C23" s="585" t="s">
        <v>206</v>
      </c>
      <c r="D23" s="586"/>
      <c r="E23" s="585" t="s">
        <v>205</v>
      </c>
      <c r="F23" s="586"/>
      <c r="G23" s="585" t="s">
        <v>209</v>
      </c>
      <c r="H23" s="586"/>
      <c r="I23" s="80"/>
    </row>
    <row r="24" spans="1:9" ht="15.75" customHeight="1" x14ac:dyDescent="0.15">
      <c r="A24" s="579"/>
      <c r="B24" s="580"/>
      <c r="C24" s="587"/>
      <c r="D24" s="588"/>
      <c r="E24" s="587"/>
      <c r="F24" s="588"/>
      <c r="G24" s="587"/>
      <c r="H24" s="588"/>
      <c r="I24" s="80"/>
    </row>
    <row r="25" spans="1:9" ht="26.25" customHeight="1" x14ac:dyDescent="0.15">
      <c r="A25" s="142" t="s">
        <v>174</v>
      </c>
      <c r="B25" s="143"/>
      <c r="C25" s="575">
        <v>78681</v>
      </c>
      <c r="D25" s="576"/>
      <c r="E25" s="575">
        <v>79089</v>
      </c>
      <c r="F25" s="576"/>
      <c r="G25" s="575">
        <v>79024</v>
      </c>
      <c r="H25" s="576"/>
      <c r="I25" s="80"/>
    </row>
    <row r="26" spans="1:9" ht="26.25" customHeight="1" x14ac:dyDescent="0.15">
      <c r="A26" s="144"/>
      <c r="B26" s="145" t="s">
        <v>175</v>
      </c>
      <c r="C26" s="581">
        <v>100.1</v>
      </c>
      <c r="D26" s="582"/>
      <c r="E26" s="581">
        <f>ROUND(E25/C25*100,1)</f>
        <v>100.5</v>
      </c>
      <c r="F26" s="582"/>
      <c r="G26" s="581">
        <f>ROUND(G25/E25*100,1)</f>
        <v>99.9</v>
      </c>
      <c r="H26" s="582"/>
      <c r="I26" s="80"/>
    </row>
    <row r="27" spans="1:9" ht="26.25" customHeight="1" x14ac:dyDescent="0.15">
      <c r="A27" s="142" t="s">
        <v>176</v>
      </c>
      <c r="B27" s="143"/>
      <c r="C27" s="583">
        <v>2481526</v>
      </c>
      <c r="D27" s="584"/>
      <c r="E27" s="583">
        <v>2529833</v>
      </c>
      <c r="F27" s="584"/>
      <c r="G27" s="583">
        <v>2550522</v>
      </c>
      <c r="H27" s="584"/>
      <c r="I27" s="80"/>
    </row>
    <row r="28" spans="1:9" ht="26.25" customHeight="1" x14ac:dyDescent="0.15">
      <c r="A28" s="144"/>
      <c r="B28" s="145" t="s">
        <v>175</v>
      </c>
      <c r="C28" s="581">
        <v>98.9</v>
      </c>
      <c r="D28" s="582"/>
      <c r="E28" s="581">
        <f>ROUND(E27/C27*100,1)</f>
        <v>101.9</v>
      </c>
      <c r="F28" s="582"/>
      <c r="G28" s="581">
        <f>ROUND(G27/E27*100,1)</f>
        <v>100.8</v>
      </c>
      <c r="H28" s="582"/>
      <c r="I28" s="80"/>
    </row>
    <row r="29" spans="1:9" ht="18" customHeight="1" x14ac:dyDescent="0.15">
      <c r="A29" s="135"/>
      <c r="B29" s="135"/>
      <c r="C29" s="135"/>
      <c r="D29" s="135"/>
      <c r="E29" s="135"/>
      <c r="F29" s="146"/>
      <c r="G29" s="147"/>
      <c r="H29" s="148"/>
      <c r="I29" s="80"/>
    </row>
    <row r="30" spans="1:9" ht="18" customHeight="1" x14ac:dyDescent="0.15">
      <c r="A30" s="135"/>
      <c r="B30" s="135"/>
      <c r="C30" s="135"/>
      <c r="D30" s="135"/>
      <c r="E30" s="135"/>
      <c r="F30" s="146"/>
      <c r="G30" s="147"/>
      <c r="H30" s="148"/>
      <c r="I30" s="80"/>
    </row>
    <row r="31" spans="1:9" ht="17.25" x14ac:dyDescent="0.2">
      <c r="A31" s="149" t="s">
        <v>127</v>
      </c>
      <c r="B31" s="9"/>
      <c r="C31" s="9"/>
      <c r="D31" s="9"/>
      <c r="E31" s="9"/>
      <c r="F31" s="7"/>
      <c r="G31" s="7"/>
      <c r="H31" s="7"/>
      <c r="I31" s="7" t="s">
        <v>128</v>
      </c>
    </row>
    <row r="32" spans="1:9" ht="17.25" x14ac:dyDescent="0.2">
      <c r="A32" s="149"/>
      <c r="B32" s="9"/>
      <c r="C32" s="9"/>
      <c r="D32" s="9"/>
      <c r="E32" s="9"/>
      <c r="F32" s="7"/>
      <c r="G32" s="7"/>
      <c r="H32" s="7"/>
      <c r="I32" s="7"/>
    </row>
    <row r="33" spans="1:9" hidden="1" x14ac:dyDescent="0.15">
      <c r="A33" s="25" t="s">
        <v>194</v>
      </c>
      <c r="B33" s="9"/>
      <c r="C33" s="9"/>
      <c r="D33" s="9"/>
      <c r="E33" s="9"/>
      <c r="F33" s="7"/>
      <c r="G33" s="7"/>
      <c r="H33" s="7"/>
      <c r="I33" s="7"/>
    </row>
    <row r="34" spans="1:9" hidden="1" x14ac:dyDescent="0.15">
      <c r="A34" s="150"/>
      <c r="B34" s="9"/>
      <c r="C34" s="9"/>
      <c r="D34" s="9"/>
      <c r="E34" s="9"/>
      <c r="F34" s="7"/>
      <c r="G34" s="7"/>
      <c r="H34" s="7"/>
      <c r="I34" s="7"/>
    </row>
    <row r="35" spans="1:9" hidden="1" x14ac:dyDescent="0.15">
      <c r="A35" s="151" t="s">
        <v>177</v>
      </c>
      <c r="B35" s="564" t="s">
        <v>141</v>
      </c>
      <c r="C35" s="565"/>
      <c r="D35" s="565"/>
      <c r="E35" s="565"/>
      <c r="F35" s="565"/>
      <c r="G35" s="565"/>
      <c r="H35" s="565"/>
      <c r="I35" s="566"/>
    </row>
    <row r="36" spans="1:9" hidden="1" x14ac:dyDescent="0.15">
      <c r="A36" s="28"/>
      <c r="B36" s="567" t="s">
        <v>129</v>
      </c>
      <c r="C36" s="152" t="s">
        <v>179</v>
      </c>
      <c r="D36" s="153" t="s">
        <v>180</v>
      </c>
      <c r="E36" s="152" t="s">
        <v>181</v>
      </c>
      <c r="F36" s="152" t="s">
        <v>182</v>
      </c>
      <c r="G36" s="152" t="s">
        <v>131</v>
      </c>
      <c r="H36" s="569" t="s">
        <v>183</v>
      </c>
      <c r="I36" s="570"/>
    </row>
    <row r="37" spans="1:9" hidden="1" x14ac:dyDescent="0.15">
      <c r="A37" s="28"/>
      <c r="B37" s="567"/>
      <c r="C37" s="154" t="s">
        <v>0</v>
      </c>
      <c r="D37" s="154" t="s">
        <v>0</v>
      </c>
      <c r="E37" s="155" t="s">
        <v>184</v>
      </c>
      <c r="F37" s="156" t="s">
        <v>132</v>
      </c>
      <c r="G37" s="155" t="s">
        <v>133</v>
      </c>
      <c r="H37" s="571"/>
      <c r="I37" s="572"/>
    </row>
    <row r="38" spans="1:9" hidden="1" x14ac:dyDescent="0.15">
      <c r="A38" s="157" t="s">
        <v>178</v>
      </c>
      <c r="B38" s="568"/>
      <c r="C38" s="158" t="s">
        <v>186</v>
      </c>
      <c r="D38" s="158" t="s">
        <v>187</v>
      </c>
      <c r="E38" s="158" t="s">
        <v>187</v>
      </c>
      <c r="F38" s="158" t="s">
        <v>188</v>
      </c>
      <c r="G38" s="158" t="s">
        <v>188</v>
      </c>
      <c r="H38" s="573" t="s">
        <v>188</v>
      </c>
      <c r="I38" s="574"/>
    </row>
    <row r="39" spans="1:9" hidden="1" x14ac:dyDescent="0.15">
      <c r="A39" s="71" t="s">
        <v>189</v>
      </c>
      <c r="B39" s="72">
        <v>1</v>
      </c>
      <c r="C39" s="73">
        <v>8820</v>
      </c>
      <c r="D39" s="73">
        <v>1620623</v>
      </c>
      <c r="E39" s="73">
        <v>1024490</v>
      </c>
      <c r="F39" s="73">
        <v>8346</v>
      </c>
      <c r="G39" s="73">
        <v>8346</v>
      </c>
      <c r="H39" s="560">
        <v>0</v>
      </c>
      <c r="I39" s="561"/>
    </row>
    <row r="40" spans="1:9" ht="60" hidden="1" x14ac:dyDescent="0.15">
      <c r="A40" s="67" t="s">
        <v>190</v>
      </c>
      <c r="B40" s="68">
        <v>0</v>
      </c>
      <c r="C40" s="69">
        <v>0</v>
      </c>
      <c r="D40" s="69">
        <v>0</v>
      </c>
      <c r="E40" s="69">
        <v>0</v>
      </c>
      <c r="F40" s="69">
        <v>0</v>
      </c>
      <c r="G40" s="69">
        <v>0</v>
      </c>
      <c r="H40" s="562">
        <v>0</v>
      </c>
      <c r="I40" s="563"/>
    </row>
    <row r="41" spans="1:9" x14ac:dyDescent="0.15">
      <c r="A41" s="7"/>
      <c r="B41" s="75" t="s">
        <v>192</v>
      </c>
      <c r="C41" s="7"/>
      <c r="D41" s="7"/>
      <c r="E41" s="7"/>
      <c r="F41" s="7"/>
      <c r="G41" s="7"/>
      <c r="H41" s="7"/>
      <c r="I41" s="7"/>
    </row>
    <row r="42" spans="1:9" x14ac:dyDescent="0.15">
      <c r="A42" s="80"/>
      <c r="B42" s="80"/>
      <c r="C42" s="80"/>
      <c r="D42" s="80"/>
      <c r="E42" s="80"/>
      <c r="F42" s="80"/>
      <c r="G42" s="80"/>
      <c r="H42" s="80"/>
      <c r="I42" s="80"/>
    </row>
  </sheetData>
  <customSheetViews>
    <customSheetView guid="{60AB5A91-0B10-4678-8BC8-BF598EF574E7}" fitToPage="1" hiddenRows="1">
      <selection activeCell="G6" sqref="G6:H6"/>
      <pageMargins left="0.70866141732283472" right="0.70866141732283472" top="0.74803149606299213" bottom="0.74803149606299213" header="0.31496062992125984" footer="0.31496062992125984"/>
      <pageSetup paperSize="9" scale="89" fitToHeight="0" orientation="portrait" blackAndWhite="1" r:id="rId1"/>
      <headerFooter>
        <oddFooter>&amp;C&amp;"ＭＳ 明朝,標準"－19－</oddFooter>
      </headerFooter>
    </customSheetView>
  </customSheetViews>
  <mergeCells count="35">
    <mergeCell ref="G12:H12"/>
    <mergeCell ref="C4:D4"/>
    <mergeCell ref="G4:H4"/>
    <mergeCell ref="A14:B14"/>
    <mergeCell ref="A15:B15"/>
    <mergeCell ref="E4:F4"/>
    <mergeCell ref="A5:B5"/>
    <mergeCell ref="A6:B6"/>
    <mergeCell ref="A12:B13"/>
    <mergeCell ref="E12:F12"/>
    <mergeCell ref="C12:D12"/>
    <mergeCell ref="A16:B16"/>
    <mergeCell ref="C26:D26"/>
    <mergeCell ref="E26:F26"/>
    <mergeCell ref="E23:F24"/>
    <mergeCell ref="C25:D25"/>
    <mergeCell ref="E25:F25"/>
    <mergeCell ref="G25:H25"/>
    <mergeCell ref="A23:B24"/>
    <mergeCell ref="C28:D28"/>
    <mergeCell ref="E28:F28"/>
    <mergeCell ref="G28:H28"/>
    <mergeCell ref="G26:H26"/>
    <mergeCell ref="C27:D27"/>
    <mergeCell ref="E27:F27"/>
    <mergeCell ref="G27:H27"/>
    <mergeCell ref="G23:H24"/>
    <mergeCell ref="C23:D24"/>
    <mergeCell ref="H39:I39"/>
    <mergeCell ref="H40:I40"/>
    <mergeCell ref="B35:I35"/>
    <mergeCell ref="B36:B38"/>
    <mergeCell ref="H36:I36"/>
    <mergeCell ref="H37:I37"/>
    <mergeCell ref="H38:I38"/>
  </mergeCells>
  <phoneticPr fontId="3"/>
  <pageMargins left="0.70866141732283472" right="0.70866141732283472" top="0.74803149606299213" bottom="0.74803149606299213" header="0.31496062992125984" footer="0.31496062992125984"/>
  <pageSetup paperSize="9" scale="89" fitToHeight="0" orientation="portrait" blackAndWhite="1" r:id="rId2"/>
  <headerFooter scaleWithDoc="0">
    <oddFooter>&amp;C&amp;"ＭＳ 明朝,標準"&amp;11－19－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67"/>
  <sheetViews>
    <sheetView view="pageBreakPreview" topLeftCell="A19" zoomScaleNormal="100" zoomScaleSheetLayoutView="100" workbookViewId="0">
      <selection activeCell="J24" sqref="J24"/>
    </sheetView>
  </sheetViews>
  <sheetFormatPr defaultRowHeight="14.25" x14ac:dyDescent="0.15"/>
  <cols>
    <col min="1" max="2" width="8" style="1"/>
    <col min="3" max="6" width="12.5" style="1" customWidth="1"/>
    <col min="7" max="7" width="14.375" style="1" bestFit="1" customWidth="1"/>
    <col min="8" max="11" width="9" style="1"/>
  </cols>
  <sheetData>
    <row r="5" spans="1:1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13" spans="1:11" x14ac:dyDescent="0.15">
      <c r="A13"/>
      <c r="B13"/>
      <c r="C13"/>
      <c r="D13"/>
      <c r="E13"/>
      <c r="F13"/>
      <c r="G13"/>
    </row>
    <row r="14" spans="1:11" x14ac:dyDescent="0.15">
      <c r="A14"/>
      <c r="B14"/>
      <c r="C14"/>
      <c r="D14"/>
      <c r="E14"/>
      <c r="F14"/>
      <c r="G14"/>
    </row>
    <row r="15" spans="1:11" x14ac:dyDescent="0.15">
      <c r="A15"/>
      <c r="B15"/>
      <c r="C15"/>
      <c r="D15"/>
      <c r="E15"/>
      <c r="F15"/>
      <c r="G15"/>
    </row>
    <row r="16" spans="1:11" x14ac:dyDescent="0.15">
      <c r="A16" s="14"/>
      <c r="B16" s="14"/>
      <c r="C16" s="14"/>
      <c r="D16" s="14"/>
      <c r="E16" s="14"/>
      <c r="F16" s="14"/>
      <c r="G16" s="14"/>
      <c r="H16" s="32"/>
      <c r="I16" s="32"/>
      <c r="J16" s="32"/>
      <c r="K16" s="32"/>
    </row>
    <row r="17" spans="1:7" x14ac:dyDescent="0.15">
      <c r="A17"/>
      <c r="B17"/>
      <c r="C17"/>
      <c r="D17"/>
      <c r="E17"/>
      <c r="F17"/>
      <c r="G17"/>
    </row>
    <row r="18" spans="1:7" x14ac:dyDescent="0.15">
      <c r="A18"/>
      <c r="B18"/>
      <c r="C18"/>
      <c r="D18"/>
      <c r="E18"/>
      <c r="F18"/>
      <c r="G18"/>
    </row>
    <row r="19" spans="1:7" x14ac:dyDescent="0.15">
      <c r="A19"/>
      <c r="B19"/>
      <c r="C19"/>
      <c r="D19"/>
      <c r="E19"/>
      <c r="F19"/>
      <c r="G19"/>
    </row>
    <row r="33" spans="3:10" x14ac:dyDescent="0.15">
      <c r="C33" s="35" t="s">
        <v>212</v>
      </c>
      <c r="D33" s="35"/>
      <c r="E33" s="35"/>
      <c r="F33" s="35"/>
      <c r="G33"/>
      <c r="H33"/>
      <c r="I33"/>
      <c r="J33"/>
    </row>
    <row r="34" spans="3:10" x14ac:dyDescent="0.15">
      <c r="C34" s="36"/>
      <c r="D34" s="35"/>
      <c r="E34" s="35"/>
      <c r="F34" s="35"/>
      <c r="G34" s="37"/>
      <c r="H34" s="37"/>
      <c r="I34" s="37"/>
      <c r="J34" s="37"/>
    </row>
    <row r="35" spans="3:10" x14ac:dyDescent="0.15">
      <c r="C35" s="38"/>
      <c r="D35" s="39" t="s">
        <v>146</v>
      </c>
      <c r="E35" s="39" t="s">
        <v>147</v>
      </c>
      <c r="F35" s="39" t="s">
        <v>148</v>
      </c>
      <c r="G35" s="39" t="s">
        <v>143</v>
      </c>
      <c r="H35"/>
      <c r="I35"/>
      <c r="J35"/>
    </row>
    <row r="36" spans="3:10" x14ac:dyDescent="0.15">
      <c r="C36" s="38" t="s">
        <v>144</v>
      </c>
      <c r="D36" s="50">
        <v>4649461</v>
      </c>
      <c r="E36" s="50">
        <v>5579181</v>
      </c>
      <c r="F36" s="40">
        <v>1131979</v>
      </c>
      <c r="G36" s="40">
        <f>SUM(D36:F36)</f>
        <v>11360621</v>
      </c>
      <c r="H36"/>
      <c r="I36"/>
      <c r="J36"/>
    </row>
    <row r="37" spans="3:10" x14ac:dyDescent="0.15">
      <c r="C37" s="376" t="s">
        <v>211</v>
      </c>
      <c r="D37" s="377">
        <f>ROUND(D36/G36,3)</f>
        <v>0.40899999999999997</v>
      </c>
      <c r="E37" s="377">
        <f>ROUND(E36/G36,3)</f>
        <v>0.49099999999999999</v>
      </c>
      <c r="F37" s="377">
        <f>ROUND(F36/G36,3)</f>
        <v>0.1</v>
      </c>
      <c r="G37" s="378"/>
      <c r="H37"/>
      <c r="I37"/>
      <c r="J37"/>
    </row>
    <row r="38" spans="3:10" x14ac:dyDescent="0.15">
      <c r="C38" s="36" t="s">
        <v>132</v>
      </c>
      <c r="D38" s="36"/>
      <c r="E38" s="36"/>
      <c r="F38" s="36"/>
      <c r="G38" s="36"/>
      <c r="H38" s="35"/>
      <c r="I38" s="35"/>
      <c r="J38" s="35"/>
    </row>
    <row r="39" spans="3:10" x14ac:dyDescent="0.15">
      <c r="C39" s="44" t="s">
        <v>145</v>
      </c>
      <c r="D39" s="44"/>
      <c r="E39" s="44"/>
      <c r="F39" s="44"/>
      <c r="G39" s="44"/>
      <c r="H39" s="41"/>
      <c r="I39" s="35"/>
      <c r="J39" s="35"/>
    </row>
    <row r="40" spans="3:10" x14ac:dyDescent="0.15">
      <c r="C40" s="44"/>
      <c r="D40" s="45"/>
      <c r="E40" s="45"/>
      <c r="F40" s="45"/>
      <c r="G40" s="45"/>
      <c r="H40" s="42"/>
      <c r="I40"/>
      <c r="J40"/>
    </row>
    <row r="41" spans="3:10" x14ac:dyDescent="0.15">
      <c r="C41" s="44"/>
      <c r="D41" s="45"/>
      <c r="E41" s="45"/>
      <c r="F41" s="45"/>
      <c r="G41" s="45"/>
      <c r="H41" s="42"/>
      <c r="I41"/>
      <c r="J41"/>
    </row>
    <row r="42" spans="3:10" x14ac:dyDescent="0.15">
      <c r="C42" s="46"/>
      <c r="D42" s="47"/>
      <c r="E42" s="47"/>
      <c r="F42" s="47"/>
      <c r="G42" s="47"/>
      <c r="H42"/>
      <c r="I42"/>
      <c r="J42"/>
    </row>
    <row r="43" spans="3:10" x14ac:dyDescent="0.15">
      <c r="C43" s="36"/>
      <c r="D43" s="47"/>
      <c r="E43" s="47"/>
      <c r="F43" s="47"/>
      <c r="G43" s="47"/>
      <c r="H43"/>
      <c r="I43"/>
      <c r="J43"/>
    </row>
    <row r="44" spans="3:10" x14ac:dyDescent="0.15">
      <c r="C44" s="36"/>
      <c r="D44" s="36"/>
      <c r="E44" s="36"/>
      <c r="F44" s="48"/>
      <c r="G44" s="47"/>
      <c r="H44"/>
      <c r="I44"/>
      <c r="J44"/>
    </row>
    <row r="45" spans="3:10" x14ac:dyDescent="0.15">
      <c r="C45" s="36"/>
      <c r="D45" s="49"/>
      <c r="E45" s="49"/>
      <c r="F45" s="43"/>
      <c r="G45" s="47"/>
      <c r="H45"/>
      <c r="I45"/>
      <c r="J45"/>
    </row>
    <row r="46" spans="3:10" x14ac:dyDescent="0.15">
      <c r="C46" s="36"/>
      <c r="D46" s="49"/>
      <c r="E46" s="49"/>
      <c r="F46" s="43"/>
      <c r="G46" s="47"/>
      <c r="H46"/>
      <c r="I46"/>
      <c r="J46"/>
    </row>
    <row r="47" spans="3:10" x14ac:dyDescent="0.15">
      <c r="C47" s="47"/>
      <c r="D47" s="47"/>
      <c r="E47" s="47"/>
      <c r="F47" s="47"/>
      <c r="G47" s="47"/>
      <c r="H47"/>
      <c r="I47"/>
      <c r="J47"/>
    </row>
    <row r="48" spans="3:10" x14ac:dyDescent="0.15">
      <c r="C48" s="47"/>
      <c r="D48" s="47"/>
      <c r="E48" s="47"/>
      <c r="F48" s="47"/>
      <c r="G48" s="47"/>
      <c r="H48"/>
      <c r="I48"/>
      <c r="J48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11" x14ac:dyDescent="0.15">
      <c r="A65"/>
      <c r="B65"/>
      <c r="C65"/>
    </row>
    <row r="66" spans="1:11" x14ac:dyDescent="0.15">
      <c r="A66"/>
      <c r="B66"/>
      <c r="C66"/>
    </row>
    <row r="67" spans="1:11" x14ac:dyDescent="0.15">
      <c r="A67"/>
      <c r="B67"/>
      <c r="C67"/>
      <c r="D67"/>
      <c r="E67"/>
      <c r="F67"/>
      <c r="G67"/>
      <c r="H67"/>
      <c r="I67"/>
      <c r="J67"/>
      <c r="K67"/>
    </row>
  </sheetData>
  <customSheetViews>
    <customSheetView guid="{60AB5A91-0B10-4678-8BC8-BF598EF574E7}" topLeftCell="A16">
      <selection activeCell="G37" sqref="G37"/>
      <pageMargins left="0.7" right="0.7" top="0.75" bottom="0.75" header="0.3" footer="0.3"/>
      <pageSetup paperSize="9" orientation="portrait" r:id="rId1"/>
    </customSheetView>
  </customSheetView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view="pageBreakPreview" zoomScaleNormal="100" zoomScaleSheetLayoutView="100" workbookViewId="0">
      <selection activeCell="A3" sqref="A3:I13"/>
    </sheetView>
  </sheetViews>
  <sheetFormatPr defaultColWidth="8" defaultRowHeight="12.75" x14ac:dyDescent="0.15"/>
  <cols>
    <col min="1" max="1" width="5.5" style="7" customWidth="1"/>
    <col min="2" max="2" width="2.625" style="7" customWidth="1"/>
    <col min="3" max="3" width="6" style="7" customWidth="1"/>
    <col min="4" max="5" width="8.5" style="7" customWidth="1"/>
    <col min="6" max="6" width="7.125" style="7" customWidth="1"/>
    <col min="7" max="7" width="7.25" style="7" customWidth="1"/>
    <col min="8" max="8" width="2.25" style="7" customWidth="1"/>
    <col min="9" max="9" width="3.375" style="7" customWidth="1"/>
    <col min="10" max="10" width="2.625" style="7" customWidth="1"/>
    <col min="11" max="11" width="5.875" style="7" customWidth="1"/>
    <col min="12" max="12" width="6.25" style="7" customWidth="1"/>
    <col min="13" max="13" width="2.375" style="7" customWidth="1"/>
    <col min="14" max="14" width="8.25" style="7" customWidth="1"/>
    <col min="15" max="16" width="7" style="7" customWidth="1"/>
    <col min="17" max="17" width="5.625" style="7" customWidth="1"/>
    <col min="18" max="18" width="0.875" style="7" customWidth="1"/>
    <col min="19" max="43" width="2.625" style="7" customWidth="1"/>
    <col min="44" max="16384" width="8" style="7"/>
  </cols>
  <sheetData>
    <row r="1" spans="1:18" ht="14.25" x14ac:dyDescent="0.15">
      <c r="B1" s="8"/>
      <c r="G1" s="24"/>
      <c r="H1" s="24"/>
      <c r="I1"/>
      <c r="J1" s="8"/>
      <c r="K1" s="27"/>
      <c r="L1" s="27"/>
    </row>
    <row r="2" spans="1:18" ht="22.5" customHeight="1" x14ac:dyDescent="0.15"/>
    <row r="3" spans="1:18" ht="17.25" x14ac:dyDescent="0.2">
      <c r="A3" s="22" t="s">
        <v>127</v>
      </c>
      <c r="B3" s="9"/>
      <c r="C3" s="9"/>
      <c r="D3" s="9"/>
      <c r="E3" s="9"/>
      <c r="I3" s="7" t="s">
        <v>128</v>
      </c>
    </row>
    <row r="4" spans="1:18" ht="17.25" x14ac:dyDescent="0.2">
      <c r="A4" s="22"/>
      <c r="B4" s="9"/>
      <c r="C4" s="9"/>
      <c r="D4" s="9"/>
      <c r="E4" s="9"/>
    </row>
    <row r="5" spans="1:18" ht="14.25" hidden="1" x14ac:dyDescent="0.15">
      <c r="A5" s="25" t="s">
        <v>157</v>
      </c>
      <c r="B5" s="9"/>
      <c r="C5" s="9"/>
      <c r="D5" s="9"/>
      <c r="E5" s="9"/>
    </row>
    <row r="6" spans="1:18" ht="13.5" hidden="1" customHeight="1" x14ac:dyDescent="0.15">
      <c r="A6" s="18"/>
      <c r="B6" s="9"/>
      <c r="C6" s="9"/>
      <c r="D6" s="9"/>
      <c r="E6" s="9"/>
    </row>
    <row r="7" spans="1:18" ht="28.5" hidden="1" customHeight="1" x14ac:dyDescent="0.15">
      <c r="A7" s="55" t="s">
        <v>177</v>
      </c>
      <c r="B7" s="564" t="s">
        <v>141</v>
      </c>
      <c r="C7" s="565"/>
      <c r="D7" s="565"/>
      <c r="E7" s="565"/>
      <c r="F7" s="565"/>
      <c r="G7" s="565"/>
      <c r="H7" s="565"/>
      <c r="I7" s="566"/>
      <c r="J7" s="564" t="s">
        <v>142</v>
      </c>
      <c r="K7" s="565"/>
      <c r="L7" s="565"/>
      <c r="M7" s="565"/>
      <c r="N7" s="565"/>
      <c r="O7" s="565"/>
      <c r="P7" s="565"/>
      <c r="Q7" s="566"/>
    </row>
    <row r="8" spans="1:18" ht="19.5" hidden="1" customHeight="1" x14ac:dyDescent="0.15">
      <c r="A8" s="28"/>
      <c r="B8" s="567" t="s">
        <v>129</v>
      </c>
      <c r="C8" s="57" t="s">
        <v>179</v>
      </c>
      <c r="D8" s="58" t="s">
        <v>180</v>
      </c>
      <c r="E8" s="57" t="s">
        <v>181</v>
      </c>
      <c r="F8" s="57" t="s">
        <v>182</v>
      </c>
      <c r="G8" s="57" t="s">
        <v>131</v>
      </c>
      <c r="H8" s="604" t="s">
        <v>183</v>
      </c>
      <c r="I8" s="570"/>
      <c r="J8" s="605" t="s">
        <v>129</v>
      </c>
      <c r="K8" s="57" t="s">
        <v>179</v>
      </c>
      <c r="L8" s="608" t="s">
        <v>180</v>
      </c>
      <c r="M8" s="609"/>
      <c r="N8" s="57" t="s">
        <v>181</v>
      </c>
      <c r="O8" s="57" t="s">
        <v>182</v>
      </c>
      <c r="P8" s="57" t="s">
        <v>131</v>
      </c>
      <c r="Q8" s="59" t="s">
        <v>183</v>
      </c>
    </row>
    <row r="9" spans="1:18" ht="19.5" hidden="1" customHeight="1" x14ac:dyDescent="0.15">
      <c r="A9" s="28"/>
      <c r="B9" s="567"/>
      <c r="C9" s="60" t="s">
        <v>0</v>
      </c>
      <c r="D9" s="60" t="s">
        <v>0</v>
      </c>
      <c r="E9" s="61" t="s">
        <v>184</v>
      </c>
      <c r="F9" s="62" t="s">
        <v>185</v>
      </c>
      <c r="G9" s="61" t="s">
        <v>133</v>
      </c>
      <c r="H9" s="610"/>
      <c r="I9" s="572"/>
      <c r="J9" s="606"/>
      <c r="K9" s="60" t="s">
        <v>0</v>
      </c>
      <c r="L9" s="611" t="s">
        <v>0</v>
      </c>
      <c r="M9" s="612"/>
      <c r="N9" s="61" t="s">
        <v>184</v>
      </c>
      <c r="O9" s="62" t="s">
        <v>185</v>
      </c>
      <c r="P9" s="61" t="s">
        <v>133</v>
      </c>
      <c r="Q9" s="63"/>
    </row>
    <row r="10" spans="1:18" ht="19.5" hidden="1" customHeight="1" x14ac:dyDescent="0.15">
      <c r="A10" s="56" t="s">
        <v>178</v>
      </c>
      <c r="B10" s="568"/>
      <c r="C10" s="64" t="s">
        <v>186</v>
      </c>
      <c r="D10" s="64" t="s">
        <v>187</v>
      </c>
      <c r="E10" s="64" t="s">
        <v>187</v>
      </c>
      <c r="F10" s="64" t="s">
        <v>188</v>
      </c>
      <c r="G10" s="64" t="s">
        <v>188</v>
      </c>
      <c r="H10" s="573" t="s">
        <v>188</v>
      </c>
      <c r="I10" s="574"/>
      <c r="J10" s="607"/>
      <c r="K10" s="64" t="s">
        <v>186</v>
      </c>
      <c r="L10" s="613" t="s">
        <v>187</v>
      </c>
      <c r="M10" s="614"/>
      <c r="N10" s="64" t="s">
        <v>187</v>
      </c>
      <c r="O10" s="65" t="s">
        <v>188</v>
      </c>
      <c r="P10" s="65" t="s">
        <v>188</v>
      </c>
      <c r="Q10" s="66" t="s">
        <v>164</v>
      </c>
      <c r="R10" s="34"/>
    </row>
    <row r="11" spans="1:18" ht="36" hidden="1" customHeight="1" x14ac:dyDescent="0.15">
      <c r="A11" s="71" t="s">
        <v>189</v>
      </c>
      <c r="B11" s="72">
        <v>1</v>
      </c>
      <c r="C11" s="73">
        <v>8820</v>
      </c>
      <c r="D11" s="73">
        <v>1620623</v>
      </c>
      <c r="E11" s="73">
        <v>1024490</v>
      </c>
      <c r="F11" s="73">
        <v>8346</v>
      </c>
      <c r="G11" s="73">
        <v>8346</v>
      </c>
      <c r="H11" s="560">
        <v>0</v>
      </c>
      <c r="I11" s="561"/>
      <c r="J11" s="72">
        <v>1</v>
      </c>
      <c r="K11" s="73">
        <v>8820</v>
      </c>
      <c r="L11" s="602">
        <v>1620623</v>
      </c>
      <c r="M11" s="603"/>
      <c r="N11" s="73">
        <v>613727</v>
      </c>
      <c r="O11" s="73">
        <v>24069</v>
      </c>
      <c r="P11" s="73">
        <v>24069</v>
      </c>
      <c r="Q11" s="74">
        <v>0</v>
      </c>
    </row>
    <row r="12" spans="1:18" ht="36" hidden="1" x14ac:dyDescent="0.15">
      <c r="A12" s="67" t="s">
        <v>190</v>
      </c>
      <c r="B12" s="68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562">
        <v>0</v>
      </c>
      <c r="I12" s="563"/>
      <c r="J12" s="68">
        <v>0</v>
      </c>
      <c r="K12" s="69">
        <v>0</v>
      </c>
      <c r="L12" s="562">
        <v>0</v>
      </c>
      <c r="M12" s="601"/>
      <c r="N12" s="69">
        <v>0</v>
      </c>
      <c r="O12" s="69">
        <v>0</v>
      </c>
      <c r="P12" s="69">
        <v>0</v>
      </c>
      <c r="Q12" s="70">
        <v>0</v>
      </c>
    </row>
    <row r="13" spans="1:18" ht="20.25" customHeight="1" x14ac:dyDescent="0.15">
      <c r="B13" s="75" t="s">
        <v>191</v>
      </c>
    </row>
    <row r="14" spans="1:18" ht="20.25" customHeight="1" x14ac:dyDescent="0.15"/>
    <row r="15" spans="1:18" ht="20.25" customHeight="1" x14ac:dyDescent="0.15"/>
    <row r="16" spans="1:18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</sheetData>
  <customSheetViews>
    <customSheetView guid="{60AB5A91-0B10-4678-8BC8-BF598EF574E7}" showPageBreaks="1" printArea="1" hiddenRows="1" state="hidden" view="pageBreakPreview">
      <selection activeCell="A3" sqref="A3:I13"/>
      <pageMargins left="0.47244094488188981" right="7.874015748031496E-2" top="0.78740157480314965" bottom="0.59055118110236227" header="0.70866141732283472" footer="0.31496062992125984"/>
      <pageSetup paperSize="9" scale="91" firstPageNumber="45" pageOrder="overThenDown" orientation="portrait" blackAndWhite="1" useFirstPageNumber="1" horizontalDpi="300" verticalDpi="300" r:id="rId1"/>
      <headerFooter alignWithMargins="0">
        <oddFooter>&amp;C&amp;"ＭＳ Ｐ明朝,標準"&amp;11－20－</oddFooter>
      </headerFooter>
    </customSheetView>
  </customSheetViews>
  <mergeCells count="14">
    <mergeCell ref="H12:I12"/>
    <mergeCell ref="L12:M12"/>
    <mergeCell ref="B7:I7"/>
    <mergeCell ref="J7:Q7"/>
    <mergeCell ref="H11:I11"/>
    <mergeCell ref="L11:M11"/>
    <mergeCell ref="B8:B10"/>
    <mergeCell ref="H8:I8"/>
    <mergeCell ref="J8:J10"/>
    <mergeCell ref="L8:M8"/>
    <mergeCell ref="H9:I9"/>
    <mergeCell ref="L9:M9"/>
    <mergeCell ref="H10:I10"/>
    <mergeCell ref="L10:M10"/>
  </mergeCells>
  <phoneticPr fontId="3"/>
  <printOptions gridLinesSet="0"/>
  <pageMargins left="0.47244094488188981" right="7.874015748031496E-2" top="0.78740157480314965" bottom="0.59055118110236227" header="0.70866141732283472" footer="0.31496062992125984"/>
  <pageSetup paperSize="9" scale="91" firstPageNumber="45" pageOrder="overThenDown" orientation="portrait" blackAndWhite="1" useFirstPageNumber="1" horizontalDpi="300" verticalDpi="300" r:id="rId2"/>
  <headerFooter alignWithMargins="0">
    <oddFooter>&amp;C&amp;"ＭＳ Ｐ明朝,標準"&amp;11－20－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P15固定納税義務者数</vt:lpstr>
      <vt:lpstr>P16土地</vt:lpstr>
      <vt:lpstr>P17家屋</vt:lpstr>
      <vt:lpstr>P18家屋の増減・償却</vt:lpstr>
      <vt:lpstr>P19都市計画税・特別土地保有税</vt:lpstr>
      <vt:lpstr>P15データ</vt:lpstr>
      <vt:lpstr>19特別土地保有税</vt:lpstr>
      <vt:lpstr>'19特別土地保有税'!Print_Area</vt:lpstr>
      <vt:lpstr>P15データ!Print_Area</vt:lpstr>
      <vt:lpstr>P15固定納税義務者数!Print_Area</vt:lpstr>
      <vt:lpstr>P16土地!Print_Area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税務室（固定資産税）</dc:creator>
  <cp:lastModifiedBy>清水　恵理</cp:lastModifiedBy>
  <cp:lastPrinted>2024-11-27T05:29:25Z</cp:lastPrinted>
  <dcterms:created xsi:type="dcterms:W3CDTF">2002-07-22T01:18:03Z</dcterms:created>
  <dcterms:modified xsi:type="dcterms:W3CDTF">2025-03-11T03:47:19Z</dcterms:modified>
</cp:coreProperties>
</file>