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mc:Choice Requires="x15">
      <x15ac:absPath xmlns:x15ac="http://schemas.microsoft.com/office/spreadsheetml/2010/11/ac" url="\\G0000SV1NS701\d11757$\doc\!!NETDATAからの移行分!!\04_【財政】\03 決算　★\26 財政状況資料集\財政状況資料集【H24～】\R6（R5決算）\14_ホームページ掲載用（２回目）\"/>
    </mc:Choice>
  </mc:AlternateContent>
  <xr:revisionPtr revIDLastSave="0" documentId="13_ncr:1_{441CFBB3-EB09-4E5A-B07F-F1C26D3D1FAA}" xr6:coauthVersionLast="47" xr6:coauthVersionMax="47" xr10:uidLastSave="{00000000-0000-0000-0000-000000000000}"/>
  <bookViews>
    <workbookView xWindow="-108" yWindow="-108" windowWidth="23256" windowHeight="13896" tabRatio="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BW34" i="10"/>
  <c r="BW35" i="10" s="1"/>
  <c r="BW36" i="10" s="1"/>
  <c r="BW37" i="10" s="1"/>
  <c r="BW38" i="10" s="1"/>
  <c r="BW39" i="10" s="1"/>
  <c r="BW40" i="10" s="1"/>
  <c r="BW41" i="10" s="1"/>
  <c r="BE34" i="10"/>
  <c r="C34" i="10"/>
  <c r="C35" i="10" s="1"/>
  <c r="CO34" i="10" l="1"/>
  <c r="U34" i="10"/>
  <c r="U35" i="10" s="1"/>
  <c r="U36" i="10" s="1"/>
  <c r="C36" i="10"/>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<sst xmlns="http://schemas.openxmlformats.org/spreadsheetml/2006/main" count="1113" uniqueCount="573">
  <si>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</si>
  <si>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</si>
  <si>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</si>
  <si>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</si>
  <si>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</si>
  <si>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</si>
  <si>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</si>
  <si>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</si>
  <si>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</si>
  <si>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</si>
  <si>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</si>
  <si>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</si>
  <si>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</si>
  <si>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</si>
  <si>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</si>
  <si>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</si>
  <si>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</si>
  <si>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</si>
  <si>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</si>
  <si>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</si>
  <si>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</si>
  <si>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</si>
  <si>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</si>
  <si>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</si>
  <si>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</si>
  <si>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</si>
  <si>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</si>
  <si>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</si>
  <si>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</si>
  <si>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</si>
  <si>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</si>
  <si>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</si>
  <si>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</si>
  <si>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</si>
  <si>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</si>
  <si>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</si>
  <si>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</si>
  <si>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</si>
  <si>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</si>
  <si>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</si>
  <si>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</si>
  <si>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</si>
  <si>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</si>
  <si>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</si>
  <si>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</si>
  <si>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</si>
  <si>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</si>
  <si>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</si>
  <si>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</si>
  <si>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</si>
  <si>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</si>
  <si>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</si>
  <si>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</si>
  <si>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</si>
  <si>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</si>
  <si>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</si>
  <si>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</si>
  <si>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</si>
  <si>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</si>
  <si>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</si>
  <si>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</si>
  <si>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</si>
  <si>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</si>
  <si>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</si>
  <si>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</si>
  <si>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</si>
  <si>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</si>
  <si>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</si>
  <si>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</si>
  <si>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</si>
  <si>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</si>
  <si>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</si>
  <si>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</si>
  <si>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</si>
  <si>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</si>
  <si>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</si>
  <si>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</si>
  <si>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</si>
  <si>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</si>
  <si>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</si>
  <si>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</si>
  <si>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</si>
  <si>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</si>
  <si>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</si>
  <si>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</si>
  <si>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</si>
  <si>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</si>
  <si>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</si>
  <si>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</si>
  <si>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</si>
  <si>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</si>
  <si>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</si>
  <si>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</si>
  <si>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</si>
  <si>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寝屋川市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</si>
  <si>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</si>
  <si>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</si>
  <si>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</si>
  <si>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</si>
  <si>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</si>
  <si>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</si>
  <si>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</si>
  <si>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</si>
  <si>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</si>
  <si>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</si>
  <si>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</si>
  <si>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</si>
  <si>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</si>
  <si>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</si>
  <si>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</si>
  <si>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</si>
  <si>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</si>
  <si>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</si>
  <si>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</si>
  <si>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</si>
  <si>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</si>
  <si>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</si>
  <si>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</si>
  <si>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</si>
  <si>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</si>
  <si>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</si>
  <si>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</si>
  <si>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</si>
  <si>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</si>
  <si>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</si>
  <si>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</si>
  <si>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</si>
  <si>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</si>
  <si>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</si>
  <si>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</si>
  <si>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</si>
  <si>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</si>
  <si>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</si>
  <si>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</si>
  <si>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</si>
  <si>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</si>
  <si>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</si>
  <si>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</si>
  <si>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</si>
  <si>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</si>
  <si>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</si>
  <si>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</si>
  <si>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</si>
  <si>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</si>
  <si>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</si>
  <si>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</si>
  <si>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</si>
  <si>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</si>
  <si>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</si>
  <si>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</si>
  <si>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</si>
  <si>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</si>
  <si>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</si>
  <si>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</si>
  <si>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</si>
  <si>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</si>
  <si>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</si>
  <si>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</si>
  <si>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</si>
  <si>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</si>
  <si>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</si>
  <si>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</si>
  <si>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</si>
  <si>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</si>
  <si>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</si>
  <si>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</si>
  <si>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</si>
  <si>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</si>
  <si>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</si>
  <si>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</si>
  <si>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</si>
  <si>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</si>
  <si>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</si>
  <si>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</si>
  <si>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</si>
  <si>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</si>
  <si>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</si>
  <si>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</si>
  <si>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</si>
  <si>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</si>
  <si>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</si>
  <si>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</si>
  <si>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</si>
  <si>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</si>
  <si>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</si>
  <si>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</si>
  <si>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</si>
  <si>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</si>
  <si>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</si>
  <si>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</si>
  <si>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</si>
  <si>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</si>
  <si>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</si>
  <si>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</si>
  <si>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</si>
  <si>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</si>
  <si>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</si>
  <si>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</si>
  <si>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</si>
  <si>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</si>
  <si>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</si>
  <si>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</si>
  <si>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</si>
  <si>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大阪府寝屋川市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</si>
  <si>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</si>
  <si>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</si>
  <si>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</si>
  <si>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</si>
  <si>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</si>
  <si>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</si>
  <si>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</si>
  <si>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</si>
  <si>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</si>
  <si>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</si>
  <si>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</si>
  <si>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</si>
  <si>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</si>
  <si>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</si>
  <si>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</si>
  <si>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</si>
  <si>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</si>
  <si>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</si>
  <si>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</si>
  <si>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</si>
  <si>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</si>
  <si>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</si>
  <si>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</si>
  <si>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</si>
  <si>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</si>
  <si>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</si>
  <si>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</si>
  <si>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</si>
  <si>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</si>
  <si>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</si>
  <si>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</si>
  <si>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</si>
  <si>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</si>
  <si>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</si>
  <si>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</si>
  <si>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</si>
  <si>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</si>
  <si>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</si>
  <si>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</si>
  <si>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</si>
  <si>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</si>
  <si>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</si>
  <si>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</si>
  <si>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</si>
  <si>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</si>
  <si>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</si>
  <si>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</si>
  <si>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</si>
  <si>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</si>
  <si>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</si>
  <si>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</si>
  <si>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</si>
  <si>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</si>
  <si>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</si>
  <si>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</si>
  <si>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</si>
  <si>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</si>
  <si>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</si>
  <si>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</si>
  <si>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</si>
  <si>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</si>
  <si>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</si>
  <si>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</si>
  <si>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</si>
  <si>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</si>
  <si>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</si>
  <si>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</si>
  <si>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</si>
  <si>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</si>
  <si>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</si>
  <si>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</si>
  <si>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</si>
  <si>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</si>
  <si>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</si>
  <si>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</si>
  <si>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</si>
  <si>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</si>
  <si>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</si>
  <si>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</si>
  <si>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</si>
  <si>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</si>
  <si>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</si>
  <si>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</si>
  <si>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</si>
  <si>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</si>
  <si>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</si>
  <si>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</si>
  <si>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</si>
  <si>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</si>
  <si>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</si>
  <si>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</si>
  <si>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</si>
  <si>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</si>
  <si>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</si>
  <si>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</si>
  <si>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</si>
  <si>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</si>
  <si>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</si>
  <si>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</si>
  <si>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</si>
  <si>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</si>
  <si>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</si>
  <si>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</si>
  <si>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</si>
  <si>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</si>
  <si>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</si>
  <si>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</si>
  <si>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</si>
  <si>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</si>
  <si>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</si>
  <si>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</si>
  <si>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</si>
  <si>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</si>
  <si>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</si>
  <si>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</si>
  <si>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</si>
  <si>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</si>
  <si>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</si>
  <si>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</si>
  <si>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</si>
  <si>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</si>
  <si>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</si>
  <si>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</si>
  <si>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</si>
  <si>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</si>
  <si>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</si>
  <si>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</si>
  <si>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</si>
  <si>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</si>
  <si>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</si>
  <si>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</si>
  <si>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</si>
  <si>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</si>
  <si>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</si>
  <si>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</si>
  <si>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</si>
  <si>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</si>
  <si>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</si>
  <si>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</si>
  <si>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</si>
  <si>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</si>
  <si>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</si>
  <si>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</si>
  <si>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</si>
  <si>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</si>
  <si>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</si>
  <si>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</si>
  <si>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</si>
  <si>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</si>
  <si>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</si>
  <si>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大阪府寝屋川市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</si>
  <si>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</si>
  <si>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</si>
  <si>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</si>
  <si>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</si>
  <si>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</si>
  <si>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</si>
  <si>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</si>
  <si>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</si>
  <si>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</si>
  <si>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</si>
  <si>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</si>
  <si>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</si>
  <si>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</si>
  <si>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</si>
  <si>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</si>
  <si>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</si>
  <si>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</si>
  <si>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</si>
  <si>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</si>
  <si>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</si>
  <si>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</si>
  <si>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</si>
  <si>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</si>
  <si>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</si>
  <si>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</si>
  <si>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</si>
  <si>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</si>
  <si>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</si>
  <si>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</si>
  <si>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</si>
  <si>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</si>
  <si>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</si>
  <si>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</si>
  <si>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</si>
  <si>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</si>
  <si>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</si>
  <si>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</si>
  <si>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</si>
  <si>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</si>
  <si>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</si>
  <si>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</si>
  <si>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</si>
  <si>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</si>
  <si>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</si>
  <si>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</si>
  <si>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</si>
  <si>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</si>
  <si>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</si>
  <si>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</si>
  <si>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</si>
  <si>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</si>
  <si>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</si>
  <si>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</si>
  <si>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</si>
  <si>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</si>
  <si>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</si>
  <si>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</si>
  <si>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</si>
  <si>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</si>
  <si>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</si>
  <si>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</si>
  <si>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</si>
  <si>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</si>
  <si>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</si>
  <si>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</si>
  <si>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</si>
  <si>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</si>
  <si>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</si>
  <si>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</si>
  <si>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</si>
  <si>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</si>
  <si>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</si>
  <si>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</si>
  <si>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</si>
  <si>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</si>
  <si>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</si>
  <si>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</si>
  <si>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</si>
  <si>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</si>
  <si>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</si>
  <si>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</si>
  <si>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</si>
  <si>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</si>
  <si>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</si>
  <si>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</si>
  <si>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</si>
  <si>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</si>
  <si>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</si>
  <si>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</si>
  <si>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</si>
  <si>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</si>
  <si>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</si>
  <si>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</si>
  <si>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</si>
  <si>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</si>
  <si>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</si>
  <si>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</si>
  <si>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</si>
  <si>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</si>
  <si>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</si>
  <si>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</si>
  <si>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</si>
  <si>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</si>
  <si>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</si>
  <si>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</si>
  <si>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</si>
  <si>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</si>
  <si>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</si>
  <si>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</si>
  <si>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</si>
  <si>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</si>
  <si>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</si>
  <si>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</si>
  <si>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</si>
  <si>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</si>
  <si>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</si>
  <si>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</si>
  <si>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</si>
  <si>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</si>
  <si>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</si>
  <si>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</si>
  <si>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</si>
  <si>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</si>
  <si>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</si>
  <si>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</si>
  <si>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</si>
  <si>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</si>
  <si>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</si>
  <si>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</si>
  <si>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</si>
  <si>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</si>
  <si>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</si>
  <si>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</si>
  <si>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</si>
  <si>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</si>
  <si>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</si>
  <si>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</si>
  <si>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</si>
  <si>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</si>
  <si>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</si>
  <si>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</si>
  <si>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</si>
  <si>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</si>
  <si>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</si>
  <si>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</si>
  <si>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</si>
  <si>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</si>
  <si>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</si>
  <si>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</si>
  <si>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</si>
  <si>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</si>
  <si>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</si>
  <si>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</si>
  <si>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</si>
  <si>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</si>
  <si>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</si>
  <si>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</si>
  <si>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</si>
  <si>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</si>
  <si>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</si>
  <si>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</si>
  <si>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</si>
  <si>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</si>
  <si>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</si>
  <si>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</si>
  <si>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</si>
  <si>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</si>
  <si>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</si>
  <si>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</si>
  <si>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</si>
  <si>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</si>
  <si>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</si>
  <si>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</si>
  <si>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</si>
  <si>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</si>
  <si>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</si>
  <si>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0.77</t>
  </si>
  <si>
    <t>水道事業会計</t>
  </si>
  <si>
    <t>一般会計</t>
  </si>
  <si>
    <t>下水道事業会計</t>
  </si>
  <si>
    <t>後期高齢者医療特別会計</t>
  </si>
  <si>
    <t>国民健康保険特別会計</t>
  </si>
  <si>
    <t>介護保険特別会計</t>
  </si>
  <si>
    <t>公共用地先行取得事業特別会計</t>
  </si>
  <si>
    <t>母子父子寡婦福祉資金貸付金特別会計</t>
  </si>
  <si>
    <t>その他会計（赤字）</t>
  </si>
  <si>
    <t>その他会計（黒字）</t>
  </si>
  <si>
    <t>R01</t>
    <phoneticPr fontId="5"/>
  </si>
  <si>
    <t>R02</t>
    <phoneticPr fontId="5"/>
  </si>
  <si>
    <t>R03</t>
    <phoneticPr fontId="5"/>
  </si>
  <si>
    <t>R04</t>
    <phoneticPr fontId="5"/>
  </si>
  <si>
    <t>R05</t>
    <phoneticPr fontId="5"/>
  </si>
  <si>
    <t>-</t>
    <phoneticPr fontId="2"/>
  </si>
  <si>
    <t>アドバンス寝屋川マネジメント株式会社</t>
    <rPh sb="5" eb="8">
      <t>ネヤガワ</t>
    </rPh>
    <rPh sb="14" eb="18">
      <t>カブシキカイシャ</t>
    </rPh>
    <phoneticPr fontId="10"/>
  </si>
  <si>
    <t>北河内4市リサイクル施設組合</t>
    <rPh sb="0" eb="5">
      <t>キタカワチヨンシ</t>
    </rPh>
    <rPh sb="10" eb="12">
      <t>シセツ</t>
    </rPh>
    <rPh sb="12" eb="14">
      <t>クミアイ</t>
    </rPh>
    <phoneticPr fontId="10"/>
  </si>
  <si>
    <t>枚方寝屋川消防組合</t>
    <rPh sb="0" eb="5">
      <t>ヒラカタネヤガワ</t>
    </rPh>
    <rPh sb="5" eb="9">
      <t>ショウボウクミアイ</t>
    </rPh>
    <phoneticPr fontId="10"/>
  </si>
  <si>
    <t>大阪府都市競艇企業団</t>
    <rPh sb="0" eb="10">
      <t>オオサカフトシキョウテイキギョウダン</t>
    </rPh>
    <phoneticPr fontId="10"/>
  </si>
  <si>
    <t>淀川左岸水防事務組合</t>
    <rPh sb="0" eb="4">
      <t>ヨドガワサガン</t>
    </rPh>
    <rPh sb="4" eb="10">
      <t>スイボウジムクミアイ</t>
    </rPh>
    <phoneticPr fontId="10"/>
  </si>
  <si>
    <t>大阪府後期高齢者医療広域連合（一般会計）</t>
    <rPh sb="0" eb="12">
      <t>オオサカフコウキコウレイ</t>
    </rPh>
    <rPh sb="12" eb="14">
      <t>レンゴウ</t>
    </rPh>
    <rPh sb="15" eb="19">
      <t>イッパンカイケイ</t>
    </rPh>
    <phoneticPr fontId="10"/>
  </si>
  <si>
    <t>大阪府後期高齢者医療広域連合（後期高齢者医療特別会計）</t>
    <rPh sb="0" eb="14">
      <t>オオサカフコウキコウレイシャイリョウコウイキレンゴウ</t>
    </rPh>
    <rPh sb="15" eb="26">
      <t>コウキコウレイシャイリョウトクベツカイケイ</t>
    </rPh>
    <phoneticPr fontId="10"/>
  </si>
  <si>
    <t>大阪広域水道企業団（水道事業会計）</t>
    <rPh sb="0" eb="9">
      <t>オオサカコウイキスイドウキギョウダン</t>
    </rPh>
    <rPh sb="10" eb="14">
      <t>スイドウジギョウ</t>
    </rPh>
    <rPh sb="14" eb="16">
      <t>カイケイ</t>
    </rPh>
    <phoneticPr fontId="10"/>
  </si>
  <si>
    <t>大阪広域水道企業団（工業用水道事業会計）</t>
    <rPh sb="0" eb="9">
      <t>オオサカコウイキスイドウキギョウダン</t>
    </rPh>
    <rPh sb="10" eb="12">
      <t>コウギョウ</t>
    </rPh>
    <rPh sb="12" eb="13">
      <t>ヨウ</t>
    </rPh>
    <rPh sb="13" eb="15">
      <t>スイドウ</t>
    </rPh>
    <rPh sb="15" eb="17">
      <t>ジギョウ</t>
    </rPh>
    <rPh sb="17" eb="19">
      <t>カイケイ</t>
    </rPh>
    <phoneticPr fontId="10"/>
  </si>
  <si>
    <t>公共公益施設整備基金</t>
    <rPh sb="0" eb="2">
      <t>コウキョウ</t>
    </rPh>
    <rPh sb="2" eb="4">
      <t>コウエキ</t>
    </rPh>
    <rPh sb="4" eb="6">
      <t>シセツ</t>
    </rPh>
    <rPh sb="6" eb="8">
      <t>セイビ</t>
    </rPh>
    <rPh sb="8" eb="10">
      <t>キキン</t>
    </rPh>
    <phoneticPr fontId="10"/>
  </si>
  <si>
    <t>くらし・笑顔創生基金</t>
    <phoneticPr fontId="10"/>
  </si>
  <si>
    <t>職員退職手当基金</t>
    <phoneticPr fontId="10"/>
  </si>
  <si>
    <t>福祉基金</t>
    <rPh sb="0" eb="2">
      <t>フクシ</t>
    </rPh>
    <rPh sb="2" eb="4">
      <t>キキン</t>
    </rPh>
    <phoneticPr fontId="10"/>
  </si>
  <si>
    <t>公園墓地管理基金</t>
    <rPh sb="0" eb="2">
      <t>コウエン</t>
    </rPh>
    <rPh sb="2" eb="4">
      <t>ボチ</t>
    </rPh>
    <rPh sb="4" eb="6">
      <t>カンリ</t>
    </rPh>
    <rPh sb="6" eb="8">
      <t>キキン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</si>
  <si>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</si>
  <si>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</si>
  <si>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地方債の繰上償還や新規発行の抑制により類似団体内平均値を下回る比率となっているが、有形固定資産減価償却率については、施設が古く、老朽化が進んでいるため、類似団体内平均値と比較して高い数値となっている。
　今後も、地方債の発行抑制や定員の適正化などにより、フロー、ストックの両面において、健全な財政を維持し、将来にわたり持続可能な財政基盤の確立を目指すとともに、公共施設等総合管理計画に基づき、公共施設等の更新・統廃合・長寿命化等を計画的に進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</si>
  <si>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</si>
  <si>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</si>
  <si>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</si>
  <si>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</si>
  <si>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</si>
  <si>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</si>
  <si>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地方債の繰上償還や新規発行の抑制により、将来負担比率・実質公債費比率ともに類似団体内平均値を下回る比率となっている。
　今後も、地方債の発行抑制や定員の適正化などにより、フロー、ストックの両面において、健全な財政を維持し、将来にわたり持続可能な財政基盤の確立を目指す。</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</si>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</sst>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796C47E-1F33-4CC8-959C-6EA9A2F120A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102A-4B84-85F8-89BE466774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37513</c:v>
                </c:pt>
                <c:pt idx="1">
                  <c:v>42052</c:v>
                </c:pt>
                <c:pt idx="2">
                  <c:v>40501</c:v>
                </c:pt>
                <c:pt idx="3">
                  <c:v>48417</c:v>
                </c:pt>
                <c:pt idx="4">
                  <c:v>57231</c:v>
                </c:pt>
              </c:numCache>
            </c:numRef>
          </c:val>
          <c:smooth val="0"/>
          <c:extLst>
            <c:ext xmlns:c16="http://schemas.microsoft.com/office/drawing/2014/chart" uri="{C3380CC4-5D6E-409C-BE32-E72D297353CC}">
              <c16:uniqueId val="{00000001-102A-4B84-85F8-89BE466774D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3.97</c:v>
                </c:pt>
                <c:pt idx="1">
                  <c:v>3.56</c:v>
                </c:pt>
                <c:pt idx="2">
                  <c:v>2.25</c:v>
                </c:pt>
                <c:pt idx="3">
                  <c:v>2.3199999999999998</c:v>
                </c:pt>
                <c:pt idx="4">
                  <c:v>2.38</c:v>
                </c:pt>
              </c:numCache>
            </c:numRef>
          </c:val>
          <c:extLst>
            <c:ext xmlns:c16="http://schemas.microsoft.com/office/drawing/2014/chart" uri="{C3380CC4-5D6E-409C-BE32-E72D297353CC}">
              <c16:uniqueId val="{00000000-D0E8-4727-9156-CE823667DC2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21.63</c:v>
                </c:pt>
                <c:pt idx="1">
                  <c:v>28.84</c:v>
                </c:pt>
                <c:pt idx="2">
                  <c:v>27.93</c:v>
                </c:pt>
                <c:pt idx="3">
                  <c:v>28.82</c:v>
                </c:pt>
                <c:pt idx="4">
                  <c:v>28.15</c:v>
                </c:pt>
              </c:numCache>
            </c:numRef>
          </c:val>
          <c:extLst>
            <c:ext xmlns:c16="http://schemas.microsoft.com/office/drawing/2014/chart" uri="{C3380CC4-5D6E-409C-BE32-E72D297353CC}">
              <c16:uniqueId val="{00000001-D0E8-4727-9156-CE823667DC2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6.74</c:v>
                </c:pt>
                <c:pt idx="1">
                  <c:v>7.47</c:v>
                </c:pt>
                <c:pt idx="2">
                  <c:v>-0.77</c:v>
                </c:pt>
                <c:pt idx="3">
                  <c:v>0.22</c:v>
                </c:pt>
                <c:pt idx="4">
                  <c:v>0.12</c:v>
                </c:pt>
              </c:numCache>
            </c:numRef>
          </c:val>
          <c:smooth val="0"/>
          <c:extLst>
            <c:ext xmlns:c16="http://schemas.microsoft.com/office/drawing/2014/chart" uri="{C3380CC4-5D6E-409C-BE32-E72D297353CC}">
              <c16:uniqueId val="{00000002-D0E8-4727-9156-CE823667DC2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418-4205-9442-8DA70458AD5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18-4205-9442-8DA70458AD53}"/>
            </c:ext>
          </c:extLst>
        </c:ser>
        <c:ser>
          <c:idx val="2"/>
          <c:order val="2"/>
          <c:tx>
            <c:strRef>
              <c:f>データシート!$A$29</c:f>
              <c:strCache>
                <c:ptCount val="1"/>
                <c:pt idx="0">
                  <c:v>母子父子寡婦福祉資金貸付金特別会計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418-4205-9442-8DA70458AD53}"/>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418-4205-9442-8DA70458AD53}"/>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0.49</c:v>
                </c:pt>
                <c:pt idx="2">
                  <c:v>#N/A</c:v>
                </c:pt>
                <c:pt idx="3">
                  <c:v>0.75</c:v>
                </c:pt>
                <c:pt idx="4">
                  <c:v>#N/A</c:v>
                </c:pt>
                <c:pt idx="5">
                  <c:v>0.3</c:v>
                </c:pt>
                <c:pt idx="6">
                  <c:v>#N/A</c:v>
                </c:pt>
                <c:pt idx="7">
                  <c:v>0.43</c:v>
                </c:pt>
                <c:pt idx="8">
                  <c:v>#N/A</c:v>
                </c:pt>
                <c:pt idx="9">
                  <c:v>0.15</c:v>
                </c:pt>
              </c:numCache>
            </c:numRef>
          </c:val>
          <c:extLst>
            <c:ext xmlns:c16="http://schemas.microsoft.com/office/drawing/2014/chart" uri="{C3380CC4-5D6E-409C-BE32-E72D297353CC}">
              <c16:uniqueId val="{00000004-E418-4205-9442-8DA70458AD5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0.91</c:v>
                </c:pt>
                <c:pt idx="2">
                  <c:v>#N/A</c:v>
                </c:pt>
                <c:pt idx="3">
                  <c:v>1.27</c:v>
                </c:pt>
                <c:pt idx="4">
                  <c:v>#N/A</c:v>
                </c:pt>
                <c:pt idx="5">
                  <c:v>0.93</c:v>
                </c:pt>
                <c:pt idx="6">
                  <c:v>#N/A</c:v>
                </c:pt>
                <c:pt idx="7">
                  <c:v>0.64</c:v>
                </c:pt>
                <c:pt idx="8">
                  <c:v>#N/A</c:v>
                </c:pt>
                <c:pt idx="9">
                  <c:v>0.2</c:v>
                </c:pt>
              </c:numCache>
            </c:numRef>
          </c:val>
          <c:extLst>
            <c:ext xmlns:c16="http://schemas.microsoft.com/office/drawing/2014/chart" uri="{C3380CC4-5D6E-409C-BE32-E72D297353CC}">
              <c16:uniqueId val="{00000005-E418-4205-9442-8DA70458AD53}"/>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0.37</c:v>
                </c:pt>
                <c:pt idx="2">
                  <c:v>#N/A</c:v>
                </c:pt>
                <c:pt idx="3">
                  <c:v>0.38</c:v>
                </c:pt>
                <c:pt idx="4">
                  <c:v>#N/A</c:v>
                </c:pt>
                <c:pt idx="5">
                  <c:v>0.37</c:v>
                </c:pt>
                <c:pt idx="6">
                  <c:v>#N/A</c:v>
                </c:pt>
                <c:pt idx="7">
                  <c:v>0.43</c:v>
                </c:pt>
                <c:pt idx="8">
                  <c:v>#N/A</c:v>
                </c:pt>
                <c:pt idx="9">
                  <c:v>0.43</c:v>
                </c:pt>
              </c:numCache>
            </c:numRef>
          </c:val>
          <c:extLst>
            <c:ext xmlns:c16="http://schemas.microsoft.com/office/drawing/2014/chart" uri="{C3380CC4-5D6E-409C-BE32-E72D297353CC}">
              <c16:uniqueId val="{00000006-E418-4205-9442-8DA70458AD5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2.66</c:v>
                </c:pt>
                <c:pt idx="2">
                  <c:v>#N/A</c:v>
                </c:pt>
                <c:pt idx="3">
                  <c:v>2.59</c:v>
                </c:pt>
                <c:pt idx="4">
                  <c:v>#N/A</c:v>
                </c:pt>
                <c:pt idx="5">
                  <c:v>2.61</c:v>
                </c:pt>
                <c:pt idx="6">
                  <c:v>#N/A</c:v>
                </c:pt>
                <c:pt idx="7">
                  <c:v>2.58</c:v>
                </c:pt>
                <c:pt idx="8">
                  <c:v>#N/A</c:v>
                </c:pt>
                <c:pt idx="9">
                  <c:v>2.0499999999999998</c:v>
                </c:pt>
              </c:numCache>
            </c:numRef>
          </c:val>
          <c:extLst>
            <c:ext xmlns:c16="http://schemas.microsoft.com/office/drawing/2014/chart" uri="{C3380CC4-5D6E-409C-BE32-E72D297353CC}">
              <c16:uniqueId val="{00000007-E418-4205-9442-8DA70458AD5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3.97</c:v>
                </c:pt>
                <c:pt idx="2">
                  <c:v>#N/A</c:v>
                </c:pt>
                <c:pt idx="3">
                  <c:v>3.55</c:v>
                </c:pt>
                <c:pt idx="4">
                  <c:v>#N/A</c:v>
                </c:pt>
                <c:pt idx="5">
                  <c:v>2.25</c:v>
                </c:pt>
                <c:pt idx="6">
                  <c:v>#N/A</c:v>
                </c:pt>
                <c:pt idx="7">
                  <c:v>2.31</c:v>
                </c:pt>
                <c:pt idx="8">
                  <c:v>#N/A</c:v>
                </c:pt>
                <c:pt idx="9">
                  <c:v>2.37</c:v>
                </c:pt>
              </c:numCache>
            </c:numRef>
          </c:val>
          <c:extLst>
            <c:ext xmlns:c16="http://schemas.microsoft.com/office/drawing/2014/chart" uri="{C3380CC4-5D6E-409C-BE32-E72D297353CC}">
              <c16:uniqueId val="{00000008-E418-4205-9442-8DA70458AD5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13.1</c:v>
                </c:pt>
                <c:pt idx="2">
                  <c:v>#N/A</c:v>
                </c:pt>
                <c:pt idx="3">
                  <c:v>13.17</c:v>
                </c:pt>
                <c:pt idx="4">
                  <c:v>#N/A</c:v>
                </c:pt>
                <c:pt idx="5">
                  <c:v>12.8</c:v>
                </c:pt>
                <c:pt idx="6">
                  <c:v>#N/A</c:v>
                </c:pt>
                <c:pt idx="7">
                  <c:v>12.51</c:v>
                </c:pt>
                <c:pt idx="8">
                  <c:v>#N/A</c:v>
                </c:pt>
                <c:pt idx="9">
                  <c:v>12.2</c:v>
                </c:pt>
              </c:numCache>
            </c:numRef>
          </c:val>
          <c:extLst>
            <c:ext xmlns:c16="http://schemas.microsoft.com/office/drawing/2014/chart" uri="{C3380CC4-5D6E-409C-BE32-E72D297353CC}">
              <c16:uniqueId val="{00000009-E418-4205-9442-8DA70458AD5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7526</c:v>
                </c:pt>
                <c:pt idx="5">
                  <c:v>7695</c:v>
                </c:pt>
                <c:pt idx="8">
                  <c:v>7818</c:v>
                </c:pt>
                <c:pt idx="11">
                  <c:v>7534</c:v>
                </c:pt>
                <c:pt idx="14">
                  <c:v>7846</c:v>
                </c:pt>
              </c:numCache>
            </c:numRef>
          </c:val>
          <c:extLst>
            <c:ext xmlns:c16="http://schemas.microsoft.com/office/drawing/2014/chart" uri="{C3380CC4-5D6E-409C-BE32-E72D297353CC}">
              <c16:uniqueId val="{00000000-BABA-4498-A0B4-9E3E3E5049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1</c:v>
                </c:pt>
                <c:pt idx="9">
                  <c:v>2</c:v>
                </c:pt>
                <c:pt idx="12">
                  <c:v>2</c:v>
                </c:pt>
              </c:numCache>
            </c:numRef>
          </c:val>
          <c:extLst>
            <c:ext xmlns:c16="http://schemas.microsoft.com/office/drawing/2014/chart" uri="{C3380CC4-5D6E-409C-BE32-E72D297353CC}">
              <c16:uniqueId val="{00000001-BABA-4498-A0B4-9E3E3E5049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ABA-4498-A0B4-9E3E3E5049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281</c:v>
                </c:pt>
                <c:pt idx="3">
                  <c:v>261</c:v>
                </c:pt>
                <c:pt idx="6">
                  <c:v>252</c:v>
                </c:pt>
                <c:pt idx="9">
                  <c:v>245</c:v>
                </c:pt>
                <c:pt idx="12">
                  <c:v>194</c:v>
                </c:pt>
              </c:numCache>
            </c:numRef>
          </c:val>
          <c:extLst>
            <c:ext xmlns:c16="http://schemas.microsoft.com/office/drawing/2014/chart" uri="{C3380CC4-5D6E-409C-BE32-E72D297353CC}">
              <c16:uniqueId val="{00000003-BABA-4498-A0B4-9E3E3E5049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1123</c:v>
                </c:pt>
                <c:pt idx="3">
                  <c:v>1058</c:v>
                </c:pt>
                <c:pt idx="6">
                  <c:v>1028</c:v>
                </c:pt>
                <c:pt idx="9">
                  <c:v>991</c:v>
                </c:pt>
                <c:pt idx="12">
                  <c:v>1069</c:v>
                </c:pt>
              </c:numCache>
            </c:numRef>
          </c:val>
          <c:extLst>
            <c:ext xmlns:c16="http://schemas.microsoft.com/office/drawing/2014/chart" uri="{C3380CC4-5D6E-409C-BE32-E72D297353CC}">
              <c16:uniqueId val="{00000004-BABA-4498-A0B4-9E3E3E5049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BA-4498-A0B4-9E3E3E5049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ABA-4498-A0B4-9E3E3E5049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5989</c:v>
                </c:pt>
                <c:pt idx="3">
                  <c:v>5644</c:v>
                </c:pt>
                <c:pt idx="6">
                  <c:v>6178</c:v>
                </c:pt>
                <c:pt idx="9">
                  <c:v>5770</c:v>
                </c:pt>
                <c:pt idx="12">
                  <c:v>5516</c:v>
                </c:pt>
              </c:numCache>
            </c:numRef>
          </c:val>
          <c:extLst>
            <c:ext xmlns:c16="http://schemas.microsoft.com/office/drawing/2014/chart" uri="{C3380CC4-5D6E-409C-BE32-E72D297353CC}">
              <c16:uniqueId val="{00000007-BABA-4498-A0B4-9E3E3E5049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-132</c:v>
                </c:pt>
                <c:pt idx="2">
                  <c:v>#N/A</c:v>
                </c:pt>
                <c:pt idx="3">
                  <c:v>#N/A</c:v>
                </c:pt>
                <c:pt idx="4">
                  <c:v>-731</c:v>
                </c:pt>
                <c:pt idx="5">
                  <c:v>#N/A</c:v>
                </c:pt>
                <c:pt idx="6">
                  <c:v>#N/A</c:v>
                </c:pt>
                <c:pt idx="7">
                  <c:v>-359</c:v>
                </c:pt>
                <c:pt idx="8">
                  <c:v>#N/A</c:v>
                </c:pt>
                <c:pt idx="9">
                  <c:v>#N/A</c:v>
                </c:pt>
                <c:pt idx="10">
                  <c:v>-526</c:v>
                </c:pt>
                <c:pt idx="11">
                  <c:v>#N/A</c:v>
                </c:pt>
                <c:pt idx="12">
                  <c:v>#N/A</c:v>
                </c:pt>
                <c:pt idx="13">
                  <c:v>-1065</c:v>
                </c:pt>
                <c:pt idx="14">
                  <c:v>#N/A</c:v>
                </c:pt>
              </c:numCache>
            </c:numRef>
          </c:val>
          <c:smooth val="0"/>
          <c:extLst>
            <c:ext xmlns:c16="http://schemas.microsoft.com/office/drawing/2014/chart" uri="{C3380CC4-5D6E-409C-BE32-E72D297353CC}">
              <c16:uniqueId val="{00000008-BABA-4498-A0B4-9E3E3E5049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74818</c:v>
                </c:pt>
                <c:pt idx="5">
                  <c:v>75016</c:v>
                </c:pt>
                <c:pt idx="8">
                  <c:v>74389</c:v>
                </c:pt>
                <c:pt idx="11">
                  <c:v>71676</c:v>
                </c:pt>
                <c:pt idx="14">
                  <c:v>71239</c:v>
                </c:pt>
              </c:numCache>
            </c:numRef>
          </c:val>
          <c:extLst>
            <c:ext xmlns:c16="http://schemas.microsoft.com/office/drawing/2014/chart" uri="{C3380CC4-5D6E-409C-BE32-E72D297353CC}">
              <c16:uniqueId val="{00000000-0AE1-4C84-ADFE-E62EADD4C4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20672</c:v>
                </c:pt>
                <c:pt idx="5">
                  <c:v>19847</c:v>
                </c:pt>
                <c:pt idx="8">
                  <c:v>19128</c:v>
                </c:pt>
                <c:pt idx="11">
                  <c:v>18541</c:v>
                </c:pt>
                <c:pt idx="14">
                  <c:v>18900</c:v>
                </c:pt>
              </c:numCache>
            </c:numRef>
          </c:val>
          <c:extLst>
            <c:ext xmlns:c16="http://schemas.microsoft.com/office/drawing/2014/chart" uri="{C3380CC4-5D6E-409C-BE32-E72D297353CC}">
              <c16:uniqueId val="{00000001-0AE1-4C84-ADFE-E62EADD4C4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20954</c:v>
                </c:pt>
                <c:pt idx="5">
                  <c:v>26471</c:v>
                </c:pt>
                <c:pt idx="8">
                  <c:v>30685</c:v>
                </c:pt>
                <c:pt idx="11">
                  <c:v>34877</c:v>
                </c:pt>
                <c:pt idx="14">
                  <c:v>36939</c:v>
                </c:pt>
              </c:numCache>
            </c:numRef>
          </c:val>
          <c:extLst>
            <c:ext xmlns:c16="http://schemas.microsoft.com/office/drawing/2014/chart" uri="{C3380CC4-5D6E-409C-BE32-E72D297353CC}">
              <c16:uniqueId val="{00000002-0AE1-4C84-ADFE-E62EADD4C4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E1-4C84-ADFE-E62EADD4C4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E1-4C84-ADFE-E62EADD4C4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c:v>
                </c:pt>
                <c:pt idx="3">
                  <c:v>3</c:v>
                </c:pt>
                <c:pt idx="6">
                  <c:v>3</c:v>
                </c:pt>
                <c:pt idx="9">
                  <c:v>2</c:v>
                </c:pt>
                <c:pt idx="12">
                  <c:v>2</c:v>
                </c:pt>
              </c:numCache>
            </c:numRef>
          </c:val>
          <c:extLst>
            <c:ext xmlns:c16="http://schemas.microsoft.com/office/drawing/2014/chart" uri="{C3380CC4-5D6E-409C-BE32-E72D297353CC}">
              <c16:uniqueId val="{00000005-0AE1-4C84-ADFE-E62EADD4C4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7184</c:v>
                </c:pt>
                <c:pt idx="3">
                  <c:v>6692</c:v>
                </c:pt>
                <c:pt idx="6">
                  <c:v>6308</c:v>
                </c:pt>
                <c:pt idx="9">
                  <c:v>5909</c:v>
                </c:pt>
                <c:pt idx="12">
                  <c:v>5809</c:v>
                </c:pt>
              </c:numCache>
            </c:numRef>
          </c:val>
          <c:extLst>
            <c:ext xmlns:c16="http://schemas.microsoft.com/office/drawing/2014/chart" uri="{C3380CC4-5D6E-409C-BE32-E72D297353CC}">
              <c16:uniqueId val="{00000006-0AE1-4C84-ADFE-E62EADD4C4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1413</c:v>
                </c:pt>
                <c:pt idx="3">
                  <c:v>1234</c:v>
                </c:pt>
                <c:pt idx="6">
                  <c:v>1008</c:v>
                </c:pt>
                <c:pt idx="9">
                  <c:v>802</c:v>
                </c:pt>
                <c:pt idx="12">
                  <c:v>695</c:v>
                </c:pt>
              </c:numCache>
            </c:numRef>
          </c:val>
          <c:extLst>
            <c:ext xmlns:c16="http://schemas.microsoft.com/office/drawing/2014/chart" uri="{C3380CC4-5D6E-409C-BE32-E72D297353CC}">
              <c16:uniqueId val="{00000007-0AE1-4C84-ADFE-E62EADD4C4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14193</c:v>
                </c:pt>
                <c:pt idx="3">
                  <c:v>13166</c:v>
                </c:pt>
                <c:pt idx="6">
                  <c:v>12320</c:v>
                </c:pt>
                <c:pt idx="9">
                  <c:v>11320</c:v>
                </c:pt>
                <c:pt idx="12">
                  <c:v>10906</c:v>
                </c:pt>
              </c:numCache>
            </c:numRef>
          </c:val>
          <c:extLst>
            <c:ext xmlns:c16="http://schemas.microsoft.com/office/drawing/2014/chart" uri="{C3380CC4-5D6E-409C-BE32-E72D297353CC}">
              <c16:uniqueId val="{00000008-0AE1-4C84-ADFE-E62EADD4C4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AE1-4C84-ADFE-E62EADD4C4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61703</c:v>
                </c:pt>
                <c:pt idx="3">
                  <c:v>62031</c:v>
                </c:pt>
                <c:pt idx="6">
                  <c:v>59574</c:v>
                </c:pt>
                <c:pt idx="9">
                  <c:v>58837</c:v>
                </c:pt>
                <c:pt idx="12">
                  <c:v>61949</c:v>
                </c:pt>
              </c:numCache>
            </c:numRef>
          </c:val>
          <c:extLst>
            <c:ext xmlns:c16="http://schemas.microsoft.com/office/drawing/2014/chart" uri="{C3380CC4-5D6E-409C-BE32-E72D297353CC}">
              <c16:uniqueId val="{0000000A-0AE1-4C84-ADFE-E62EADD4C41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AE1-4C84-ADFE-E62EADD4C41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14077</c:v>
                </c:pt>
                <c:pt idx="1">
                  <c:v>14181</c:v>
                </c:pt>
                <c:pt idx="2">
                  <c:v>14181</c:v>
                </c:pt>
              </c:numCache>
            </c:numRef>
          </c:val>
          <c:extLst>
            <c:ext xmlns:c16="http://schemas.microsoft.com/office/drawing/2014/chart" uri="{C3380CC4-5D6E-409C-BE32-E72D297353CC}">
              <c16:uniqueId val="{00000000-0F85-456B-B376-8C4E6DD2BE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1874</c:v>
                </c:pt>
                <c:pt idx="1">
                  <c:v>2217</c:v>
                </c:pt>
                <c:pt idx="2">
                  <c:v>2475</c:v>
                </c:pt>
              </c:numCache>
            </c:numRef>
          </c:val>
          <c:extLst>
            <c:ext xmlns:c16="http://schemas.microsoft.com/office/drawing/2014/chart" uri="{C3380CC4-5D6E-409C-BE32-E72D297353CC}">
              <c16:uniqueId val="{00000001-0F85-456B-B376-8C4E6DD2BE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12102</c:v>
                </c:pt>
                <c:pt idx="1">
                  <c:v>15761</c:v>
                </c:pt>
                <c:pt idx="2">
                  <c:v>18080</c:v>
                </c:pt>
              </c:numCache>
            </c:numRef>
          </c:val>
          <c:extLst>
            <c:ext xmlns:c16="http://schemas.microsoft.com/office/drawing/2014/chart" uri="{C3380CC4-5D6E-409C-BE32-E72D297353CC}">
              <c16:uniqueId val="{00000002-0F85-456B-B376-8C4E6DD2BE1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{1352AFD1-3B0C-4412-8B1D-2C453812BDE7}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217-4F85-A552-EEAD2B8A2F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{FBFF1DEF-69B6-4CFF-A7A4-7DC3314F770D}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17-4F85-A552-EEAD2B8A2F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{4CFF2658-F731-480A-8268-BC3506417A3C}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17-4F85-A552-EEAD2B8A2F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{C7FC5D12-89A8-4456-B640-C5E5C12D6A30}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17-4F85-A552-EEAD2B8A2F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{06E7974F-CF61-4A78-85C5-AB5CA0425BBF}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17-4F85-A552-EEAD2B8A2FB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{63DCBAC3-4911-4CB3-ABDE-B94181301A51}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217-4F85-A552-EEAD2B8A2FB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{8F3216AC-4591-4C1C-B29A-97B1920B2C6C}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217-4F85-A552-EEAD2B8A2FB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{4A7A9D90-B7F7-4444-B66C-A1C6B740F679}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217-4F85-A552-EEAD2B8A2FB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{41D0AFE3-19F1-46D4-82C8-E7C897957E92}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217-4F85-A552-EEAD2B8A2F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67.3</c:v>
                </c:pt>
                <c:pt idx="8">
                  <c:v>68.8</c:v>
                </c:pt>
                <c:pt idx="16">
                  <c:v>69.8</c:v>
                </c:pt>
                <c:pt idx="24">
                  <c:v>71.2</c:v>
                </c:pt>
                <c:pt idx="32">
                  <c:v>68.400000000000006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217-4F85-A552-EEAD2B8A2F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{BB34A943-A1D9-4B97-9631-6092273224F4}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217-4F85-A552-EEAD2B8A2FB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{241BB015-A7C5-4B01-AA5F-456FC6F436DC}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17-4F85-A552-EEAD2B8A2F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{CE15D492-89F4-4125-8D28-5BC9AB89E19A}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17-4F85-A552-EEAD2B8A2F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{48FFC182-F406-4104-ADA7-0ABD41FFA8E5}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17-4F85-A552-EEAD2B8A2F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{21B29BF5-45F4-4D12-AA24-BF9E517C5CC2}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17-4F85-A552-EEAD2B8A2FB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{DD20983A-58C2-40C3-8A7C-3DE44204058B}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217-4F85-A552-EEAD2B8A2FB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{DFC0C4E2-9900-4289-8AAB-1C8092AE8322}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217-4F85-A552-EEAD2B8A2FB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{B4AA35C7-4913-442E-861B-403936A5B9C9}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217-4F85-A552-EEAD2B8A2FB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{85A3417B-219D-4A02-AEA9-010A05E830E1}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217-4F85-A552-EEAD2B8A2F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C217-4F85-A552-EEAD2B8A2FB3}"/>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{218DA61F-8BE6-4789-A5FC-68D216094532}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A56-4136-9757-4BB46A5FC5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{B6B55B91-AEEB-481A-8B1B-36E880671643}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56-4136-9757-4BB46A5FC5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{F0B4093B-6282-4547-8D5F-C0EA308C4900}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56-4136-9757-4BB46A5FC5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{57651B1C-E401-42E6-B473-C78D69926A59}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56-4136-9757-4BB46A5FC5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{706AF995-43AA-4AC0-91D0-27A3AC4F9D8E}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56-4136-9757-4BB46A5FC58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{957D27DE-F7D4-4F2C-8B50-2DAD3B6A6DA9}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A56-4136-9757-4BB46A5FC58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{FB46123A-4D1E-4697-8D81-A725A077E690}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A56-4136-9757-4BB46A5FC58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{2DD4B7EE-C72A-40BC-8AC3-FA036125CB34}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A56-4136-9757-4BB46A5FC58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{CC05FF49-6E94-4C75-BD35-2F5FEF66A1BA}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A56-4136-9757-4BB46A5FC5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0.4</c:v>
                </c:pt>
                <c:pt idx="8">
                  <c:v>-0.3</c:v>
                </c:pt>
                <c:pt idx="16">
                  <c:v>-0.9</c:v>
                </c:pt>
                <c:pt idx="24">
                  <c:v>-1.2</c:v>
                </c:pt>
                <c:pt idx="32">
                  <c:v>-1.4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A56-4136-9757-4BB46A5FC58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{1798387B-4143-4D30-B8C4-82C346EAD7B1}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A56-4136-9757-4BB46A5FC58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{B3EC340F-3DFE-4241-8EAD-909FC1B5AB0F}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56-4136-9757-4BB46A5FC5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{AE8FC4E2-F13A-4E9F-8EF8-CD6C5E5C5630}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56-4136-9757-4BB46A5FC5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{716CE862-BF95-4098-BD0A-EAC82C46F722}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56-4136-9757-4BB46A5FC5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{D2F4139B-D85F-4054-BF79-CCB21D389280}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56-4136-9757-4BB46A5FC58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{3BCA5283-87A6-4BAF-815D-C2FE9D995C51}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A56-4136-9757-4BB46A5FC58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{7D4218E2-E86A-4B8E-8CD8-C0E8DAD68E6F}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A56-4136-9757-4BB46A5FC58B}"/>
                </c:ext>
              </c:extLst>
            </c:dLbl>
            <c:dLbl>
              <c:idx val="24"/>
              <c:layout>
                <c:manualLayout>
                  <c:x val="-4.4905057365901176E-2"/>
                  <c:y val="-5.778039286064114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{CB344040-54E8-498F-8140-DF13E90250F0}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A56-4136-9757-4BB46A5FC58B}"/>
                </c:ext>
              </c:extLst>
            </c:dLbl>
            <c:dLbl>
              <c:idx val="32"/>
              <c:layout>
                <c:manualLayout>
                  <c:x val="-1.8235628084250128E-2"/>
                  <c:y val="-6.705324380251619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{AF09DD1A-3722-411D-AF24-D8FBF735F6D2}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A56-4136-9757-4BB46A5FC5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0A56-4136-9757-4BB46A5FC58B}"/>
            </c:ext>
          </c:extLst>
        </c:ser>
        <c:dLbls>
          <c:showLegendKey val="0"/>
          <c:showVal val="1"/>
          <c:showCatName val="0"/>
          <c:showSerName val="0"/>
          <c:showPercent val="0"/>
          <c:showBubbleSize val="0"/>
        </c:dLbls>
        <c:axId val="84219776"/>
        <c:axId val="84234240"/>
      </c:scatterChart>
      <c:valAx>
        <c:axId val="84219776"/>
        <c:scaling>
          <c:orientation val="maxMin"/>
          <c:max val="5.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大阪府寝屋川市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交付税措置のない市債の発行抑制等、将来の財政負担を考慮した普通建設事業債等の発行抑制に取り組んできたことから、元利償還金が減少傾向にあり、実質公債費比率は改善している。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将来の財政負担を考慮し、今後も地方債の発行抑制に努めていく。 </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aseline="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該当なし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大阪府寝屋川市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公共公益施設整備基金や減債基金への積立てなどにより、充当可能財源等は増加したものの、小中一貫校施設整備事業に係る地方債の借入などにより、将来負担額が増加した結果、将来負担比率の分子は悪化した。</a:t>
          </a:r>
        </a:p>
        <a:p>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基金への計画的な積み立てや地方債の発行抑制に取り組むとともに、経常経費の抑制に努め、後年度の負担軽減を図る。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大阪府寝屋川市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後年度の公共施設等の整備・改修等に係る財源として、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公共公益施設整備基金に</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2,703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万円を積立てたこと</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年度の決算剰余金の一部等を財政調整基金に</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8,459</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万円を積立てたこと等により、基金全体としては、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7,713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万円の増となった。</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基金ごとの設置目的に従い、積立て、取崩しを行っていく。</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en-US" sz="11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・公共公益施設整備基金：公共公益施設の整備、維持管理等の事業に要する資金及び当該経費に充てた市債の償還金に充てるため</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・くらし・笑顔創生基金：現在から将来にわたる市民福祉の向上及び人口減少への対応を目的とした事業等の資金に充てるため</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・福祉基金：社会福祉を目的とする事業の資金に充てるため</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en-US" sz="11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・公共公益施設整備基金：後年度の公共施設等の整備・改修等に係る財源として、</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2,703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万円を積立てたことにより増加</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・くらし・笑顔創生基金：</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小中一貫校整備事業</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やねやがわパーク事業</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の財源として、</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5,990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万円を充当した一方で、令和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年度決算剰余金の一部など</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855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万円を積立てたことにより増加</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・福祉基金：ふるさと納税</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福祉寄附金</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など</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3,050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万円を積立てたことにより増加</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en-US" sz="11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・公共公益施設整備基金：公共施設等総合管理計画に基づく大規模改修・更新等経費に計画的に充当することとし、未利用地の売払収入額等に加えて、</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前年度決算における事業用資産の減価償却額の</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％以上の額を積立てた上で、当年度収支状況を踏まえる中で、更なる基金</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への積立に積極的に努める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・くらし・笑顔創生基金：引き続き、前年度決算剰余金の一部などを積立てるとともに、市民福祉の向上及び人口減少への対応を目的とした事業等に活用</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・福祉基金：引き続き、利子収入や寄附金などを積立てるとともに、社会福祉を目的とした事業等に活用</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新型コロナウイルスワクチン及び</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生活保護</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費国庫補助金償還</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の財源として</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8,423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万円を取崩した一方で、令和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年度決算剰余金の一部や新型コロナウイルスワクチン接種体制確保事業費補助金償還金相当額等として</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8,459</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万円を積立てたことにより増加。</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引き続き、実質収支黒字を確保する中で、前年度決算剰余金の２分の１以上の額を積立て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を行うとともに</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、財政調整基金の残高は、標準財政規模の</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％以上</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を維持する。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後年度の</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市債償還財源のため、</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5,767</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万円を</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積立てたことにより増加。</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後年度の負担軽減のため、借換債の発行抑制に努める中で、当年度の収支状況を踏まえ、必要額の積立てを検討する。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BAC4BEB-9162-4547-B5B0-CE8D3A8401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CACE201-8C26-4BC1-9BB5-1AFBE58B9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51A2A74-4424-40D7-93DF-096817BFFC34}"/>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D53DC73-EE8C-40E9-B658-58AD68CC4E8D}"/>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5355A15-1767-4CFB-AF28-E8A667C50FEF}"/>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09CC5F1-97F2-46C5-A2FE-E802E0B3C814}"/>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4F1FD8D-07DF-47D7-834C-68C949D5602B}"/>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CFD2592-A398-43F4-8B30-3A680A67CA69}"/>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EDD1D4D-4232-4A93-845C-61B688C43581}"/>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CADA8EA-20C4-4E5E-B6A8-EBA942AB57DE}"/>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D5E6475-603E-4E6B-851F-2D5A97EDB063}"/>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C906E06-849E-4C2E-A97F-3A203547565B}"/>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34C5C1B-C8A5-44D2-9086-ECC6BBBFBBF5}"/>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B6F6041-D711-4B66-B10E-05400E983F49}"/>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8C156EC-B976-4F42-B9CE-D5B54B6ACB64}"/>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B8B17BE-35D0-4040-901E-110BC96995CC}"/>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大阪府寝屋川市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B3B49F0-AB20-4409-95C1-0DA1F0B7D548}"/>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D679EF2-1619-416A-8ED1-BE8D1623ADA8}"/>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BD7DCD5-87EC-4D85-A84C-FD63F8837FA4}"/>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669DB01-337A-4AA1-9DA6-33F5032B22C1}"/>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E822117-6D78-4CBB-931D-36E7EC1C06B4}"/>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CE18F9D-D166-4C5C-8472-2E657B580819}"/>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225,735
222,178
24.70
106,983,407
105,723,665
1,198,966
50,381,673
61,759,880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9C1C644-7D6B-45F4-9A48-712E1BD1F2BA}"/>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2AE57FA-597B-4279-9D21-324ED06A9161}"/>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54CFC64-4C8D-4A6C-AD01-EF429A420BB4}"/>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260D6AB-1F60-4CC7-ADF7-101A3900FAA8}"/>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507E838-9FEB-4FA2-AA2E-C5EEE2C349E1}"/>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DC19A6D-66A7-439A-A213-755707163F45}"/>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85B7DE5-6671-4884-87BB-18849E87961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9D8A18B-C59C-4CB5-8076-2FE70B9E7531}"/>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7241C57-8B4E-452A-B24F-CFE5BF7C73D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3E066A5-BA7E-4520-B874-F0B0A313C312}"/>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F063CC8-78BC-44F7-8830-BF5117109C16}"/>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6ED109A-8EA1-4851-9C7C-2271E099F637}"/>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58DDFA8-2159-42B8-8227-0C8C7E1C0392}"/>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CE29C72-6A72-4C4C-A23B-60A6FD419DD1}"/>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F8A944B-3DF7-4199-A7C0-050D388F7A32}"/>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FFEC04A-1BDF-4BE2-8416-B8D27BE3EFCC}"/>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967B199-E75A-4919-A40E-0F2CB7FCFF4B}"/>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8BC01C3-D7BC-4110-8B83-8D56985635CA}"/>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56BA00D-3A84-4BDD-8704-5916EE524C08}"/>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86CF767-883A-4554-84A0-63E802F3C2CB}"/>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90CAD43-DFB6-454B-9546-CDD8AA69F2DC}"/>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FC0D0FC-FAEF-462F-9D80-EA843746486C}"/>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57BC651-5C58-4DF7-975C-AA7BB33B0506}"/>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9E09CDF-7064-4522-BEDA-FA2E774B65B9}"/>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E445A5B-8574-4A3E-8666-DB45A97611DE}"/>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52D10A7-9883-4F74-B405-D7598F6AB081}"/>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8995177-9B7E-46CB-BF0A-18A7928EB23A}"/>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9115343-2E10-4865-889F-5177D2D21C3C}"/>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AB46670-3716-40FB-A490-C72D606688FC}"/>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66027FC-1159-483B-AFA2-7B1B1E4CC22C}"/>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1ED44A0-AEDD-44BB-B6A8-3E813B115EE9}"/>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CE7616E-E671-4160-9524-0422228EB4CE}"/>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DA43490-369E-42E9-9DBE-4E0A903A013C}"/>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9DF7EAF-E9AD-419E-8823-04EED089707F}"/>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FA9446F-6803-4BBC-8A3A-C7DBBCAA92D2}"/>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本市では、人口急増期における対応のため、昭和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年代にかけて公共施設等を整備したことから、多くの施設が老朽化が進んでおり、有形固定資産減価償却率の全国平均を上回っている。</a:t>
          </a:r>
        </a:p>
        <a:p>
          <a:r>
            <a:rPr kumimoji="1" lang="ja-JP" altLang="en-US" sz="1100">
              <a:latin typeface="ＭＳ Ｐゴシック" panose="020B0600070205080204" pitchFamily="50" charset="-128"/>
              <a:ea typeface="ＭＳ Ｐゴシック" panose="020B0600070205080204" pitchFamily="50" charset="-128"/>
            </a:rPr>
            <a:t>　今後も引き続き、公共施設等総合管理計画に基づき、公共施設等の更新・統廃合・長寿命化等を総合的かつ計画的に進めることにより、財政負担の軽減・平準化を図っていく。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1FAABCE-8AA4-48F6-9B1F-CF5DBBB050C6}"/>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3DA5A34-A107-44AD-8492-159B4FC5CF75}"/>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39E1B634-84AA-4308-B536-6C4E81CEB383}"/>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C8BA9C51-0BA2-4D17-A827-F7E96C4BE6B6}"/>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621ABF28-D3AD-449E-B31B-C93872132679}"/>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FAE76478-5B79-4618-B5DA-4766E864BE88}"/>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C9706FD5-1DCA-4D02-9CC1-C0EFE20C74D6}"/>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CF577950-7446-4AA9-A74A-A840223D98AD}"/>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69121E63-20ED-4C4F-A50A-3BE13E36830D}"/>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74C84E1D-F8AD-4370-BAE3-69249C900861}"/>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2CE211AE-7095-47BA-9C3B-05FA10C5587D}"/>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8D243183-AF64-42B3-8C05-830734DDF2AE}"/>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315AD7FA-4E85-4496-A87A-297ECE05BE22}"/>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C0E17AC2-8E43-4954-B4F1-43571CE391EE}"/>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7295173B-D24F-4E55-8339-6D2EA5D4DF07}"/>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327B30A4-A4FC-4C8E-A076-50312E7376D3}"/>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75" name="直線コネクタ 74">
          <a:extLst>
            <a:ext uri="{FF2B5EF4-FFF2-40B4-BE49-F238E27FC236}">
              <a16:creationId xmlns:a16="http://schemas.microsoft.com/office/drawing/2014/main" id="{9B36890D-C2C0-4521-AB65-F2C1CE9B48AB}"/>
            </a:ext>
          </a:extLst>
        </xdr:cNvPr>
        <xdr:cNvCxnSpPr/>
      </xdr:nvCxnSpPr>
      <xdr:spPr>
        <a:xfrm flipV="1">
          <a:off x="4206240" y="5301615"/>
          <a:ext cx="1270" cy="1279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6" name="有形固定資産減価償却率最小値テキスト">
          <a:extLst>
            <a:ext uri="{FF2B5EF4-FFF2-40B4-BE49-F238E27FC236}">
              <a16:creationId xmlns:a16="http://schemas.microsoft.com/office/drawing/2014/main" id="{5BBB10EA-C99A-4079-8679-E5EEA1D12E21}"/>
            </a:ext>
          </a:extLst>
        </xdr:cNvPr>
        <xdr:cNvSpPr txBox="1"/>
      </xdr:nvSpPr>
      <xdr:spPr>
        <a:xfrm>
          <a:off x="4258945" y="658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7" name="直線コネクタ 76">
          <a:extLst>
            <a:ext uri="{FF2B5EF4-FFF2-40B4-BE49-F238E27FC236}">
              <a16:creationId xmlns:a16="http://schemas.microsoft.com/office/drawing/2014/main" id="{AB386D6E-7553-45E1-90CA-07445BE654E9}"/>
            </a:ext>
          </a:extLst>
        </xdr:cNvPr>
        <xdr:cNvCxnSpPr/>
      </xdr:nvCxnSpPr>
      <xdr:spPr>
        <a:xfrm>
          <a:off x="4119245" y="658114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8" name="有形固定資産減価償却率最大値テキスト">
          <a:extLst>
            <a:ext uri="{FF2B5EF4-FFF2-40B4-BE49-F238E27FC236}">
              <a16:creationId xmlns:a16="http://schemas.microsoft.com/office/drawing/2014/main" id="{E855BEC2-2598-4A06-B144-B87E559E1FD3}"/>
            </a:ext>
          </a:extLst>
        </xdr:cNvPr>
        <xdr:cNvSpPr txBox="1"/>
      </xdr:nvSpPr>
      <xdr:spPr>
        <a:xfrm>
          <a:off x="4258945" y="508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9" name="直線コネクタ 78">
          <a:extLst>
            <a:ext uri="{FF2B5EF4-FFF2-40B4-BE49-F238E27FC236}">
              <a16:creationId xmlns:a16="http://schemas.microsoft.com/office/drawing/2014/main" id="{A17B8382-7BAD-40BF-971F-1128C2A62CFB}"/>
            </a:ext>
          </a:extLst>
        </xdr:cNvPr>
        <xdr:cNvCxnSpPr/>
      </xdr:nvCxnSpPr>
      <xdr:spPr>
        <a:xfrm>
          <a:off x="4119245" y="530161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80" name="有形固定資産減価償却率平均値テキスト">
          <a:extLst>
            <a:ext uri="{FF2B5EF4-FFF2-40B4-BE49-F238E27FC236}">
              <a16:creationId xmlns:a16="http://schemas.microsoft.com/office/drawing/2014/main" id="{98D9F45D-6374-4838-9C20-AB452753F993}"/>
            </a:ext>
          </a:extLst>
        </xdr:cNvPr>
        <xdr:cNvSpPr txBox="1"/>
      </xdr:nvSpPr>
      <xdr:spPr>
        <a:xfrm>
          <a:off x="4258945" y="5925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1" name="フローチャート: 判断 80">
          <a:extLst>
            <a:ext uri="{FF2B5EF4-FFF2-40B4-BE49-F238E27FC236}">
              <a16:creationId xmlns:a16="http://schemas.microsoft.com/office/drawing/2014/main" id="{B99E27E6-6FE3-408D-9A38-623D52DFF5AE}"/>
            </a:ext>
          </a:extLst>
        </xdr:cNvPr>
        <xdr:cNvSpPr/>
      </xdr:nvSpPr>
      <xdr:spPr>
        <a:xfrm>
          <a:off x="4157345" y="60703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82" name="フローチャート: 判断 81">
          <a:extLst>
            <a:ext uri="{FF2B5EF4-FFF2-40B4-BE49-F238E27FC236}">
              <a16:creationId xmlns:a16="http://schemas.microsoft.com/office/drawing/2014/main" id="{2FF0D79C-1737-4A61-B088-7C51B2AA40A1}"/>
            </a:ext>
          </a:extLst>
        </xdr:cNvPr>
        <xdr:cNvSpPr/>
      </xdr:nvSpPr>
      <xdr:spPr>
        <a:xfrm>
          <a:off x="3537585" y="60380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3" name="フローチャート: 判断 82">
          <a:extLst>
            <a:ext uri="{FF2B5EF4-FFF2-40B4-BE49-F238E27FC236}">
              <a16:creationId xmlns:a16="http://schemas.microsoft.com/office/drawing/2014/main" id="{544B6C32-7864-4F35-A642-4D0AAD647F99}"/>
            </a:ext>
          </a:extLst>
        </xdr:cNvPr>
        <xdr:cNvSpPr/>
      </xdr:nvSpPr>
      <xdr:spPr>
        <a:xfrm>
          <a:off x="2867025" y="60020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4" name="フローチャート: 判断 83">
          <a:extLst>
            <a:ext uri="{FF2B5EF4-FFF2-40B4-BE49-F238E27FC236}">
              <a16:creationId xmlns:a16="http://schemas.microsoft.com/office/drawing/2014/main" id="{F51F1BE7-234F-4EC9-AAB0-053300A5BE35}"/>
            </a:ext>
          </a:extLst>
        </xdr:cNvPr>
        <xdr:cNvSpPr/>
      </xdr:nvSpPr>
      <xdr:spPr>
        <a:xfrm>
          <a:off x="2196465" y="5969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5" name="フローチャート: 判断 84">
          <a:extLst>
            <a:ext uri="{FF2B5EF4-FFF2-40B4-BE49-F238E27FC236}">
              <a16:creationId xmlns:a16="http://schemas.microsoft.com/office/drawing/2014/main" id="{98FAD2ED-61D6-4A69-B824-7952990F50BA}"/>
            </a:ext>
          </a:extLst>
        </xdr:cNvPr>
        <xdr:cNvSpPr/>
      </xdr:nvSpPr>
      <xdr:spPr>
        <a:xfrm>
          <a:off x="1525905" y="59302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FDA53EF-4F64-455E-A26D-76D301B4E4BA}"/>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A09EACC-FAF5-4B8B-B5D1-890E2F65FD58}"/>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64EDE86-70E9-49BD-89CE-D885B2977125}"/>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853BB8F-B22F-4C24-99B8-2BD66D579ABA}"/>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812209D-5054-4B96-BA35-F7B0E4E96329}"/>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91" name="楕円 90">
          <a:extLst>
            <a:ext uri="{FF2B5EF4-FFF2-40B4-BE49-F238E27FC236}">
              <a16:creationId xmlns:a16="http://schemas.microsoft.com/office/drawing/2014/main" id="{906121C7-DE82-4D58-AAD0-61C73FAA8785}"/>
            </a:ext>
          </a:extLst>
        </xdr:cNvPr>
        <xdr:cNvSpPr/>
      </xdr:nvSpPr>
      <xdr:spPr>
        <a:xfrm>
          <a:off x="4157345" y="61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4462</xdr:rowOff>
    </xdr:from>
    <xdr:ext cx="405111" cy="259045"/>
    <xdr:sp macro="" textlink="">
      <xdr:nvSpPr>
        <xdr:cNvPr id="92" name="有形固定資産減価償却率該当値テキスト">
          <a:extLst>
            <a:ext uri="{FF2B5EF4-FFF2-40B4-BE49-F238E27FC236}">
              <a16:creationId xmlns:a16="http://schemas.microsoft.com/office/drawing/2014/main" id="{7CAFF7B6-BC27-4022-8E00-D6263DEAB8CE}"/>
            </a:ext>
          </a:extLst>
        </xdr:cNvPr>
        <xdr:cNvSpPr txBox="1"/>
      </xdr:nvSpPr>
      <xdr:spPr>
        <a:xfrm>
          <a:off x="4258945"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126788</xdr:rowOff>
    </xdr:from>
    <xdr:to>
      <xdr:col>19</xdr:col>
      <xdr:colOff>187325</xdr:colOff>
      <xdr:row>33</xdr:row>
      <xdr:rowOff>56938</xdr:rowOff>
    </xdr:to>
    <xdr:sp macro="" textlink="">
      <xdr:nvSpPr>
        <xdr:cNvPr id="93" name="楕円 92">
          <a:extLst>
            <a:ext uri="{FF2B5EF4-FFF2-40B4-BE49-F238E27FC236}">
              <a16:creationId xmlns:a16="http://schemas.microsoft.com/office/drawing/2014/main" id="{5C975FE9-75A5-4976-8E18-EDD5CA16A274}"/>
            </a:ext>
          </a:extLst>
        </xdr:cNvPr>
        <xdr:cNvSpPr/>
      </xdr:nvSpPr>
      <xdr:spPr>
        <a:xfrm>
          <a:off x="3537585" y="62608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76835</xdr:rowOff>
    </xdr:from>
    <xdr:to>
      <xdr:col>23</xdr:col>
      <xdr:colOff>85725</xdr:colOff>
      <xdr:row>33</xdr:row>
      <xdr:rowOff>6138</xdr:rowOff>
    </xdr:to>
    <xdr:cxnSp macro="">
      <xdr:nvCxnSpPr>
        <xdr:cNvPr id="94" name="直線コネクタ 93">
          <a:extLst>
            <a:ext uri="{FF2B5EF4-FFF2-40B4-BE49-F238E27FC236}">
              <a16:creationId xmlns:a16="http://schemas.microsoft.com/office/drawing/2014/main" id="{8ABADDF7-E937-48CF-822B-1EB8AC5FE3DD}"/>
            </a:ext>
          </a:extLst>
        </xdr:cNvPr>
        <xdr:cNvCxnSpPr/>
      </xdr:nvCxnSpPr>
      <xdr:spPr>
        <a:xfrm flipV="1">
          <a:off x="3588385" y="6210935"/>
          <a:ext cx="619760" cy="9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76412</xdr:rowOff>
    </xdr:from>
    <xdr:to>
      <xdr:col>15</xdr:col>
      <xdr:colOff>187325</xdr:colOff>
      <xdr:row>33</xdr:row>
      <xdr:rowOff>6562</xdr:rowOff>
    </xdr:to>
    <xdr:sp macro="" textlink="">
      <xdr:nvSpPr>
        <xdr:cNvPr id="95" name="楕円 94">
          <a:extLst>
            <a:ext uri="{FF2B5EF4-FFF2-40B4-BE49-F238E27FC236}">
              <a16:creationId xmlns:a16="http://schemas.microsoft.com/office/drawing/2014/main" id="{0F8A4CD3-1BD5-4968-B821-ABB47B75D855}"/>
            </a:ext>
          </a:extLst>
        </xdr:cNvPr>
        <xdr:cNvSpPr/>
      </xdr:nvSpPr>
      <xdr:spPr>
        <a:xfrm>
          <a:off x="2867025" y="62105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127212</xdr:rowOff>
    </xdr:from>
    <xdr:to>
      <xdr:col>19</xdr:col>
      <xdr:colOff>136525</xdr:colOff>
      <xdr:row>33</xdr:row>
      <xdr:rowOff>6138</xdr:rowOff>
    </xdr:to>
    <xdr:cxnSp macro="">
      <xdr:nvCxnSpPr>
        <xdr:cNvPr id="96" name="直線コネクタ 95">
          <a:extLst>
            <a:ext uri="{FF2B5EF4-FFF2-40B4-BE49-F238E27FC236}">
              <a16:creationId xmlns:a16="http://schemas.microsoft.com/office/drawing/2014/main" id="{3D4F6AAA-7705-4A4C-B22C-C2B1A2BA461E}"/>
            </a:ext>
          </a:extLst>
        </xdr:cNvPr>
        <xdr:cNvCxnSpPr/>
      </xdr:nvCxnSpPr>
      <xdr:spPr>
        <a:xfrm>
          <a:off x="2917825" y="6261312"/>
          <a:ext cx="670560" cy="4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40428</xdr:rowOff>
    </xdr:from>
    <xdr:to>
      <xdr:col>11</xdr:col>
      <xdr:colOff>187325</xdr:colOff>
      <xdr:row>32</xdr:row>
      <xdr:rowOff>142028</xdr:rowOff>
    </xdr:to>
    <xdr:sp macro="" textlink="">
      <xdr:nvSpPr>
        <xdr:cNvPr id="97" name="楕円 96">
          <a:extLst>
            <a:ext uri="{FF2B5EF4-FFF2-40B4-BE49-F238E27FC236}">
              <a16:creationId xmlns:a16="http://schemas.microsoft.com/office/drawing/2014/main" id="{C228C7DE-C5B0-4F9F-99D2-2FD1882611EE}"/>
            </a:ext>
          </a:extLst>
        </xdr:cNvPr>
        <xdr:cNvSpPr/>
      </xdr:nvSpPr>
      <xdr:spPr>
        <a:xfrm>
          <a:off x="2196465" y="61745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91228</xdr:rowOff>
    </xdr:from>
    <xdr:to>
      <xdr:col>15</xdr:col>
      <xdr:colOff>136525</xdr:colOff>
      <xdr:row>32</xdr:row>
      <xdr:rowOff>127212</xdr:rowOff>
    </xdr:to>
    <xdr:cxnSp macro="">
      <xdr:nvCxnSpPr>
        <xdr:cNvPr id="98" name="直線コネクタ 97">
          <a:extLst>
            <a:ext uri="{FF2B5EF4-FFF2-40B4-BE49-F238E27FC236}">
              <a16:creationId xmlns:a16="http://schemas.microsoft.com/office/drawing/2014/main" id="{CBDBECFD-B9BD-4B52-87F6-FBEA61DBC926}"/>
            </a:ext>
          </a:extLst>
        </xdr:cNvPr>
        <xdr:cNvCxnSpPr/>
      </xdr:nvCxnSpPr>
      <xdr:spPr>
        <a:xfrm>
          <a:off x="2247265" y="6225328"/>
          <a:ext cx="67056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157903</xdr:rowOff>
    </xdr:from>
    <xdr:to>
      <xdr:col>7</xdr:col>
      <xdr:colOff>187325</xdr:colOff>
      <xdr:row>32</xdr:row>
      <xdr:rowOff>88053</xdr:rowOff>
    </xdr:to>
    <xdr:sp macro="" textlink="">
      <xdr:nvSpPr>
        <xdr:cNvPr id="99" name="楕円 98">
          <a:extLst>
            <a:ext uri="{FF2B5EF4-FFF2-40B4-BE49-F238E27FC236}">
              <a16:creationId xmlns:a16="http://schemas.microsoft.com/office/drawing/2014/main" id="{21E7920E-AAF3-44BA-B99E-2F8C1634C45F}"/>
            </a:ext>
          </a:extLst>
        </xdr:cNvPr>
        <xdr:cNvSpPr/>
      </xdr:nvSpPr>
      <xdr:spPr>
        <a:xfrm>
          <a:off x="1525905" y="61243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37253</xdr:rowOff>
    </xdr:from>
    <xdr:to>
      <xdr:col>11</xdr:col>
      <xdr:colOff>136525</xdr:colOff>
      <xdr:row>32</xdr:row>
      <xdr:rowOff>91228</xdr:rowOff>
    </xdr:to>
    <xdr:cxnSp macro="">
      <xdr:nvCxnSpPr>
        <xdr:cNvPr id="100" name="直線コネクタ 99">
          <a:extLst>
            <a:ext uri="{FF2B5EF4-FFF2-40B4-BE49-F238E27FC236}">
              <a16:creationId xmlns:a16="http://schemas.microsoft.com/office/drawing/2014/main" id="{A6DED866-29C2-41D7-A29E-EAF9EC23723F}"/>
            </a:ext>
          </a:extLst>
        </xdr:cNvPr>
        <xdr:cNvCxnSpPr/>
      </xdr:nvCxnSpPr>
      <xdr:spPr>
        <a:xfrm>
          <a:off x="1576705" y="6171353"/>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101" name="n_1aveValue有形固定資産減価償却率">
          <a:extLst>
            <a:ext uri="{FF2B5EF4-FFF2-40B4-BE49-F238E27FC236}">
              <a16:creationId xmlns:a16="http://schemas.microsoft.com/office/drawing/2014/main" id="{899A7D77-6BA5-4807-9B79-7551A43B27B2}"/>
            </a:ext>
          </a:extLst>
        </xdr:cNvPr>
        <xdr:cNvSpPr txBox="1"/>
      </xdr:nvSpPr>
      <xdr:spPr>
        <a:xfrm>
          <a:off x="3395989" y="5817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102" name="n_2aveValue有形固定資産減価償却率">
          <a:extLst>
            <a:ext uri="{FF2B5EF4-FFF2-40B4-BE49-F238E27FC236}">
              <a16:creationId xmlns:a16="http://schemas.microsoft.com/office/drawing/2014/main" id="{D197B934-7109-455B-8534-52F669ADF150}"/>
            </a:ext>
          </a:extLst>
        </xdr:cNvPr>
        <xdr:cNvSpPr txBox="1"/>
      </xdr:nvSpPr>
      <xdr:spPr>
        <a:xfrm>
          <a:off x="2738129" y="5784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103" name="n_3aveValue有形固定資産減価償却率">
          <a:extLst>
            <a:ext uri="{FF2B5EF4-FFF2-40B4-BE49-F238E27FC236}">
              <a16:creationId xmlns:a16="http://schemas.microsoft.com/office/drawing/2014/main" id="{DA2F0A4C-3D8A-41CB-83A6-CC5AF26A022C}"/>
            </a:ext>
          </a:extLst>
        </xdr:cNvPr>
        <xdr:cNvSpPr txBox="1"/>
      </xdr:nvSpPr>
      <xdr:spPr>
        <a:xfrm>
          <a:off x="2067569" y="5748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104" name="n_4aveValue有形固定資産減価償却率">
          <a:extLst>
            <a:ext uri="{FF2B5EF4-FFF2-40B4-BE49-F238E27FC236}">
              <a16:creationId xmlns:a16="http://schemas.microsoft.com/office/drawing/2014/main" id="{58713A3F-21D2-4F68-9DF2-DB3D8B0C285F}"/>
            </a:ext>
          </a:extLst>
        </xdr:cNvPr>
        <xdr:cNvSpPr txBox="1"/>
      </xdr:nvSpPr>
      <xdr:spPr>
        <a:xfrm>
          <a:off x="1397009"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48065</xdr:rowOff>
    </xdr:from>
    <xdr:ext cx="405111" cy="259045"/>
    <xdr:sp macro="" textlink="">
      <xdr:nvSpPr>
        <xdr:cNvPr id="105" name="n_1mainValue有形固定資産減価償却率">
          <a:extLst>
            <a:ext uri="{FF2B5EF4-FFF2-40B4-BE49-F238E27FC236}">
              <a16:creationId xmlns:a16="http://schemas.microsoft.com/office/drawing/2014/main" id="{54FAB70B-AB02-4184-BF6B-9817ACA0FBE0}"/>
            </a:ext>
          </a:extLst>
        </xdr:cNvPr>
        <xdr:cNvSpPr txBox="1"/>
      </xdr:nvSpPr>
      <xdr:spPr>
        <a:xfrm>
          <a:off x="3395989" y="6349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169139</xdr:rowOff>
    </xdr:from>
    <xdr:ext cx="405111" cy="259045"/>
    <xdr:sp macro="" textlink="">
      <xdr:nvSpPr>
        <xdr:cNvPr id="106" name="n_2mainValue有形固定資産減価償却率">
          <a:extLst>
            <a:ext uri="{FF2B5EF4-FFF2-40B4-BE49-F238E27FC236}">
              <a16:creationId xmlns:a16="http://schemas.microsoft.com/office/drawing/2014/main" id="{73DB1700-28E0-4A94-B041-D6F7578F7BDB}"/>
            </a:ext>
          </a:extLst>
        </xdr:cNvPr>
        <xdr:cNvSpPr txBox="1"/>
      </xdr:nvSpPr>
      <xdr:spPr>
        <a:xfrm>
          <a:off x="2738129" y="6303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133155</xdr:rowOff>
    </xdr:from>
    <xdr:ext cx="405111" cy="259045"/>
    <xdr:sp macro="" textlink="">
      <xdr:nvSpPr>
        <xdr:cNvPr id="107" name="n_3mainValue有形固定資産減価償却率">
          <a:extLst>
            <a:ext uri="{FF2B5EF4-FFF2-40B4-BE49-F238E27FC236}">
              <a16:creationId xmlns:a16="http://schemas.microsoft.com/office/drawing/2014/main" id="{0E11B1D0-98CB-4C18-A79F-B2687ACF9AE0}"/>
            </a:ext>
          </a:extLst>
        </xdr:cNvPr>
        <xdr:cNvSpPr txBox="1"/>
      </xdr:nvSpPr>
      <xdr:spPr>
        <a:xfrm>
          <a:off x="2067569" y="626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79180</xdr:rowOff>
    </xdr:from>
    <xdr:ext cx="405111" cy="259045"/>
    <xdr:sp macro="" textlink="">
      <xdr:nvSpPr>
        <xdr:cNvPr id="108" name="n_4mainValue有形固定資産減価償却率">
          <a:extLst>
            <a:ext uri="{FF2B5EF4-FFF2-40B4-BE49-F238E27FC236}">
              <a16:creationId xmlns:a16="http://schemas.microsoft.com/office/drawing/2014/main" id="{29B2380F-350D-48FE-9A66-D83FB5E4360A}"/>
            </a:ext>
          </a:extLst>
        </xdr:cNvPr>
        <xdr:cNvSpPr txBox="1"/>
      </xdr:nvSpPr>
      <xdr:spPr>
        <a:xfrm>
          <a:off x="1397009" y="6213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56888CFF-B691-48D0-BDBD-F3EAAC123A5A}"/>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7E88D5D-0786-4D85-B167-58C74FB40676}"/>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F6EEED16-1E21-4C50-96BC-C872BC998DCB}"/>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37B77E01-DC90-408F-BC96-95FA4B0A7D93}"/>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E260E4B4-65FF-4CC9-80FF-777B27F7C671}"/>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65E1C371-1BE1-4CAA-B768-5180BD9AB0F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A13C8790-EFE4-4EC4-A182-0D98A1C1E3E2}"/>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CC69D948-53D7-4FDB-BFE5-8455A7AF0441}"/>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350DEE36-DBBB-4FB4-871B-2AB22BB22885}"/>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D760F7DB-3FD3-472B-B6D4-83C9A6351DD1}"/>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78A81E0B-AC0B-44B2-BE99-0BDFD98EC87B}"/>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CC59AED6-2F8B-4889-BCB6-9A82CEA7820E}"/>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4705211D-7210-4A19-AF3A-19A081EB3F43}"/>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地方債の発行抑制や職員数の適正化により、将来負担額が抑制されているため、類似団体内平均値を下回る数値となっている。</a:t>
          </a:r>
        </a:p>
        <a:p>
          <a:r>
            <a:rPr kumimoji="1" lang="ja-JP" altLang="en-US" sz="1100">
              <a:latin typeface="ＭＳ Ｐゴシック" panose="020B0600070205080204" pitchFamily="50" charset="-128"/>
              <a:ea typeface="ＭＳ Ｐゴシック" panose="020B0600070205080204" pitchFamily="50" charset="-128"/>
            </a:rPr>
            <a:t>　今後も、地方債の発行抑制や定員の適正化などにより、健全な財政を維持し、将来にわたり持続可能な財政基盤の確立を目指す。</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20466D7-50C9-475B-99F1-BC18DECB7A3C}"/>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C4F6512A-3761-4A3F-888B-7019591D3B64}"/>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5C2A6508-8890-4796-B2E6-C9C8EE048181}"/>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FEE085F5-8425-49FF-BCB2-17A28C2A47B2}"/>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194C32E2-33EC-4F64-9EF8-A781BD2D201F}"/>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40FAE2CC-C492-4067-ADD3-5CCFECFC057A}"/>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4F0DC728-5E4C-460A-BDC9-ED2B07F9FAD1}"/>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DB6E5657-BE91-4D5A-810A-B31877481F6A}"/>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2DA073EA-AA1C-4D63-8A87-FCD07756B3A7}"/>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34778C31-74B0-4B5B-9993-7CC916AB70FE}"/>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6FC96F86-FC8D-474D-96A4-1CB20319FBDE}"/>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DB23DD4C-5AF9-4D70-8CE6-DDEA669CDF92}"/>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BB689AAD-8828-49FF-BEAE-E26294C24BEB}"/>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938C0D17-15D1-470E-A9B5-30D8DE9131D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B8938D8D-FA97-48B3-BD28-4F6B705935C5}"/>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37" name="直線コネクタ 136">
          <a:extLst>
            <a:ext uri="{FF2B5EF4-FFF2-40B4-BE49-F238E27FC236}">
              <a16:creationId xmlns:a16="http://schemas.microsoft.com/office/drawing/2014/main" id="{313954F8-386A-46D9-8111-5EBAD3C6A0ED}"/>
            </a:ext>
          </a:extLst>
        </xdr:cNvPr>
        <xdr:cNvCxnSpPr/>
      </xdr:nvCxnSpPr>
      <xdr:spPr>
        <a:xfrm flipV="1">
          <a:off x="13027660" y="5211868"/>
          <a:ext cx="1269" cy="141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38" name="債務償還比率最小値テキスト">
          <a:extLst>
            <a:ext uri="{FF2B5EF4-FFF2-40B4-BE49-F238E27FC236}">
              <a16:creationId xmlns:a16="http://schemas.microsoft.com/office/drawing/2014/main" id="{BA77B2B1-7339-4521-A572-7CA65AF37700}"/>
            </a:ext>
          </a:extLst>
        </xdr:cNvPr>
        <xdr:cNvSpPr txBox="1"/>
      </xdr:nvSpPr>
      <xdr:spPr>
        <a:xfrm>
          <a:off x="13080365" y="66258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39" name="直線コネクタ 138">
          <a:extLst>
            <a:ext uri="{FF2B5EF4-FFF2-40B4-BE49-F238E27FC236}">
              <a16:creationId xmlns:a16="http://schemas.microsoft.com/office/drawing/2014/main" id="{95F57A09-74C2-4E9A-9410-4DFEC751B786}"/>
            </a:ext>
          </a:extLst>
        </xdr:cNvPr>
        <xdr:cNvCxnSpPr/>
      </xdr:nvCxnSpPr>
      <xdr:spPr>
        <a:xfrm>
          <a:off x="12963525" y="6622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1FC6EE27-96EF-41D9-8AF0-92F9644F0E1F}"/>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3ED02FFA-DEB9-4107-A6B7-416BB2E86F61}"/>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42" name="債務償還比率平均値テキスト">
          <a:extLst>
            <a:ext uri="{FF2B5EF4-FFF2-40B4-BE49-F238E27FC236}">
              <a16:creationId xmlns:a16="http://schemas.microsoft.com/office/drawing/2014/main" id="{20C206A4-CCD0-457F-9EED-D803C51C21F8}"/>
            </a:ext>
          </a:extLst>
        </xdr:cNvPr>
        <xdr:cNvSpPr txBox="1"/>
      </xdr:nvSpPr>
      <xdr:spPr>
        <a:xfrm>
          <a:off x="13080365" y="5812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43" name="フローチャート: 判断 142">
          <a:extLst>
            <a:ext uri="{FF2B5EF4-FFF2-40B4-BE49-F238E27FC236}">
              <a16:creationId xmlns:a16="http://schemas.microsoft.com/office/drawing/2014/main" id="{F4A67323-38EA-4F8D-88C6-F1332ED42CEF}"/>
            </a:ext>
          </a:extLst>
        </xdr:cNvPr>
        <xdr:cNvSpPr/>
      </xdr:nvSpPr>
      <xdr:spPr>
        <a:xfrm>
          <a:off x="13001625" y="58343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44" name="フローチャート: 判断 143">
          <a:extLst>
            <a:ext uri="{FF2B5EF4-FFF2-40B4-BE49-F238E27FC236}">
              <a16:creationId xmlns:a16="http://schemas.microsoft.com/office/drawing/2014/main" id="{698FA9C5-CB5B-4F04-B07A-09BB09E25FD1}"/>
            </a:ext>
          </a:extLst>
        </xdr:cNvPr>
        <xdr:cNvSpPr/>
      </xdr:nvSpPr>
      <xdr:spPr>
        <a:xfrm>
          <a:off x="12359005" y="582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45" name="フローチャート: 判断 144">
          <a:extLst>
            <a:ext uri="{FF2B5EF4-FFF2-40B4-BE49-F238E27FC236}">
              <a16:creationId xmlns:a16="http://schemas.microsoft.com/office/drawing/2014/main" id="{33F699B2-318D-4C73-9D64-0BBD4A730FD6}"/>
            </a:ext>
          </a:extLst>
        </xdr:cNvPr>
        <xdr:cNvSpPr/>
      </xdr:nvSpPr>
      <xdr:spPr>
        <a:xfrm>
          <a:off x="11688445" y="57564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46" name="フローチャート: 判断 145">
          <a:extLst>
            <a:ext uri="{FF2B5EF4-FFF2-40B4-BE49-F238E27FC236}">
              <a16:creationId xmlns:a16="http://schemas.microsoft.com/office/drawing/2014/main" id="{0DD30106-453D-43DF-A9CF-D3B25B0510B7}"/>
            </a:ext>
          </a:extLst>
        </xdr:cNvPr>
        <xdr:cNvSpPr/>
      </xdr:nvSpPr>
      <xdr:spPr>
        <a:xfrm>
          <a:off x="11017885" y="5934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47" name="フローチャート: 判断 146">
          <a:extLst>
            <a:ext uri="{FF2B5EF4-FFF2-40B4-BE49-F238E27FC236}">
              <a16:creationId xmlns:a16="http://schemas.microsoft.com/office/drawing/2014/main" id="{79139DF3-2CB0-4D23-83FD-D5A681421CF0}"/>
            </a:ext>
          </a:extLst>
        </xdr:cNvPr>
        <xdr:cNvSpPr/>
      </xdr:nvSpPr>
      <xdr:spPr>
        <a:xfrm>
          <a:off x="10347325" y="5941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857FFA8-4D36-4BB6-B7C7-A43A8488CB0D}"/>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76BDBE2-9244-4E23-AF6B-02E915F63B3C}"/>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10864C9-6666-4178-9727-AEB5CCC0BD42}"/>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BB711FF-41BB-496B-850D-70DA1869C82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38AFEF6-1073-4AAE-8A66-DF77D41D0F55}"/>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88893</xdr:rowOff>
    </xdr:from>
    <xdr:to>
      <xdr:col>76</xdr:col>
      <xdr:colOff>73025</xdr:colOff>
      <xdr:row>28</xdr:row>
      <xdr:rowOff>19043</xdr:rowOff>
    </xdr:to>
    <xdr:sp macro="" textlink="">
      <xdr:nvSpPr>
        <xdr:cNvPr id="153" name="楕円 152">
          <a:extLst>
            <a:ext uri="{FF2B5EF4-FFF2-40B4-BE49-F238E27FC236}">
              <a16:creationId xmlns:a16="http://schemas.microsoft.com/office/drawing/2014/main" id="{C5E1995D-E41D-4830-949C-2DE6DD755B96}"/>
            </a:ext>
          </a:extLst>
        </xdr:cNvPr>
        <xdr:cNvSpPr/>
      </xdr:nvSpPr>
      <xdr:spPr>
        <a:xfrm>
          <a:off x="13001625" y="53847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111770</xdr:rowOff>
    </xdr:from>
    <xdr:ext cx="469744" cy="259045"/>
    <xdr:sp macro="" textlink="">
      <xdr:nvSpPr>
        <xdr:cNvPr id="154" name="債務償還比率該当値テキスト">
          <a:extLst>
            <a:ext uri="{FF2B5EF4-FFF2-40B4-BE49-F238E27FC236}">
              <a16:creationId xmlns:a16="http://schemas.microsoft.com/office/drawing/2014/main" id="{A5BB1020-79B5-4141-BAC8-2A63EFEBF579}"/>
            </a:ext>
          </a:extLst>
        </xdr:cNvPr>
        <xdr:cNvSpPr txBox="1"/>
      </xdr:nvSpPr>
      <xdr:spPr>
        <a:xfrm>
          <a:off x="13080365" y="524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79537</xdr:rowOff>
    </xdr:from>
    <xdr:to>
      <xdr:col>72</xdr:col>
      <xdr:colOff>123825</xdr:colOff>
      <xdr:row>28</xdr:row>
      <xdr:rowOff>9687</xdr:rowOff>
    </xdr:to>
    <xdr:sp macro="" textlink="">
      <xdr:nvSpPr>
        <xdr:cNvPr id="155" name="楕円 154">
          <a:extLst>
            <a:ext uri="{FF2B5EF4-FFF2-40B4-BE49-F238E27FC236}">
              <a16:creationId xmlns:a16="http://schemas.microsoft.com/office/drawing/2014/main" id="{24BBB3F0-B5E4-4C1A-B5BA-819C8E432CFF}"/>
            </a:ext>
          </a:extLst>
        </xdr:cNvPr>
        <xdr:cNvSpPr/>
      </xdr:nvSpPr>
      <xdr:spPr>
        <a:xfrm>
          <a:off x="12359005" y="53754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130337</xdr:rowOff>
    </xdr:from>
    <xdr:to>
      <xdr:col>76</xdr:col>
      <xdr:colOff>22225</xdr:colOff>
      <xdr:row>27</xdr:row>
      <xdr:rowOff>139693</xdr:rowOff>
    </xdr:to>
    <xdr:cxnSp macro="">
      <xdr:nvCxnSpPr>
        <xdr:cNvPr id="156" name="直線コネクタ 155">
          <a:extLst>
            <a:ext uri="{FF2B5EF4-FFF2-40B4-BE49-F238E27FC236}">
              <a16:creationId xmlns:a16="http://schemas.microsoft.com/office/drawing/2014/main" id="{62677A14-F72C-4628-B99B-639675D89F63}"/>
            </a:ext>
          </a:extLst>
        </xdr:cNvPr>
        <xdr:cNvCxnSpPr/>
      </xdr:nvCxnSpPr>
      <xdr:spPr>
        <a:xfrm>
          <a:off x="12409805" y="5426237"/>
          <a:ext cx="619760" cy="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83255</xdr:rowOff>
    </xdr:from>
    <xdr:to>
      <xdr:col>68</xdr:col>
      <xdr:colOff>123825</xdr:colOff>
      <xdr:row>28</xdr:row>
      <xdr:rowOff>13405</xdr:rowOff>
    </xdr:to>
    <xdr:sp macro="" textlink="">
      <xdr:nvSpPr>
        <xdr:cNvPr id="157" name="楕円 156">
          <a:extLst>
            <a:ext uri="{FF2B5EF4-FFF2-40B4-BE49-F238E27FC236}">
              <a16:creationId xmlns:a16="http://schemas.microsoft.com/office/drawing/2014/main" id="{6F4D6BD5-2CB4-4A47-B014-6383982F0C14}"/>
            </a:ext>
          </a:extLst>
        </xdr:cNvPr>
        <xdr:cNvSpPr/>
      </xdr:nvSpPr>
      <xdr:spPr>
        <a:xfrm>
          <a:off x="11688445" y="5379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130337</xdr:rowOff>
    </xdr:from>
    <xdr:to>
      <xdr:col>72</xdr:col>
      <xdr:colOff>73025</xdr:colOff>
      <xdr:row>27</xdr:row>
      <xdr:rowOff>134055</xdr:rowOff>
    </xdr:to>
    <xdr:cxnSp macro="">
      <xdr:nvCxnSpPr>
        <xdr:cNvPr id="158" name="直線コネクタ 157">
          <a:extLst>
            <a:ext uri="{FF2B5EF4-FFF2-40B4-BE49-F238E27FC236}">
              <a16:creationId xmlns:a16="http://schemas.microsoft.com/office/drawing/2014/main" id="{AC711F6A-764D-4866-8E5A-9BBC9475C8B8}"/>
            </a:ext>
          </a:extLst>
        </xdr:cNvPr>
        <xdr:cNvCxnSpPr/>
      </xdr:nvCxnSpPr>
      <xdr:spPr>
        <a:xfrm flipV="1">
          <a:off x="11739245" y="5426237"/>
          <a:ext cx="670560" cy="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29711</xdr:rowOff>
    </xdr:from>
    <xdr:to>
      <xdr:col>64</xdr:col>
      <xdr:colOff>123825</xdr:colOff>
      <xdr:row>28</xdr:row>
      <xdr:rowOff>131311</xdr:rowOff>
    </xdr:to>
    <xdr:sp macro="" textlink="">
      <xdr:nvSpPr>
        <xdr:cNvPr id="159" name="楕円 158">
          <a:extLst>
            <a:ext uri="{FF2B5EF4-FFF2-40B4-BE49-F238E27FC236}">
              <a16:creationId xmlns:a16="http://schemas.microsoft.com/office/drawing/2014/main" id="{86FFDF58-94FB-498C-B62A-21AE301D9FA6}"/>
            </a:ext>
          </a:extLst>
        </xdr:cNvPr>
        <xdr:cNvSpPr/>
      </xdr:nvSpPr>
      <xdr:spPr>
        <a:xfrm>
          <a:off x="11017885" y="549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134055</xdr:rowOff>
    </xdr:from>
    <xdr:to>
      <xdr:col>68</xdr:col>
      <xdr:colOff>73025</xdr:colOff>
      <xdr:row>28</xdr:row>
      <xdr:rowOff>80511</xdr:rowOff>
    </xdr:to>
    <xdr:cxnSp macro="">
      <xdr:nvCxnSpPr>
        <xdr:cNvPr id="160" name="直線コネクタ 159">
          <a:extLst>
            <a:ext uri="{FF2B5EF4-FFF2-40B4-BE49-F238E27FC236}">
              <a16:creationId xmlns:a16="http://schemas.microsoft.com/office/drawing/2014/main" id="{82BCB635-6746-4594-97B5-5A167EECBAE5}"/>
            </a:ext>
          </a:extLst>
        </xdr:cNvPr>
        <xdr:cNvCxnSpPr/>
      </xdr:nvCxnSpPr>
      <xdr:spPr>
        <a:xfrm flipV="1">
          <a:off x="11068685" y="5429955"/>
          <a:ext cx="670560" cy="11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135622</xdr:rowOff>
    </xdr:from>
    <xdr:to>
      <xdr:col>60</xdr:col>
      <xdr:colOff>123825</xdr:colOff>
      <xdr:row>29</xdr:row>
      <xdr:rowOff>65772</xdr:rowOff>
    </xdr:to>
    <xdr:sp macro="" textlink="">
      <xdr:nvSpPr>
        <xdr:cNvPr id="161" name="楕円 160">
          <a:extLst>
            <a:ext uri="{FF2B5EF4-FFF2-40B4-BE49-F238E27FC236}">
              <a16:creationId xmlns:a16="http://schemas.microsoft.com/office/drawing/2014/main" id="{8FDBA99B-B3DB-4C92-954E-1961D80A6FC1}"/>
            </a:ext>
          </a:extLst>
        </xdr:cNvPr>
        <xdr:cNvSpPr/>
      </xdr:nvSpPr>
      <xdr:spPr>
        <a:xfrm>
          <a:off x="10347325" y="55991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80511</xdr:rowOff>
    </xdr:from>
    <xdr:to>
      <xdr:col>64</xdr:col>
      <xdr:colOff>73025</xdr:colOff>
      <xdr:row>29</xdr:row>
      <xdr:rowOff>14972</xdr:rowOff>
    </xdr:to>
    <xdr:cxnSp macro="">
      <xdr:nvCxnSpPr>
        <xdr:cNvPr id="162" name="直線コネクタ 161">
          <a:extLst>
            <a:ext uri="{FF2B5EF4-FFF2-40B4-BE49-F238E27FC236}">
              <a16:creationId xmlns:a16="http://schemas.microsoft.com/office/drawing/2014/main" id="{D11326F1-5F4A-4BDD-8042-CA26C6F09357}"/>
            </a:ext>
          </a:extLst>
        </xdr:cNvPr>
        <xdr:cNvCxnSpPr/>
      </xdr:nvCxnSpPr>
      <xdr:spPr>
        <a:xfrm flipV="1">
          <a:off x="10398125" y="5544051"/>
          <a:ext cx="670560" cy="10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121380</xdr:rowOff>
    </xdr:from>
    <xdr:ext cx="469744" cy="259045"/>
    <xdr:sp macro="" textlink="">
      <xdr:nvSpPr>
        <xdr:cNvPr id="163" name="n_1aveValue債務償還比率">
          <a:extLst>
            <a:ext uri="{FF2B5EF4-FFF2-40B4-BE49-F238E27FC236}">
              <a16:creationId xmlns:a16="http://schemas.microsoft.com/office/drawing/2014/main" id="{C470FE4B-E16E-4074-9C70-7D418BABC5D7}"/>
            </a:ext>
          </a:extLst>
        </xdr:cNvPr>
        <xdr:cNvSpPr txBox="1"/>
      </xdr:nvSpPr>
      <xdr:spPr>
        <a:xfrm>
          <a:off x="12185092" y="592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64" name="n_2aveValue債務償還比率">
          <a:extLst>
            <a:ext uri="{FF2B5EF4-FFF2-40B4-BE49-F238E27FC236}">
              <a16:creationId xmlns:a16="http://schemas.microsoft.com/office/drawing/2014/main" id="{712DF73B-494E-4981-9D97-B9BA5A27A605}"/>
            </a:ext>
          </a:extLst>
        </xdr:cNvPr>
        <xdr:cNvSpPr txBox="1"/>
      </xdr:nvSpPr>
      <xdr:spPr>
        <a:xfrm>
          <a:off x="11527232" y="584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57040</xdr:rowOff>
    </xdr:from>
    <xdr:ext cx="469744" cy="259045"/>
    <xdr:sp macro="" textlink="">
      <xdr:nvSpPr>
        <xdr:cNvPr id="165" name="n_3aveValue債務償還比率">
          <a:extLst>
            <a:ext uri="{FF2B5EF4-FFF2-40B4-BE49-F238E27FC236}">
              <a16:creationId xmlns:a16="http://schemas.microsoft.com/office/drawing/2014/main" id="{BEEE7499-D956-4FFD-8836-333E20B3899C}"/>
            </a:ext>
          </a:extLst>
        </xdr:cNvPr>
        <xdr:cNvSpPr txBox="1"/>
      </xdr:nvSpPr>
      <xdr:spPr>
        <a:xfrm>
          <a:off x="10856672" y="602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64117</xdr:rowOff>
    </xdr:from>
    <xdr:ext cx="469744" cy="259045"/>
    <xdr:sp macro="" textlink="">
      <xdr:nvSpPr>
        <xdr:cNvPr id="166" name="n_4aveValue債務償還比率">
          <a:extLst>
            <a:ext uri="{FF2B5EF4-FFF2-40B4-BE49-F238E27FC236}">
              <a16:creationId xmlns:a16="http://schemas.microsoft.com/office/drawing/2014/main" id="{BF2C23DF-6444-4761-9B4D-5310976AE050}"/>
            </a:ext>
          </a:extLst>
        </xdr:cNvPr>
        <xdr:cNvSpPr txBox="1"/>
      </xdr:nvSpPr>
      <xdr:spPr>
        <a:xfrm>
          <a:off x="10186112" y="603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26214</xdr:rowOff>
    </xdr:from>
    <xdr:ext cx="469744" cy="259045"/>
    <xdr:sp macro="" textlink="">
      <xdr:nvSpPr>
        <xdr:cNvPr id="167" name="n_1mainValue債務償還比率">
          <a:extLst>
            <a:ext uri="{FF2B5EF4-FFF2-40B4-BE49-F238E27FC236}">
              <a16:creationId xmlns:a16="http://schemas.microsoft.com/office/drawing/2014/main" id="{BEBD0806-FA31-4D14-A19E-4835819E39EA}"/>
            </a:ext>
          </a:extLst>
        </xdr:cNvPr>
        <xdr:cNvSpPr txBox="1"/>
      </xdr:nvSpPr>
      <xdr:spPr>
        <a:xfrm>
          <a:off x="12185092" y="515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29932</xdr:rowOff>
    </xdr:from>
    <xdr:ext cx="469744" cy="259045"/>
    <xdr:sp macro="" textlink="">
      <xdr:nvSpPr>
        <xdr:cNvPr id="168" name="n_2mainValue債務償還比率">
          <a:extLst>
            <a:ext uri="{FF2B5EF4-FFF2-40B4-BE49-F238E27FC236}">
              <a16:creationId xmlns:a16="http://schemas.microsoft.com/office/drawing/2014/main" id="{EC27A639-0ABA-4464-96CD-09E071FA6422}"/>
            </a:ext>
          </a:extLst>
        </xdr:cNvPr>
        <xdr:cNvSpPr txBox="1"/>
      </xdr:nvSpPr>
      <xdr:spPr>
        <a:xfrm>
          <a:off x="11527232" y="515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147838</xdr:rowOff>
    </xdr:from>
    <xdr:ext cx="469744" cy="259045"/>
    <xdr:sp macro="" textlink="">
      <xdr:nvSpPr>
        <xdr:cNvPr id="169" name="n_3mainValue債務償還比率">
          <a:extLst>
            <a:ext uri="{FF2B5EF4-FFF2-40B4-BE49-F238E27FC236}">
              <a16:creationId xmlns:a16="http://schemas.microsoft.com/office/drawing/2014/main" id="{DE75E070-9408-4809-AFEB-8D54CDB8C935}"/>
            </a:ext>
          </a:extLst>
        </xdr:cNvPr>
        <xdr:cNvSpPr txBox="1"/>
      </xdr:nvSpPr>
      <xdr:spPr>
        <a:xfrm>
          <a:off x="10856672" y="527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82299</xdr:rowOff>
    </xdr:from>
    <xdr:ext cx="469744" cy="259045"/>
    <xdr:sp macro="" textlink="">
      <xdr:nvSpPr>
        <xdr:cNvPr id="170" name="n_4mainValue債務償還比率">
          <a:extLst>
            <a:ext uri="{FF2B5EF4-FFF2-40B4-BE49-F238E27FC236}">
              <a16:creationId xmlns:a16="http://schemas.microsoft.com/office/drawing/2014/main" id="{11E7B182-056C-493B-A3F4-EDB60780B67C}"/>
            </a:ext>
          </a:extLst>
        </xdr:cNvPr>
        <xdr:cNvSpPr txBox="1"/>
      </xdr:nvSpPr>
      <xdr:spPr>
        <a:xfrm>
          <a:off x="10186112" y="537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A56B2F60-375B-40E7-9B03-3096B266C6C2}"/>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3C940EDA-2BD9-4A93-A17A-1BCC73A8BEF6}"/>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D1E1C1B5-71F9-4800-AF95-8DCC891E00C5}"/>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AA556510-56D3-4072-B826-6EEF971395DC}"/>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702EA4D-429E-4837-A0E7-9F97598EBF4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4FACB6CF-385C-4C67-AE13-57977B73E06E}"/>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BD8C86C-C13A-48E6-9579-0705230C671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F37A761-D2CE-4C59-8EDF-10C6DE0B52E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2681304-8021-4A7B-A8B2-1CB9C392BF1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876A024-49D3-490F-90D7-408E91C1013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大阪府寝屋川市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E465014-680D-4035-B023-32AC5F0CAF1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3673C9F-BD03-4B0C-85E1-5C157F5A65D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8B21D8-930C-47D0-89C7-92334BF40A5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17457FE-A2B5-4C2F-88B6-AB472766A4B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86F468C-E3BE-4302-97EE-74CAB0D5FAF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8A1BA41-1733-4692-AF13-7A5519DACE1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225,735
222,178
24.70
106,983,407
105,723,665
1,198,966
50,381,673
61,759,880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801C52-0D2D-4713-ACBA-712D06E033A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9A5AD4A-8109-4D00-B030-CD501BCEEC5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E29940B-7DA0-4B91-84F0-E5FC21172C9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1FB4E21-DBD7-488D-9C42-42E6717CA34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8C5DEEC-9771-47C2-A851-B29F4F4A299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32FC10A-6B31-4857-B7C6-E5C6CB227BA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642CA95-4582-422F-96F0-F184970E83D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8DB9998-C73D-4B99-8117-755090DAE65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F3C52E6-4BD1-4A58-8025-5AFD63E0051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F5A03C-F720-47DC-837A-8A4D34B12A2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F8074E4-81B0-4505-89EE-217380E2B8D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DD4EE77-97CF-4EC5-9BCA-29C3B459882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54309D6-52A6-4DC9-BEDF-5B7E6C3A566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5F4A2DD-1425-46AC-BC5A-1914C463D4E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41B5C91-A27D-4708-80E5-ACE000A63AB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0B46B8-C85C-49D4-B0C2-9A82D9DAB98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3F74E82-169C-446E-8672-4AC6B877CCD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E82A0E4-C7C1-4008-B889-1D4DA2A70E6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8F48691-2B86-4728-A117-281DF34998B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5488487-D863-4747-B02B-3D4D81E26DA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23024E8-8040-4E88-8CB4-75580CDB5BE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0A81A32-10AC-40F9-9E7F-04D4A92ABA2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8C03D58-DBD4-4E6A-81BC-28A6A26CE49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FE6A613-A0A3-4922-81FC-15E7AC6DC25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FAD200D-6C33-4834-9B62-FA3A8FC85E1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B776B0C-E7DA-4C17-B982-45628DC6393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6739927-29AE-49E1-9FAA-E9AE88E01D8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E8F9C3D-8B4C-4100-B533-6FB8F4B9449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F92C5DB-FD24-4321-909A-BDE30FD4C5B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452DF8C-88D9-4750-9C36-1C0019E9D2C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D219C1C-FF64-43E0-8D48-3BF678670705}"/>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DAAD0B-79D0-4118-AA5F-9A60E9AA7FB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78D057C-BBB6-46AC-A5A1-9C31DF2C7F99}"/>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B2D286E-B724-4B8A-BDA4-28C5B2E58592}"/>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4252F40-A339-425D-A3D0-7271CAB65D8F}"/>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A762E5D-BA47-4D1A-A2C5-45A1F11D20A0}"/>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798A2FB-E4BB-4379-BFE2-8B948B70B0F9}"/>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97A7426-42B5-4257-8687-C13DD2E01B70}"/>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7ABD52C-1D66-492D-8945-E5E7E307AFF7}"/>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FF93F1A-B21B-49FC-8192-2F126CCDA86F}"/>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C54F516-3118-43FC-A282-F0881787972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A14AC3C-C130-4447-8EFC-08A48F2BF68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E023135C-12B1-4B69-9684-DCE929D0963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954A570F-DE28-41D5-A3B9-110E94F0CD30}"/>
            </a:ext>
          </a:extLst>
        </xdr:cNvPr>
        <xdr:cNvCxnSpPr/>
      </xdr:nvCxnSpPr>
      <xdr:spPr>
        <a:xfrm flipV="1">
          <a:off x="4086225" y="5670042"/>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6085DE99-AE73-4D21-BFD3-69A063578EDF}"/>
            </a:ext>
          </a:extLst>
        </xdr:cNvPr>
        <xdr:cNvSpPr txBox="1"/>
      </xdr:nvSpPr>
      <xdr:spPr>
        <a:xfrm>
          <a:off x="4124960" y="695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A93C5A4D-69B9-402B-8DAA-4CFABA588580}"/>
            </a:ext>
          </a:extLst>
        </xdr:cNvPr>
        <xdr:cNvCxnSpPr/>
      </xdr:nvCxnSpPr>
      <xdr:spPr>
        <a:xfrm>
          <a:off x="4020820" y="6951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D6A3E754-CA58-4476-B541-FC0C0BEDA657}"/>
            </a:ext>
          </a:extLst>
        </xdr:cNvPr>
        <xdr:cNvSpPr txBox="1"/>
      </xdr:nvSpPr>
      <xdr:spPr>
        <a:xfrm>
          <a:off x="4124960" y="5449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7BD96400-52DD-4EA4-9DFF-0FDE9BFF2F40}"/>
            </a:ext>
          </a:extLst>
        </xdr:cNvPr>
        <xdr:cNvCxnSpPr/>
      </xdr:nvCxnSpPr>
      <xdr:spPr>
        <a:xfrm>
          <a:off x="4020820" y="5670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CE8C67D5-1DF5-4AC1-A817-4857FBC87084}"/>
            </a:ext>
          </a:extLst>
        </xdr:cNvPr>
        <xdr:cNvSpPr txBox="1"/>
      </xdr:nvSpPr>
      <xdr:spPr>
        <a:xfrm>
          <a:off x="412496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32E11FBF-5374-4405-BF75-7A146D76FAAD}"/>
            </a:ext>
          </a:extLst>
        </xdr:cNvPr>
        <xdr:cNvSpPr/>
      </xdr:nvSpPr>
      <xdr:spPr>
        <a:xfrm>
          <a:off x="403606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FCD5B508-56C7-4E18-80F0-56CA572D809A}"/>
            </a:ext>
          </a:extLst>
        </xdr:cNvPr>
        <xdr:cNvSpPr/>
      </xdr:nvSpPr>
      <xdr:spPr>
        <a:xfrm>
          <a:off x="3312160" y="62257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47FCB991-3A2C-435F-BD60-994FABDE651C}"/>
            </a:ext>
          </a:extLst>
        </xdr:cNvPr>
        <xdr:cNvSpPr/>
      </xdr:nvSpPr>
      <xdr:spPr>
        <a:xfrm>
          <a:off x="251460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03FFE82C-2746-4209-A5A8-26647148405E}"/>
            </a:ext>
          </a:extLst>
        </xdr:cNvPr>
        <xdr:cNvSpPr/>
      </xdr:nvSpPr>
      <xdr:spPr>
        <a:xfrm>
          <a:off x="17399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989CA9AF-6913-4B7A-B734-D3393DF7630E}"/>
            </a:ext>
          </a:extLst>
        </xdr:cNvPr>
        <xdr:cNvSpPr/>
      </xdr:nvSpPr>
      <xdr:spPr>
        <a:xfrm>
          <a:off x="965200" y="61335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5D0BC2A-44E7-40B6-AA8C-D3B6954D0F4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4FA629A-A89A-457E-94EC-869D87BB7BE5}"/>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253D2DF-856F-46A7-96F1-E1CC915FB46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1973903-1E36-47B7-BBEA-350DFC17202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224160D-021E-4A23-852B-B76DC9290B1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xdr:rowOff>
    </xdr:from>
    <xdr:to>
      <xdr:col>24</xdr:col>
      <xdr:colOff>114300</xdr:colOff>
      <xdr:row>38</xdr:row>
      <xdr:rowOff>110998</xdr:rowOff>
    </xdr:to>
    <xdr:sp macro="" textlink="">
      <xdr:nvSpPr>
        <xdr:cNvPr id="71" name="楕円 70">
          <a:extLst>
            <a:ext uri="{FF2B5EF4-FFF2-40B4-BE49-F238E27FC236}">
              <a16:creationId xmlns:a16="http://schemas.microsoft.com/office/drawing/2014/main" id="{8E44AD97-A9F1-44C7-92A0-ECD0C47ED9FD}"/>
            </a:ext>
          </a:extLst>
        </xdr:cNvPr>
        <xdr:cNvSpPr/>
      </xdr:nvSpPr>
      <xdr:spPr>
        <a:xfrm>
          <a:off x="4036060" y="637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159275</xdr:rowOff>
    </xdr:from>
    <xdr:ext cx="405111" cy="259045"/>
    <xdr:sp macro="" textlink="">
      <xdr:nvSpPr>
        <xdr:cNvPr id="72" name="【道路】&#10;有形固定資産減価償却率該当値テキスト">
          <a:extLst>
            <a:ext uri="{FF2B5EF4-FFF2-40B4-BE49-F238E27FC236}">
              <a16:creationId xmlns:a16="http://schemas.microsoft.com/office/drawing/2014/main" id="{300A7AB1-6723-456B-BEF5-38B1DC5C4C2B}"/>
            </a:ext>
          </a:extLst>
        </xdr:cNvPr>
        <xdr:cNvSpPr txBox="1"/>
      </xdr:nvSpPr>
      <xdr:spPr>
        <a:xfrm>
          <a:off x="4124960" y="636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148844</xdr:rowOff>
    </xdr:from>
    <xdr:to>
      <xdr:col>20</xdr:col>
      <xdr:colOff>38100</xdr:colOff>
      <xdr:row>38</xdr:row>
      <xdr:rowOff>78994</xdr:rowOff>
    </xdr:to>
    <xdr:sp macro="" textlink="">
      <xdr:nvSpPr>
        <xdr:cNvPr id="73" name="楕円 72">
          <a:extLst>
            <a:ext uri="{FF2B5EF4-FFF2-40B4-BE49-F238E27FC236}">
              <a16:creationId xmlns:a16="http://schemas.microsoft.com/office/drawing/2014/main" id="{3C193365-34DA-4973-A88A-E367B36C9071}"/>
            </a:ext>
          </a:extLst>
        </xdr:cNvPr>
        <xdr:cNvSpPr/>
      </xdr:nvSpPr>
      <xdr:spPr>
        <a:xfrm>
          <a:off x="3312160" y="63515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28194</xdr:rowOff>
    </xdr:from>
    <xdr:to>
      <xdr:col>24</xdr:col>
      <xdr:colOff>63500</xdr:colOff>
      <xdr:row>38</xdr:row>
      <xdr:rowOff>60198</xdr:rowOff>
    </xdr:to>
    <xdr:cxnSp macro="">
      <xdr:nvCxnSpPr>
        <xdr:cNvPr id="74" name="直線コネクタ 73">
          <a:extLst>
            <a:ext uri="{FF2B5EF4-FFF2-40B4-BE49-F238E27FC236}">
              <a16:creationId xmlns:a16="http://schemas.microsoft.com/office/drawing/2014/main" id="{76E5AB8C-629C-4C96-A957-2C0D36AB1C6E}"/>
            </a:ext>
          </a:extLst>
        </xdr:cNvPr>
        <xdr:cNvCxnSpPr/>
      </xdr:nvCxnSpPr>
      <xdr:spPr>
        <a:xfrm>
          <a:off x="3355340" y="6398514"/>
          <a:ext cx="7315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105410</xdr:rowOff>
    </xdr:from>
    <xdr:to>
      <xdr:col>15</xdr:col>
      <xdr:colOff>101600</xdr:colOff>
      <xdr:row>38</xdr:row>
      <xdr:rowOff>35560</xdr:rowOff>
    </xdr:to>
    <xdr:sp macro="" textlink="">
      <xdr:nvSpPr>
        <xdr:cNvPr id="75" name="楕円 74">
          <a:extLst>
            <a:ext uri="{FF2B5EF4-FFF2-40B4-BE49-F238E27FC236}">
              <a16:creationId xmlns:a16="http://schemas.microsoft.com/office/drawing/2014/main" id="{5FAF81E8-1F25-4CE6-A49C-4962D9FE617F}"/>
            </a:ext>
          </a:extLst>
        </xdr:cNvPr>
        <xdr:cNvSpPr/>
      </xdr:nvSpPr>
      <xdr:spPr>
        <a:xfrm>
          <a:off x="2514600" y="6308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156210</xdr:rowOff>
    </xdr:from>
    <xdr:to>
      <xdr:col>19</xdr:col>
      <xdr:colOff>177800</xdr:colOff>
      <xdr:row>38</xdr:row>
      <xdr:rowOff>28194</xdr:rowOff>
    </xdr:to>
    <xdr:cxnSp macro="">
      <xdr:nvCxnSpPr>
        <xdr:cNvPr id="76" name="直線コネクタ 75">
          <a:extLst>
            <a:ext uri="{FF2B5EF4-FFF2-40B4-BE49-F238E27FC236}">
              <a16:creationId xmlns:a16="http://schemas.microsoft.com/office/drawing/2014/main" id="{280BEDC3-57A5-4F08-9AA6-3892B352DCD3}"/>
            </a:ext>
          </a:extLst>
        </xdr:cNvPr>
        <xdr:cNvCxnSpPr/>
      </xdr:nvCxnSpPr>
      <xdr:spPr>
        <a:xfrm>
          <a:off x="2565400" y="6358890"/>
          <a:ext cx="78994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61976</xdr:rowOff>
    </xdr:from>
    <xdr:to>
      <xdr:col>10</xdr:col>
      <xdr:colOff>165100</xdr:colOff>
      <xdr:row>37</xdr:row>
      <xdr:rowOff>163576</xdr:rowOff>
    </xdr:to>
    <xdr:sp macro="" textlink="">
      <xdr:nvSpPr>
        <xdr:cNvPr id="77" name="楕円 76">
          <a:extLst>
            <a:ext uri="{FF2B5EF4-FFF2-40B4-BE49-F238E27FC236}">
              <a16:creationId xmlns:a16="http://schemas.microsoft.com/office/drawing/2014/main" id="{F3F8A646-F035-4742-AA77-7C334896B5C9}"/>
            </a:ext>
          </a:extLst>
        </xdr:cNvPr>
        <xdr:cNvSpPr/>
      </xdr:nvSpPr>
      <xdr:spPr>
        <a:xfrm>
          <a:off x="1739900" y="62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112776</xdr:rowOff>
    </xdr:from>
    <xdr:to>
      <xdr:col>15</xdr:col>
      <xdr:colOff>50800</xdr:colOff>
      <xdr:row>37</xdr:row>
      <xdr:rowOff>156210</xdr:rowOff>
    </xdr:to>
    <xdr:cxnSp macro="">
      <xdr:nvCxnSpPr>
        <xdr:cNvPr id="78" name="直線コネクタ 77">
          <a:extLst>
            <a:ext uri="{FF2B5EF4-FFF2-40B4-BE49-F238E27FC236}">
              <a16:creationId xmlns:a16="http://schemas.microsoft.com/office/drawing/2014/main" id="{75BCCC2D-7EFF-4D93-8809-040FB068F391}"/>
            </a:ext>
          </a:extLst>
        </xdr:cNvPr>
        <xdr:cNvCxnSpPr/>
      </xdr:nvCxnSpPr>
      <xdr:spPr>
        <a:xfrm>
          <a:off x="1790700" y="6315456"/>
          <a:ext cx="7747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23114</xdr:rowOff>
    </xdr:from>
    <xdr:to>
      <xdr:col>6</xdr:col>
      <xdr:colOff>38100</xdr:colOff>
      <xdr:row>37</xdr:row>
      <xdr:rowOff>124714</xdr:rowOff>
    </xdr:to>
    <xdr:sp macro="" textlink="">
      <xdr:nvSpPr>
        <xdr:cNvPr id="79" name="楕円 78">
          <a:extLst>
            <a:ext uri="{FF2B5EF4-FFF2-40B4-BE49-F238E27FC236}">
              <a16:creationId xmlns:a16="http://schemas.microsoft.com/office/drawing/2014/main" id="{2F5A24D5-2BA1-41C1-9FCA-F56E667BB702}"/>
            </a:ext>
          </a:extLst>
        </xdr:cNvPr>
        <xdr:cNvSpPr/>
      </xdr:nvSpPr>
      <xdr:spPr>
        <a:xfrm>
          <a:off x="965200" y="62257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73914</xdr:rowOff>
    </xdr:from>
    <xdr:to>
      <xdr:col>10</xdr:col>
      <xdr:colOff>114300</xdr:colOff>
      <xdr:row>37</xdr:row>
      <xdr:rowOff>112776</xdr:rowOff>
    </xdr:to>
    <xdr:cxnSp macro="">
      <xdr:nvCxnSpPr>
        <xdr:cNvPr id="80" name="直線コネクタ 79">
          <a:extLst>
            <a:ext uri="{FF2B5EF4-FFF2-40B4-BE49-F238E27FC236}">
              <a16:creationId xmlns:a16="http://schemas.microsoft.com/office/drawing/2014/main" id="{6C2DDFE3-9CE1-4E63-88D4-1D14526B5E07}"/>
            </a:ext>
          </a:extLst>
        </xdr:cNvPr>
        <xdr:cNvCxnSpPr/>
      </xdr:nvCxnSpPr>
      <xdr:spPr>
        <a:xfrm>
          <a:off x="1008380" y="6276594"/>
          <a:ext cx="7823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141241</xdr:rowOff>
    </xdr:from>
    <xdr:ext cx="405111" cy="259045"/>
    <xdr:sp macro="" textlink="">
      <xdr:nvSpPr>
        <xdr:cNvPr id="81" name="n_1aveValue【道路】&#10;有形固定資産減価償却率">
          <a:extLst>
            <a:ext uri="{FF2B5EF4-FFF2-40B4-BE49-F238E27FC236}">
              <a16:creationId xmlns:a16="http://schemas.microsoft.com/office/drawing/2014/main" id="{3DDA3270-972D-4FD8-9EC5-BFDA91F5D30B}"/>
            </a:ext>
          </a:extLst>
        </xdr:cNvPr>
        <xdr:cNvSpPr txBox="1"/>
      </xdr:nvSpPr>
      <xdr:spPr>
        <a:xfrm>
          <a:off x="3170564" y="600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12F126F2-5056-4FF2-A185-54A641D3F02C}"/>
            </a:ext>
          </a:extLst>
        </xdr:cNvPr>
        <xdr:cNvSpPr txBox="1"/>
      </xdr:nvSpPr>
      <xdr:spPr>
        <a:xfrm>
          <a:off x="2385704" y="597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79519</xdr:rowOff>
    </xdr:from>
    <xdr:ext cx="405111" cy="259045"/>
    <xdr:sp macro="" textlink="">
      <xdr:nvSpPr>
        <xdr:cNvPr id="83" name="n_3aveValue【道路】&#10;有形固定資産減価償却率">
          <a:extLst>
            <a:ext uri="{FF2B5EF4-FFF2-40B4-BE49-F238E27FC236}">
              <a16:creationId xmlns:a16="http://schemas.microsoft.com/office/drawing/2014/main" id="{26412407-B440-4381-B2C6-677DBCB7C88F}"/>
            </a:ext>
          </a:extLst>
        </xdr:cNvPr>
        <xdr:cNvSpPr txBox="1"/>
      </xdr:nvSpPr>
      <xdr:spPr>
        <a:xfrm>
          <a:off x="161100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4" name="n_4aveValue【道路】&#10;有形固定資産減価償却率">
          <a:extLst>
            <a:ext uri="{FF2B5EF4-FFF2-40B4-BE49-F238E27FC236}">
              <a16:creationId xmlns:a16="http://schemas.microsoft.com/office/drawing/2014/main" id="{94385D6B-3666-47D8-9D47-82142BCA7AAB}"/>
            </a:ext>
          </a:extLst>
        </xdr:cNvPr>
        <xdr:cNvSpPr txBox="1"/>
      </xdr:nvSpPr>
      <xdr:spPr>
        <a:xfrm>
          <a:off x="836304" y="591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70121</xdr:rowOff>
    </xdr:from>
    <xdr:ext cx="405111" cy="259045"/>
    <xdr:sp macro="" textlink="">
      <xdr:nvSpPr>
        <xdr:cNvPr id="85" name="n_1mainValue【道路】&#10;有形固定資産減価償却率">
          <a:extLst>
            <a:ext uri="{FF2B5EF4-FFF2-40B4-BE49-F238E27FC236}">
              <a16:creationId xmlns:a16="http://schemas.microsoft.com/office/drawing/2014/main" id="{1203AF05-2B02-432D-9AE8-496072C722EF}"/>
            </a:ext>
          </a:extLst>
        </xdr:cNvPr>
        <xdr:cNvSpPr txBox="1"/>
      </xdr:nvSpPr>
      <xdr:spPr>
        <a:xfrm>
          <a:off x="3170564" y="644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6" name="n_2mainValue【道路】&#10;有形固定資産減価償却率">
          <a:extLst>
            <a:ext uri="{FF2B5EF4-FFF2-40B4-BE49-F238E27FC236}">
              <a16:creationId xmlns:a16="http://schemas.microsoft.com/office/drawing/2014/main" id="{A07A5544-DDCF-473C-8C53-F59BB331AED5}"/>
            </a:ext>
          </a:extLst>
        </xdr:cNvPr>
        <xdr:cNvSpPr txBox="1"/>
      </xdr:nvSpPr>
      <xdr:spPr>
        <a:xfrm>
          <a:off x="238570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154703</xdr:rowOff>
    </xdr:from>
    <xdr:ext cx="405111" cy="259045"/>
    <xdr:sp macro="" textlink="">
      <xdr:nvSpPr>
        <xdr:cNvPr id="87" name="n_3mainValue【道路】&#10;有形固定資産減価償却率">
          <a:extLst>
            <a:ext uri="{FF2B5EF4-FFF2-40B4-BE49-F238E27FC236}">
              <a16:creationId xmlns:a16="http://schemas.microsoft.com/office/drawing/2014/main" id="{B5BFFE54-220F-462B-8B5A-785E74F82C49}"/>
            </a:ext>
          </a:extLst>
        </xdr:cNvPr>
        <xdr:cNvSpPr txBox="1"/>
      </xdr:nvSpPr>
      <xdr:spPr>
        <a:xfrm>
          <a:off x="1611004" y="6357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115841</xdr:rowOff>
    </xdr:from>
    <xdr:ext cx="405111" cy="259045"/>
    <xdr:sp macro="" textlink="">
      <xdr:nvSpPr>
        <xdr:cNvPr id="88" name="n_4mainValue【道路】&#10;有形固定資産減価償却率">
          <a:extLst>
            <a:ext uri="{FF2B5EF4-FFF2-40B4-BE49-F238E27FC236}">
              <a16:creationId xmlns:a16="http://schemas.microsoft.com/office/drawing/2014/main" id="{13252D2D-D361-4382-822D-F5A376E616F0}"/>
            </a:ext>
          </a:extLst>
        </xdr:cNvPr>
        <xdr:cNvSpPr txBox="1"/>
      </xdr:nvSpPr>
      <xdr:spPr>
        <a:xfrm>
          <a:off x="836304" y="631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71832D6-E499-446A-AF52-DBFC09062C9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3AFF5FB-95D4-4ADC-9CFF-32241400723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504727C-5F7F-4FBB-A6B7-40C5C5FF260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B04B19B-A511-4868-9671-8B1BF7F3329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937FB0E-C115-4E8F-A07C-2A5C590E36E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33721E0-ED89-4719-9017-44151353F95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720DBEF-6084-4F34-8632-472F4CA534A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252F295-5A43-4AB3-9E18-8356FDD49C8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844FF216-CEC2-4FBE-B39E-5D9B2F92554B}"/>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4600DE2-803E-4C45-89EC-4532C18059D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9C5A2905-0CB9-4A08-9363-6BB0C0FE20E1}"/>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4BEA6D1D-C98B-4A15-A9FD-47536CB674EF}"/>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F450A974-A9F9-44C2-AE44-F44C2DAEF1DF}"/>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87C60A56-66BD-498E-AC2C-6ECD219CAB13}"/>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823325F7-65AC-4B24-8898-F0BDFFD37567}"/>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C7631AB1-A2A9-4EC1-A6D3-251845ED7F80}"/>
            </a:ext>
          </a:extLst>
        </xdr:cNvPr>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3DB5BAF-68F0-45E6-ADAD-67DD6D0AF938}"/>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E8B4D006-3AFB-4303-A55F-3AEE46E196DA}"/>
            </a:ext>
          </a:extLst>
        </xdr:cNvPr>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C59BC2DF-37CD-40DE-A50C-1FDDA0243E9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E33E5843-32A7-4ADA-ADED-88A7BC2378B5}"/>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7CC1827E-8486-4FAC-98BC-FE3CBB36D10B}"/>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C2E48079-6A36-47C1-A4DE-9C04FD792A27}"/>
            </a:ext>
          </a:extLst>
        </xdr:cNvPr>
        <xdr:cNvCxnSpPr/>
      </xdr:nvCxnSpPr>
      <xdr:spPr>
        <a:xfrm flipV="1">
          <a:off x="9219565" y="5587014"/>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30DC7EC0-46CA-4CF8-9EEF-C2AFCA925DE0}"/>
            </a:ext>
          </a:extLst>
        </xdr:cNvPr>
        <xdr:cNvSpPr txBox="1"/>
      </xdr:nvSpPr>
      <xdr:spPr>
        <a:xfrm>
          <a:off x="9258300" y="694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8CF40C9D-44D0-47D0-9B47-D2E863666B45}"/>
            </a:ext>
          </a:extLst>
        </xdr:cNvPr>
        <xdr:cNvCxnSpPr/>
      </xdr:nvCxnSpPr>
      <xdr:spPr>
        <a:xfrm>
          <a:off x="9154160" y="6944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5F2C6A18-CA7F-4EC9-BAC1-9FE537C7C199}"/>
            </a:ext>
          </a:extLst>
        </xdr:cNvPr>
        <xdr:cNvSpPr txBox="1"/>
      </xdr:nvSpPr>
      <xdr:spPr>
        <a:xfrm>
          <a:off x="9258300" y="5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A9027CDC-F05B-498A-BAA7-83B79DE074E9}"/>
            </a:ext>
          </a:extLst>
        </xdr:cNvPr>
        <xdr:cNvCxnSpPr/>
      </xdr:nvCxnSpPr>
      <xdr:spPr>
        <a:xfrm>
          <a:off x="9154160" y="5587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D573061A-76A1-430D-9EF1-C6A131EE579B}"/>
            </a:ext>
          </a:extLst>
        </xdr:cNvPr>
        <xdr:cNvSpPr txBox="1"/>
      </xdr:nvSpPr>
      <xdr:spPr>
        <a:xfrm>
          <a:off x="9258300" y="6281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94271F02-A412-4971-9EDD-C351E5558B67}"/>
            </a:ext>
          </a:extLst>
        </xdr:cNvPr>
        <xdr:cNvSpPr/>
      </xdr:nvSpPr>
      <xdr:spPr>
        <a:xfrm>
          <a:off x="9192260" y="642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A853DFBE-35A1-4ACD-896F-C9E64C228604}"/>
            </a:ext>
          </a:extLst>
        </xdr:cNvPr>
        <xdr:cNvSpPr/>
      </xdr:nvSpPr>
      <xdr:spPr>
        <a:xfrm>
          <a:off x="8445500" y="64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7E3CD846-5C62-4BC0-95E0-FB8992D9B1A2}"/>
            </a:ext>
          </a:extLst>
        </xdr:cNvPr>
        <xdr:cNvSpPr/>
      </xdr:nvSpPr>
      <xdr:spPr>
        <a:xfrm>
          <a:off x="7670800" y="64386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6EF82698-BF13-434E-8B38-515F0795D3AB}"/>
            </a:ext>
          </a:extLst>
        </xdr:cNvPr>
        <xdr:cNvSpPr/>
      </xdr:nvSpPr>
      <xdr:spPr>
        <a:xfrm>
          <a:off x="6873240" y="6446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F7DCFE99-6B53-4B24-80CB-B235159FD690}"/>
            </a:ext>
          </a:extLst>
        </xdr:cNvPr>
        <xdr:cNvSpPr/>
      </xdr:nvSpPr>
      <xdr:spPr>
        <a:xfrm>
          <a:off x="6098540" y="6441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B445024F-F5E3-4E29-A424-D3AED019C8F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B3AD2BD-389E-4445-A134-2CA0A2BB96B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873444E-44AE-418E-A6B8-7A7D8CEB8CF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610D450-AA41-4D4F-9E1C-86FBF458F2E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1467137-7BD2-4A88-86A1-CFE4BC8540E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122418</xdr:rowOff>
    </xdr:from>
    <xdr:to>
      <xdr:col>55</xdr:col>
      <xdr:colOff>50800</xdr:colOff>
      <xdr:row>41</xdr:row>
      <xdr:rowOff>52568</xdr:rowOff>
    </xdr:to>
    <xdr:sp macro="" textlink="">
      <xdr:nvSpPr>
        <xdr:cNvPr id="126" name="楕円 125">
          <a:extLst>
            <a:ext uri="{FF2B5EF4-FFF2-40B4-BE49-F238E27FC236}">
              <a16:creationId xmlns:a16="http://schemas.microsoft.com/office/drawing/2014/main" id="{3A48654D-62E8-4E89-87CE-A2AA602B6398}"/>
            </a:ext>
          </a:extLst>
        </xdr:cNvPr>
        <xdr:cNvSpPr/>
      </xdr:nvSpPr>
      <xdr:spPr>
        <a:xfrm>
          <a:off x="9192260" y="68280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37345</xdr:rowOff>
    </xdr:from>
    <xdr:ext cx="469744" cy="259045"/>
    <xdr:sp macro="" textlink="">
      <xdr:nvSpPr>
        <xdr:cNvPr id="127" name="【道路】&#10;一人当たり延長該当値テキスト">
          <a:extLst>
            <a:ext uri="{FF2B5EF4-FFF2-40B4-BE49-F238E27FC236}">
              <a16:creationId xmlns:a16="http://schemas.microsoft.com/office/drawing/2014/main" id="{163F117C-7AEC-4A63-BB6A-ECA93FE124EE}"/>
            </a:ext>
          </a:extLst>
        </xdr:cNvPr>
        <xdr:cNvSpPr txBox="1"/>
      </xdr:nvSpPr>
      <xdr:spPr>
        <a:xfrm>
          <a:off x="9258300" y="674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123423</xdr:rowOff>
    </xdr:from>
    <xdr:to>
      <xdr:col>50</xdr:col>
      <xdr:colOff>165100</xdr:colOff>
      <xdr:row>41</xdr:row>
      <xdr:rowOff>53573</xdr:rowOff>
    </xdr:to>
    <xdr:sp macro="" textlink="">
      <xdr:nvSpPr>
        <xdr:cNvPr id="128" name="楕円 127">
          <a:extLst>
            <a:ext uri="{FF2B5EF4-FFF2-40B4-BE49-F238E27FC236}">
              <a16:creationId xmlns:a16="http://schemas.microsoft.com/office/drawing/2014/main" id="{12C3822A-45ED-446F-BE95-11719A331A5B}"/>
            </a:ext>
          </a:extLst>
        </xdr:cNvPr>
        <xdr:cNvSpPr/>
      </xdr:nvSpPr>
      <xdr:spPr>
        <a:xfrm>
          <a:off x="8445500" y="68290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1768</xdr:rowOff>
    </xdr:from>
    <xdr:to>
      <xdr:col>55</xdr:col>
      <xdr:colOff>0</xdr:colOff>
      <xdr:row>41</xdr:row>
      <xdr:rowOff>2773</xdr:rowOff>
    </xdr:to>
    <xdr:cxnSp macro="">
      <xdr:nvCxnSpPr>
        <xdr:cNvPr id="129" name="直線コネクタ 128">
          <a:extLst>
            <a:ext uri="{FF2B5EF4-FFF2-40B4-BE49-F238E27FC236}">
              <a16:creationId xmlns:a16="http://schemas.microsoft.com/office/drawing/2014/main" id="{3C45CB3D-2595-4277-8DA7-2917D7BC81C8}"/>
            </a:ext>
          </a:extLst>
        </xdr:cNvPr>
        <xdr:cNvCxnSpPr/>
      </xdr:nvCxnSpPr>
      <xdr:spPr>
        <a:xfrm flipV="1">
          <a:off x="8496300" y="6875008"/>
          <a:ext cx="7239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128727</xdr:rowOff>
    </xdr:from>
    <xdr:to>
      <xdr:col>46</xdr:col>
      <xdr:colOff>38100</xdr:colOff>
      <xdr:row>41</xdr:row>
      <xdr:rowOff>58877</xdr:rowOff>
    </xdr:to>
    <xdr:sp macro="" textlink="">
      <xdr:nvSpPr>
        <xdr:cNvPr id="130" name="楕円 129">
          <a:extLst>
            <a:ext uri="{FF2B5EF4-FFF2-40B4-BE49-F238E27FC236}">
              <a16:creationId xmlns:a16="http://schemas.microsoft.com/office/drawing/2014/main" id="{80B9637E-9466-4EC5-B3B3-7C42B7AFDD5F}"/>
            </a:ext>
          </a:extLst>
        </xdr:cNvPr>
        <xdr:cNvSpPr/>
      </xdr:nvSpPr>
      <xdr:spPr>
        <a:xfrm>
          <a:off x="7670800" y="68343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2773</xdr:rowOff>
    </xdr:from>
    <xdr:to>
      <xdr:col>50</xdr:col>
      <xdr:colOff>114300</xdr:colOff>
      <xdr:row>41</xdr:row>
      <xdr:rowOff>8077</xdr:rowOff>
    </xdr:to>
    <xdr:cxnSp macro="">
      <xdr:nvCxnSpPr>
        <xdr:cNvPr id="131" name="直線コネクタ 130">
          <a:extLst>
            <a:ext uri="{FF2B5EF4-FFF2-40B4-BE49-F238E27FC236}">
              <a16:creationId xmlns:a16="http://schemas.microsoft.com/office/drawing/2014/main" id="{0F60C18D-4A43-4F93-9EC4-27A87D488FC4}"/>
            </a:ext>
          </a:extLst>
        </xdr:cNvPr>
        <xdr:cNvCxnSpPr/>
      </xdr:nvCxnSpPr>
      <xdr:spPr>
        <a:xfrm flipV="1">
          <a:off x="7713980" y="6876013"/>
          <a:ext cx="78232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130282</xdr:rowOff>
    </xdr:from>
    <xdr:to>
      <xdr:col>41</xdr:col>
      <xdr:colOff>101600</xdr:colOff>
      <xdr:row>41</xdr:row>
      <xdr:rowOff>60432</xdr:rowOff>
    </xdr:to>
    <xdr:sp macro="" textlink="">
      <xdr:nvSpPr>
        <xdr:cNvPr id="132" name="楕円 131">
          <a:extLst>
            <a:ext uri="{FF2B5EF4-FFF2-40B4-BE49-F238E27FC236}">
              <a16:creationId xmlns:a16="http://schemas.microsoft.com/office/drawing/2014/main" id="{3A692A2E-E863-44CD-8A56-0B40BCC65F0D}"/>
            </a:ext>
          </a:extLst>
        </xdr:cNvPr>
        <xdr:cNvSpPr/>
      </xdr:nvSpPr>
      <xdr:spPr>
        <a:xfrm>
          <a:off x="6873240" y="68358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8077</xdr:rowOff>
    </xdr:from>
    <xdr:to>
      <xdr:col>45</xdr:col>
      <xdr:colOff>177800</xdr:colOff>
      <xdr:row>41</xdr:row>
      <xdr:rowOff>9632</xdr:rowOff>
    </xdr:to>
    <xdr:cxnSp macro="">
      <xdr:nvCxnSpPr>
        <xdr:cNvPr id="133" name="直線コネクタ 132">
          <a:extLst>
            <a:ext uri="{FF2B5EF4-FFF2-40B4-BE49-F238E27FC236}">
              <a16:creationId xmlns:a16="http://schemas.microsoft.com/office/drawing/2014/main" id="{23EE2C66-A20F-4983-B6A6-569ED2F8A771}"/>
            </a:ext>
          </a:extLst>
        </xdr:cNvPr>
        <xdr:cNvCxnSpPr/>
      </xdr:nvCxnSpPr>
      <xdr:spPr>
        <a:xfrm flipV="1">
          <a:off x="6924040" y="6881317"/>
          <a:ext cx="78994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132019</xdr:rowOff>
    </xdr:from>
    <xdr:to>
      <xdr:col>36</xdr:col>
      <xdr:colOff>165100</xdr:colOff>
      <xdr:row>41</xdr:row>
      <xdr:rowOff>62169</xdr:rowOff>
    </xdr:to>
    <xdr:sp macro="" textlink="">
      <xdr:nvSpPr>
        <xdr:cNvPr id="134" name="楕円 133">
          <a:extLst>
            <a:ext uri="{FF2B5EF4-FFF2-40B4-BE49-F238E27FC236}">
              <a16:creationId xmlns:a16="http://schemas.microsoft.com/office/drawing/2014/main" id="{45EBC133-1A5F-4CD1-90F7-61C4667D671B}"/>
            </a:ext>
          </a:extLst>
        </xdr:cNvPr>
        <xdr:cNvSpPr/>
      </xdr:nvSpPr>
      <xdr:spPr>
        <a:xfrm>
          <a:off x="6098540" y="6837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9632</xdr:rowOff>
    </xdr:from>
    <xdr:to>
      <xdr:col>41</xdr:col>
      <xdr:colOff>50800</xdr:colOff>
      <xdr:row>41</xdr:row>
      <xdr:rowOff>11369</xdr:rowOff>
    </xdr:to>
    <xdr:cxnSp macro="">
      <xdr:nvCxnSpPr>
        <xdr:cNvPr id="135" name="直線コネクタ 134">
          <a:extLst>
            <a:ext uri="{FF2B5EF4-FFF2-40B4-BE49-F238E27FC236}">
              <a16:creationId xmlns:a16="http://schemas.microsoft.com/office/drawing/2014/main" id="{5BD4AC7F-713A-49EE-B103-E86A94A79933}"/>
            </a:ext>
          </a:extLst>
        </xdr:cNvPr>
        <xdr:cNvCxnSpPr/>
      </xdr:nvCxnSpPr>
      <xdr:spPr>
        <a:xfrm flipV="1">
          <a:off x="6149340" y="6882872"/>
          <a:ext cx="7747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0D4E3265-D0FE-4424-A644-92F4F38A5CBE}"/>
            </a:ext>
          </a:extLst>
        </xdr:cNvPr>
        <xdr:cNvSpPr txBox="1"/>
      </xdr:nvSpPr>
      <xdr:spPr>
        <a:xfrm>
          <a:off x="8271587" y="621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F25C9590-A53D-405F-A63C-B52322D5C574}"/>
            </a:ext>
          </a:extLst>
        </xdr:cNvPr>
        <xdr:cNvSpPr txBox="1"/>
      </xdr:nvSpPr>
      <xdr:spPr>
        <a:xfrm>
          <a:off x="7509587" y="62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a:extLst>
            <a:ext uri="{FF2B5EF4-FFF2-40B4-BE49-F238E27FC236}">
              <a16:creationId xmlns:a16="http://schemas.microsoft.com/office/drawing/2014/main" id="{2242AC6B-820E-480D-805C-5B1002B25B45}"/>
            </a:ext>
          </a:extLst>
        </xdr:cNvPr>
        <xdr:cNvSpPr txBox="1"/>
      </xdr:nvSpPr>
      <xdr:spPr>
        <a:xfrm>
          <a:off x="6712027" y="622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C35B2B8F-C7C8-4A8D-B25E-11A3BAF2BC6B}"/>
            </a:ext>
          </a:extLst>
        </xdr:cNvPr>
        <xdr:cNvSpPr txBox="1"/>
      </xdr:nvSpPr>
      <xdr:spPr>
        <a:xfrm>
          <a:off x="5937327" y="622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44700</xdr:rowOff>
    </xdr:from>
    <xdr:ext cx="469744" cy="259045"/>
    <xdr:sp macro="" textlink="">
      <xdr:nvSpPr>
        <xdr:cNvPr id="140" name="n_1mainValue【道路】&#10;一人当たり延長">
          <a:extLst>
            <a:ext uri="{FF2B5EF4-FFF2-40B4-BE49-F238E27FC236}">
              <a16:creationId xmlns:a16="http://schemas.microsoft.com/office/drawing/2014/main" id="{C94F0BE2-45E2-464D-8686-159EBE254126}"/>
            </a:ext>
          </a:extLst>
        </xdr:cNvPr>
        <xdr:cNvSpPr txBox="1"/>
      </xdr:nvSpPr>
      <xdr:spPr>
        <a:xfrm>
          <a:off x="8271587" y="691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50004</xdr:rowOff>
    </xdr:from>
    <xdr:ext cx="469744" cy="259045"/>
    <xdr:sp macro="" textlink="">
      <xdr:nvSpPr>
        <xdr:cNvPr id="141" name="n_2mainValue【道路】&#10;一人当たり延長">
          <a:extLst>
            <a:ext uri="{FF2B5EF4-FFF2-40B4-BE49-F238E27FC236}">
              <a16:creationId xmlns:a16="http://schemas.microsoft.com/office/drawing/2014/main" id="{04F01EA2-4447-46BC-B7B7-9FD6CAADA473}"/>
            </a:ext>
          </a:extLst>
        </xdr:cNvPr>
        <xdr:cNvSpPr txBox="1"/>
      </xdr:nvSpPr>
      <xdr:spPr>
        <a:xfrm>
          <a:off x="7509587" y="692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51559</xdr:rowOff>
    </xdr:from>
    <xdr:ext cx="469744" cy="259045"/>
    <xdr:sp macro="" textlink="">
      <xdr:nvSpPr>
        <xdr:cNvPr id="142" name="n_3mainValue【道路】&#10;一人当たり延長">
          <a:extLst>
            <a:ext uri="{FF2B5EF4-FFF2-40B4-BE49-F238E27FC236}">
              <a16:creationId xmlns:a16="http://schemas.microsoft.com/office/drawing/2014/main" id="{3AF9A71E-AE2E-4AC3-83C2-E35419E27340}"/>
            </a:ext>
          </a:extLst>
        </xdr:cNvPr>
        <xdr:cNvSpPr txBox="1"/>
      </xdr:nvSpPr>
      <xdr:spPr>
        <a:xfrm>
          <a:off x="6712027" y="692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53296</xdr:rowOff>
    </xdr:from>
    <xdr:ext cx="469744" cy="259045"/>
    <xdr:sp macro="" textlink="">
      <xdr:nvSpPr>
        <xdr:cNvPr id="143" name="n_4mainValue【道路】&#10;一人当たり延長">
          <a:extLst>
            <a:ext uri="{FF2B5EF4-FFF2-40B4-BE49-F238E27FC236}">
              <a16:creationId xmlns:a16="http://schemas.microsoft.com/office/drawing/2014/main" id="{8D99B48A-899E-4C55-9E50-85842FF6E19E}"/>
            </a:ext>
          </a:extLst>
        </xdr:cNvPr>
        <xdr:cNvSpPr txBox="1"/>
      </xdr:nvSpPr>
      <xdr:spPr>
        <a:xfrm>
          <a:off x="5937327" y="69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7D0B9AD3-765A-45B5-835B-E16A4B75278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19FD1B66-5739-4788-87A9-7F54469AC19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FD42CEF9-CDF5-435F-B2E1-AB581229ACA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1C1DCEFF-5961-4AF6-B422-BECD4E8C53B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782FD85C-9F17-4B70-9F96-0B788B31D95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F14D9292-1BFD-4A68-A559-CCB30E7F978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D2BE06A2-1900-45BD-988A-81B65B70D77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398D625B-EEE1-4835-9E75-154A4C1450F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E8BC32C1-A251-4F06-A8B4-A0FB29432CF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8E0E97D0-7A48-457A-816C-659652D1459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887DBE25-F366-46F1-A4D0-14652A8F99B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B6541B0C-8BEE-440F-B347-8F36C5B695F4}"/>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149925D0-5928-46A8-963F-77E8AD12DDE8}"/>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E9767A13-F4E9-4678-87AB-9A530CFE6F33}"/>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2DA8CBDD-05D8-400E-9F27-B7DE24269D85}"/>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5638F53E-F804-4D39-A600-280D3287520A}"/>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FEA72488-F7F9-429B-AC39-B80C33F9373E}"/>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82A49650-1B8F-45D5-8EBB-278596CF59FC}"/>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D2E15855-D99A-4A37-BD92-E871AC570233}"/>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9B173793-A0D7-451A-BCAA-B7A57FE3A5FF}"/>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904C0E3F-4C11-40CD-8F60-3A07AC64BFDA}"/>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20D81AA-707A-4599-A31D-C475C1EE7CF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AEBA7406-B916-4766-A9C5-E14ACFD83843}"/>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FC889BCA-A961-4855-A021-30830D0C227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43C95D7F-067A-43AA-9687-74F90C0863F5}"/>
            </a:ext>
          </a:extLst>
        </xdr:cNvPr>
        <xdr:cNvCxnSpPr/>
      </xdr:nvCxnSpPr>
      <xdr:spPr>
        <a:xfrm flipV="1">
          <a:off x="4086225" y="9271635"/>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61FD7598-1BCF-452A-B893-9D82B43BB5B9}"/>
            </a:ext>
          </a:extLst>
        </xdr:cNvPr>
        <xdr:cNvSpPr txBox="1"/>
      </xdr:nvSpPr>
      <xdr:spPr>
        <a:xfrm>
          <a:off x="4124960"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AD2A0E0B-D315-49EF-9E80-93676D4AE492}"/>
            </a:ext>
          </a:extLst>
        </xdr:cNvPr>
        <xdr:cNvCxnSpPr/>
      </xdr:nvCxnSpPr>
      <xdr:spPr>
        <a:xfrm>
          <a:off x="4020820" y="105898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4E0428B8-1628-4BDD-B05B-3EBD32DB5FFB}"/>
            </a:ext>
          </a:extLst>
        </xdr:cNvPr>
        <xdr:cNvSpPr txBox="1"/>
      </xdr:nvSpPr>
      <xdr:spPr>
        <a:xfrm>
          <a:off x="4124960" y="9054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4C51EAF8-B927-49D5-B213-4E33D4098889}"/>
            </a:ext>
          </a:extLst>
        </xdr:cNvPr>
        <xdr:cNvCxnSpPr/>
      </xdr:nvCxnSpPr>
      <xdr:spPr>
        <a:xfrm>
          <a:off x="4020820" y="9271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530C271-99F8-4A37-8D2D-A18950B4A490}"/>
            </a:ext>
          </a:extLst>
        </xdr:cNvPr>
        <xdr:cNvSpPr txBox="1"/>
      </xdr:nvSpPr>
      <xdr:spPr>
        <a:xfrm>
          <a:off x="4124960" y="992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D4205AB7-3859-4D04-947D-884440F0BD35}"/>
            </a:ext>
          </a:extLst>
        </xdr:cNvPr>
        <xdr:cNvSpPr/>
      </xdr:nvSpPr>
      <xdr:spPr>
        <a:xfrm>
          <a:off x="403606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7A90CCD6-173F-4205-B366-D32BE599385E}"/>
            </a:ext>
          </a:extLst>
        </xdr:cNvPr>
        <xdr:cNvSpPr/>
      </xdr:nvSpPr>
      <xdr:spPr>
        <a:xfrm>
          <a:off x="3312160" y="1005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FC3E8B53-A779-40E1-81C9-9A0281FA5682}"/>
            </a:ext>
          </a:extLst>
        </xdr:cNvPr>
        <xdr:cNvSpPr/>
      </xdr:nvSpPr>
      <xdr:spPr>
        <a:xfrm>
          <a:off x="25146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DF44EFD8-D12C-4061-ACBF-86B0A489D6F9}"/>
            </a:ext>
          </a:extLst>
        </xdr:cNvPr>
        <xdr:cNvSpPr/>
      </xdr:nvSpPr>
      <xdr:spPr>
        <a:xfrm>
          <a:off x="1739900" y="1001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A7FD890A-B052-4DBA-968B-FFB011937DB0}"/>
            </a:ext>
          </a:extLst>
        </xdr:cNvPr>
        <xdr:cNvSpPr/>
      </xdr:nvSpPr>
      <xdr:spPr>
        <a:xfrm>
          <a:off x="965200" y="9990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C631D507-4C66-408D-8518-8EF304D9092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BC06CFF-5EF1-4B4D-BE0C-D4D2C61E1F2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099991D-3520-4E21-B621-980D2ADA3F3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C17974B-FF5A-459B-9FFA-B6A173DAE85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F96510D-E7E2-4B2C-A83A-36B2357654D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149225</xdr:rowOff>
    </xdr:from>
    <xdr:to>
      <xdr:col>24</xdr:col>
      <xdr:colOff>114300</xdr:colOff>
      <xdr:row>63</xdr:row>
      <xdr:rowOff>79375</xdr:rowOff>
    </xdr:to>
    <xdr:sp macro="" textlink="">
      <xdr:nvSpPr>
        <xdr:cNvPr id="184" name="楕円 183">
          <a:extLst>
            <a:ext uri="{FF2B5EF4-FFF2-40B4-BE49-F238E27FC236}">
              <a16:creationId xmlns:a16="http://schemas.microsoft.com/office/drawing/2014/main" id="{88D2211B-D00F-4CB0-B6FC-BEE91D0D9B14}"/>
            </a:ext>
          </a:extLst>
        </xdr:cNvPr>
        <xdr:cNvSpPr/>
      </xdr:nvSpPr>
      <xdr:spPr>
        <a:xfrm>
          <a:off x="4036060" y="10542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64152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A2563DCF-7B21-4BF9-80C8-D34B0A37E045}"/>
            </a:ext>
          </a:extLst>
        </xdr:cNvPr>
        <xdr:cNvSpPr txBox="1"/>
      </xdr:nvSpPr>
      <xdr:spPr>
        <a:xfrm>
          <a:off x="4124960" y="1045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141605</xdr:rowOff>
    </xdr:from>
    <xdr:to>
      <xdr:col>20</xdr:col>
      <xdr:colOff>38100</xdr:colOff>
      <xdr:row>63</xdr:row>
      <xdr:rowOff>71755</xdr:rowOff>
    </xdr:to>
    <xdr:sp macro="" textlink="">
      <xdr:nvSpPr>
        <xdr:cNvPr id="186" name="楕円 185">
          <a:extLst>
            <a:ext uri="{FF2B5EF4-FFF2-40B4-BE49-F238E27FC236}">
              <a16:creationId xmlns:a16="http://schemas.microsoft.com/office/drawing/2014/main" id="{F3F4B898-0B6B-454C-8663-96A22BB87D5A}"/>
            </a:ext>
          </a:extLst>
        </xdr:cNvPr>
        <xdr:cNvSpPr/>
      </xdr:nvSpPr>
      <xdr:spPr>
        <a:xfrm>
          <a:off x="3312160" y="105352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20955</xdr:rowOff>
    </xdr:from>
    <xdr:to>
      <xdr:col>24</xdr:col>
      <xdr:colOff>63500</xdr:colOff>
      <xdr:row>63</xdr:row>
      <xdr:rowOff>28575</xdr:rowOff>
    </xdr:to>
    <xdr:cxnSp macro="">
      <xdr:nvCxnSpPr>
        <xdr:cNvPr id="187" name="直線コネクタ 186">
          <a:extLst>
            <a:ext uri="{FF2B5EF4-FFF2-40B4-BE49-F238E27FC236}">
              <a16:creationId xmlns:a16="http://schemas.microsoft.com/office/drawing/2014/main" id="{B8C477FE-3208-4007-AFF7-5A4CDC6F8FD9}"/>
            </a:ext>
          </a:extLst>
        </xdr:cNvPr>
        <xdr:cNvCxnSpPr/>
      </xdr:nvCxnSpPr>
      <xdr:spPr>
        <a:xfrm>
          <a:off x="3355340" y="10582275"/>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128270</xdr:rowOff>
    </xdr:from>
    <xdr:to>
      <xdr:col>15</xdr:col>
      <xdr:colOff>101600</xdr:colOff>
      <xdr:row>63</xdr:row>
      <xdr:rowOff>58420</xdr:rowOff>
    </xdr:to>
    <xdr:sp macro="" textlink="">
      <xdr:nvSpPr>
        <xdr:cNvPr id="188" name="楕円 187">
          <a:extLst>
            <a:ext uri="{FF2B5EF4-FFF2-40B4-BE49-F238E27FC236}">
              <a16:creationId xmlns:a16="http://schemas.microsoft.com/office/drawing/2014/main" id="{05109048-9325-4D6B-BCE5-D0F7F4F38AD7}"/>
            </a:ext>
          </a:extLst>
        </xdr:cNvPr>
        <xdr:cNvSpPr/>
      </xdr:nvSpPr>
      <xdr:spPr>
        <a:xfrm>
          <a:off x="2514600" y="1052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7620</xdr:rowOff>
    </xdr:from>
    <xdr:to>
      <xdr:col>19</xdr:col>
      <xdr:colOff>177800</xdr:colOff>
      <xdr:row>63</xdr:row>
      <xdr:rowOff>20955</xdr:rowOff>
    </xdr:to>
    <xdr:cxnSp macro="">
      <xdr:nvCxnSpPr>
        <xdr:cNvPr id="189" name="直線コネクタ 188">
          <a:extLst>
            <a:ext uri="{FF2B5EF4-FFF2-40B4-BE49-F238E27FC236}">
              <a16:creationId xmlns:a16="http://schemas.microsoft.com/office/drawing/2014/main" id="{DAD32A44-76C6-4343-8EA2-67E4E7B59218}"/>
            </a:ext>
          </a:extLst>
        </xdr:cNvPr>
        <xdr:cNvCxnSpPr/>
      </xdr:nvCxnSpPr>
      <xdr:spPr>
        <a:xfrm>
          <a:off x="2565400" y="10568940"/>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90170</xdr:rowOff>
    </xdr:from>
    <xdr:to>
      <xdr:col>10</xdr:col>
      <xdr:colOff>165100</xdr:colOff>
      <xdr:row>63</xdr:row>
      <xdr:rowOff>20320</xdr:rowOff>
    </xdr:to>
    <xdr:sp macro="" textlink="">
      <xdr:nvSpPr>
        <xdr:cNvPr id="190" name="楕円 189">
          <a:extLst>
            <a:ext uri="{FF2B5EF4-FFF2-40B4-BE49-F238E27FC236}">
              <a16:creationId xmlns:a16="http://schemas.microsoft.com/office/drawing/2014/main" id="{FE33B8C5-940F-44C6-95D4-DA115D68EB98}"/>
            </a:ext>
          </a:extLst>
        </xdr:cNvPr>
        <xdr:cNvSpPr/>
      </xdr:nvSpPr>
      <xdr:spPr>
        <a:xfrm>
          <a:off x="1739900" y="1048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140970</xdr:rowOff>
    </xdr:from>
    <xdr:to>
      <xdr:col>15</xdr:col>
      <xdr:colOff>50800</xdr:colOff>
      <xdr:row>63</xdr:row>
      <xdr:rowOff>7620</xdr:rowOff>
    </xdr:to>
    <xdr:cxnSp macro="">
      <xdr:nvCxnSpPr>
        <xdr:cNvPr id="191" name="直線コネクタ 190">
          <a:extLst>
            <a:ext uri="{FF2B5EF4-FFF2-40B4-BE49-F238E27FC236}">
              <a16:creationId xmlns:a16="http://schemas.microsoft.com/office/drawing/2014/main" id="{F216B693-7648-458D-8A2E-4D36ED2D1E62}"/>
            </a:ext>
          </a:extLst>
        </xdr:cNvPr>
        <xdr:cNvCxnSpPr/>
      </xdr:nvCxnSpPr>
      <xdr:spPr>
        <a:xfrm>
          <a:off x="1790700" y="1053465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97790</xdr:rowOff>
    </xdr:from>
    <xdr:to>
      <xdr:col>6</xdr:col>
      <xdr:colOff>38100</xdr:colOff>
      <xdr:row>63</xdr:row>
      <xdr:rowOff>27940</xdr:rowOff>
    </xdr:to>
    <xdr:sp macro="" textlink="">
      <xdr:nvSpPr>
        <xdr:cNvPr id="192" name="楕円 191">
          <a:extLst>
            <a:ext uri="{FF2B5EF4-FFF2-40B4-BE49-F238E27FC236}">
              <a16:creationId xmlns:a16="http://schemas.microsoft.com/office/drawing/2014/main" id="{B7A08273-D023-4B84-987F-EB41DA5593AB}"/>
            </a:ext>
          </a:extLst>
        </xdr:cNvPr>
        <xdr:cNvSpPr/>
      </xdr:nvSpPr>
      <xdr:spPr>
        <a:xfrm>
          <a:off x="965200" y="10491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140970</xdr:rowOff>
    </xdr:from>
    <xdr:to>
      <xdr:col>10</xdr:col>
      <xdr:colOff>114300</xdr:colOff>
      <xdr:row>62</xdr:row>
      <xdr:rowOff>148590</xdr:rowOff>
    </xdr:to>
    <xdr:cxnSp macro="">
      <xdr:nvCxnSpPr>
        <xdr:cNvPr id="193" name="直線コネクタ 192">
          <a:extLst>
            <a:ext uri="{FF2B5EF4-FFF2-40B4-BE49-F238E27FC236}">
              <a16:creationId xmlns:a16="http://schemas.microsoft.com/office/drawing/2014/main" id="{5C6F5143-487F-4648-B21D-66F3533D5FD3}"/>
            </a:ext>
          </a:extLst>
        </xdr:cNvPr>
        <xdr:cNvCxnSpPr/>
      </xdr:nvCxnSpPr>
      <xdr:spPr>
        <a:xfrm flipV="1">
          <a:off x="1008380" y="1053465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44B71327-671D-49DC-89B5-BF9F9E33CD1D}"/>
            </a:ext>
          </a:extLst>
        </xdr:cNvPr>
        <xdr:cNvSpPr txBox="1"/>
      </xdr:nvSpPr>
      <xdr:spPr>
        <a:xfrm>
          <a:off x="317056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C284C506-099E-44B7-A9E5-CE0489BB6AE9}"/>
            </a:ext>
          </a:extLst>
        </xdr:cNvPr>
        <xdr:cNvSpPr txBox="1"/>
      </xdr:nvSpPr>
      <xdr:spPr>
        <a:xfrm>
          <a:off x="238570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42C46CC8-BFF7-4A1A-A25D-73A97C7500A0}"/>
            </a:ext>
          </a:extLst>
        </xdr:cNvPr>
        <xdr:cNvSpPr txBox="1"/>
      </xdr:nvSpPr>
      <xdr:spPr>
        <a:xfrm>
          <a:off x="161100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AC5294E3-5A3E-4A1F-A84F-D09B65DBF235}"/>
            </a:ext>
          </a:extLst>
        </xdr:cNvPr>
        <xdr:cNvSpPr txBox="1"/>
      </xdr:nvSpPr>
      <xdr:spPr>
        <a:xfrm>
          <a:off x="83630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62882</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A83E7859-24DF-479E-B04C-D5C908FB4DC4}"/>
            </a:ext>
          </a:extLst>
        </xdr:cNvPr>
        <xdr:cNvSpPr txBox="1"/>
      </xdr:nvSpPr>
      <xdr:spPr>
        <a:xfrm>
          <a:off x="317056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49547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12D6D0E7-4AC0-4A12-9406-A570397383EC}"/>
            </a:ext>
          </a:extLst>
        </xdr:cNvPr>
        <xdr:cNvSpPr txBox="1"/>
      </xdr:nvSpPr>
      <xdr:spPr>
        <a:xfrm>
          <a:off x="238570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11447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B97FFED0-B0EC-4CCD-BF7F-CB2C8B5C72CC}"/>
            </a:ext>
          </a:extLst>
        </xdr:cNvPr>
        <xdr:cNvSpPr txBox="1"/>
      </xdr:nvSpPr>
      <xdr:spPr>
        <a:xfrm>
          <a:off x="161100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19067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AFEE5AE5-5EF5-42A4-971D-085B71C8B613}"/>
            </a:ext>
          </a:extLst>
        </xdr:cNvPr>
        <xdr:cNvSpPr txBox="1"/>
      </xdr:nvSpPr>
      <xdr:spPr>
        <a:xfrm>
          <a:off x="83630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C467E459-64E1-4F8E-B2DA-55EF191029C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9EBDA5B2-018D-4ED9-A589-004CA89274D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6FCAEC3C-4376-4936-9EDD-6013FC0FFE2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9B72A9DA-9602-44A0-B308-99E751A4F29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A6BF981F-AF8E-4690-BB89-D05114E983C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A81E51CF-C2C1-49BA-BABF-58790EF32EF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A105A710-6116-4683-B10F-F20909A2304C}"/>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7AE1C10A-6222-47D7-AE44-6F40F240954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542474B0-F403-46AC-A3B1-6512B6B11CD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D15D35D1-BD3C-4871-A1FB-9D4456A1550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7ABB71C0-CF7C-4281-81F8-00BC4410AA88}"/>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2C0017E2-6ABC-48E0-82B6-F0F98B875D74}"/>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D7043529-7082-4AE5-BDE4-03380C53624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93ABC590-0A72-4752-B21F-C20F7E86BBCC}"/>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E5667519-2AFF-459C-9809-DEB54E13C914}"/>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987D4232-3917-47E2-85F5-A757807E1C4B}"/>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7E624697-17C4-49F9-8270-E181212A8D1B}"/>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4025BBA7-814D-4025-8137-96A9A3B13C0B}"/>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A81C7BD4-EA42-4911-A3B7-ED09C0D7E20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21E3FC8B-A907-4F63-AFCF-6DD95E554C0E}"/>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39CFFF65-456D-4BAA-80C0-C8CE43ABC0E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1F54C2C5-CC7B-4A29-8DA4-78785079E4E4}"/>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98193EE-2FE9-487F-A7A6-026F2EFCD75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87F020E2-125D-4770-90CE-BE465B3A181D}"/>
            </a:ext>
          </a:extLst>
        </xdr:cNvPr>
        <xdr:cNvCxnSpPr/>
      </xdr:nvCxnSpPr>
      <xdr:spPr>
        <a:xfrm flipV="1">
          <a:off x="9219565" y="9408860"/>
          <a:ext cx="0" cy="139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866F7A9B-70A9-4BB7-B256-F6CB9B10533E}"/>
            </a:ext>
          </a:extLst>
        </xdr:cNvPr>
        <xdr:cNvSpPr txBox="1"/>
      </xdr:nvSpPr>
      <xdr:spPr>
        <a:xfrm>
          <a:off x="9258300" y="1080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5AA8DA42-CC62-4808-8B64-FD53DD5FBFC9}"/>
            </a:ext>
          </a:extLst>
        </xdr:cNvPr>
        <xdr:cNvCxnSpPr/>
      </xdr:nvCxnSpPr>
      <xdr:spPr>
        <a:xfrm>
          <a:off x="9154160" y="108002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EC35A28C-C68B-4160-AC68-A96ACF055892}"/>
            </a:ext>
          </a:extLst>
        </xdr:cNvPr>
        <xdr:cNvSpPr txBox="1"/>
      </xdr:nvSpPr>
      <xdr:spPr>
        <a:xfrm>
          <a:off x="9258300" y="919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48FF5F95-957C-424D-AB42-F2FFACCD22F7}"/>
            </a:ext>
          </a:extLst>
        </xdr:cNvPr>
        <xdr:cNvCxnSpPr/>
      </xdr:nvCxnSpPr>
      <xdr:spPr>
        <a:xfrm>
          <a:off x="9154160" y="9408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BA08400D-C6B3-4683-AE98-41BE3F3A1D47}"/>
            </a:ext>
          </a:extLst>
        </xdr:cNvPr>
        <xdr:cNvSpPr txBox="1"/>
      </xdr:nvSpPr>
      <xdr:spPr>
        <a:xfrm>
          <a:off x="9258300" y="10238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5408D5DB-62E6-403E-AE32-ED6F77CBC848}"/>
            </a:ext>
          </a:extLst>
        </xdr:cNvPr>
        <xdr:cNvSpPr/>
      </xdr:nvSpPr>
      <xdr:spPr>
        <a:xfrm>
          <a:off x="9192260" y="10387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501C6A0B-E8B8-4D2F-8C7F-882D2A85FCB8}"/>
            </a:ext>
          </a:extLst>
        </xdr:cNvPr>
        <xdr:cNvSpPr/>
      </xdr:nvSpPr>
      <xdr:spPr>
        <a:xfrm>
          <a:off x="8445500" y="10391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D828A114-2BE5-44A9-A43D-E9FB460BF031}"/>
            </a:ext>
          </a:extLst>
        </xdr:cNvPr>
        <xdr:cNvSpPr/>
      </xdr:nvSpPr>
      <xdr:spPr>
        <a:xfrm>
          <a:off x="7670800" y="103954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C17587C5-B153-4ED2-9159-7525003770F8}"/>
            </a:ext>
          </a:extLst>
        </xdr:cNvPr>
        <xdr:cNvSpPr/>
      </xdr:nvSpPr>
      <xdr:spPr>
        <a:xfrm>
          <a:off x="6873240" y="1039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F7492ABE-9EEA-4FE9-8A34-EB2F79BB6CEE}"/>
            </a:ext>
          </a:extLst>
        </xdr:cNvPr>
        <xdr:cNvSpPr/>
      </xdr:nvSpPr>
      <xdr:spPr>
        <a:xfrm>
          <a:off x="6098540" y="103946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157CB9EE-047D-47A9-810E-8EA75B2A4EE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1C516BA-84BB-4F37-A4A9-08A0E5B50BD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19F7A12-8B37-4096-914B-D3BD8B7C8BE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35FB406-76A3-4091-A6F6-EBC551CBE93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463D63E-8AA5-4EC3-84F4-29D155DEEDA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16725</xdr:rowOff>
    </xdr:from>
    <xdr:to>
      <xdr:col>55</xdr:col>
      <xdr:colOff>50800</xdr:colOff>
      <xdr:row>63</xdr:row>
      <xdr:rowOff>118325</xdr:rowOff>
    </xdr:to>
    <xdr:sp macro="" textlink="">
      <xdr:nvSpPr>
        <xdr:cNvPr id="241" name="楕円 240">
          <a:extLst>
            <a:ext uri="{FF2B5EF4-FFF2-40B4-BE49-F238E27FC236}">
              <a16:creationId xmlns:a16="http://schemas.microsoft.com/office/drawing/2014/main" id="{E07049B6-1621-42B2-95D4-A859709DDA21}"/>
            </a:ext>
          </a:extLst>
        </xdr:cNvPr>
        <xdr:cNvSpPr/>
      </xdr:nvSpPr>
      <xdr:spPr>
        <a:xfrm>
          <a:off x="9192260" y="105780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166602</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7D2EC790-6BD0-4D60-9F7C-50CB6BF5D589}"/>
            </a:ext>
          </a:extLst>
        </xdr:cNvPr>
        <xdr:cNvSpPr txBox="1"/>
      </xdr:nvSpPr>
      <xdr:spPr>
        <a:xfrm>
          <a:off x="9258300" y="1056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18961</xdr:rowOff>
    </xdr:from>
    <xdr:to>
      <xdr:col>50</xdr:col>
      <xdr:colOff>165100</xdr:colOff>
      <xdr:row>63</xdr:row>
      <xdr:rowOff>120561</xdr:rowOff>
    </xdr:to>
    <xdr:sp macro="" textlink="">
      <xdr:nvSpPr>
        <xdr:cNvPr id="243" name="楕円 242">
          <a:extLst>
            <a:ext uri="{FF2B5EF4-FFF2-40B4-BE49-F238E27FC236}">
              <a16:creationId xmlns:a16="http://schemas.microsoft.com/office/drawing/2014/main" id="{A4AF245D-A573-4070-8D32-2C7D116E18D8}"/>
            </a:ext>
          </a:extLst>
        </xdr:cNvPr>
        <xdr:cNvSpPr/>
      </xdr:nvSpPr>
      <xdr:spPr>
        <a:xfrm>
          <a:off x="8445500" y="1058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67525</xdr:rowOff>
    </xdr:from>
    <xdr:to>
      <xdr:col>55</xdr:col>
      <xdr:colOff>0</xdr:colOff>
      <xdr:row>63</xdr:row>
      <xdr:rowOff>69761</xdr:rowOff>
    </xdr:to>
    <xdr:cxnSp macro="">
      <xdr:nvCxnSpPr>
        <xdr:cNvPr id="244" name="直線コネクタ 243">
          <a:extLst>
            <a:ext uri="{FF2B5EF4-FFF2-40B4-BE49-F238E27FC236}">
              <a16:creationId xmlns:a16="http://schemas.microsoft.com/office/drawing/2014/main" id="{E64A4B83-C453-4740-A91F-4C6F4CAB1509}"/>
            </a:ext>
          </a:extLst>
        </xdr:cNvPr>
        <xdr:cNvCxnSpPr/>
      </xdr:nvCxnSpPr>
      <xdr:spPr>
        <a:xfrm flipV="1">
          <a:off x="8496300" y="10628845"/>
          <a:ext cx="723900" cy="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20717</xdr:rowOff>
    </xdr:from>
    <xdr:to>
      <xdr:col>46</xdr:col>
      <xdr:colOff>38100</xdr:colOff>
      <xdr:row>63</xdr:row>
      <xdr:rowOff>122317</xdr:rowOff>
    </xdr:to>
    <xdr:sp macro="" textlink="">
      <xdr:nvSpPr>
        <xdr:cNvPr id="245" name="楕円 244">
          <a:extLst>
            <a:ext uri="{FF2B5EF4-FFF2-40B4-BE49-F238E27FC236}">
              <a16:creationId xmlns:a16="http://schemas.microsoft.com/office/drawing/2014/main" id="{7D8B05BD-F9C2-4D23-9AF4-197F99696BBB}"/>
            </a:ext>
          </a:extLst>
        </xdr:cNvPr>
        <xdr:cNvSpPr/>
      </xdr:nvSpPr>
      <xdr:spPr>
        <a:xfrm>
          <a:off x="7670800" y="105820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69761</xdr:rowOff>
    </xdr:from>
    <xdr:to>
      <xdr:col>50</xdr:col>
      <xdr:colOff>114300</xdr:colOff>
      <xdr:row>63</xdr:row>
      <xdr:rowOff>71517</xdr:rowOff>
    </xdr:to>
    <xdr:cxnSp macro="">
      <xdr:nvCxnSpPr>
        <xdr:cNvPr id="246" name="直線コネクタ 245">
          <a:extLst>
            <a:ext uri="{FF2B5EF4-FFF2-40B4-BE49-F238E27FC236}">
              <a16:creationId xmlns:a16="http://schemas.microsoft.com/office/drawing/2014/main" id="{E423BAE2-203C-4D21-8FA2-0DF3B9E7A31F}"/>
            </a:ext>
          </a:extLst>
        </xdr:cNvPr>
        <xdr:cNvCxnSpPr/>
      </xdr:nvCxnSpPr>
      <xdr:spPr>
        <a:xfrm flipV="1">
          <a:off x="7713980" y="10631081"/>
          <a:ext cx="78232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18378</xdr:rowOff>
    </xdr:from>
    <xdr:to>
      <xdr:col>41</xdr:col>
      <xdr:colOff>101600</xdr:colOff>
      <xdr:row>63</xdr:row>
      <xdr:rowOff>119978</xdr:rowOff>
    </xdr:to>
    <xdr:sp macro="" textlink="">
      <xdr:nvSpPr>
        <xdr:cNvPr id="247" name="楕円 246">
          <a:extLst>
            <a:ext uri="{FF2B5EF4-FFF2-40B4-BE49-F238E27FC236}">
              <a16:creationId xmlns:a16="http://schemas.microsoft.com/office/drawing/2014/main" id="{87CB3AEE-59DA-40C2-A0EF-B68F1E4A1B3E}"/>
            </a:ext>
          </a:extLst>
        </xdr:cNvPr>
        <xdr:cNvSpPr/>
      </xdr:nvSpPr>
      <xdr:spPr>
        <a:xfrm>
          <a:off x="6873240" y="1057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69178</xdr:rowOff>
    </xdr:from>
    <xdr:to>
      <xdr:col>45</xdr:col>
      <xdr:colOff>177800</xdr:colOff>
      <xdr:row>63</xdr:row>
      <xdr:rowOff>71517</xdr:rowOff>
    </xdr:to>
    <xdr:cxnSp macro="">
      <xdr:nvCxnSpPr>
        <xdr:cNvPr id="248" name="直線コネクタ 247">
          <a:extLst>
            <a:ext uri="{FF2B5EF4-FFF2-40B4-BE49-F238E27FC236}">
              <a16:creationId xmlns:a16="http://schemas.microsoft.com/office/drawing/2014/main" id="{C98B1DC0-EC48-4806-872B-C73CD16BCC03}"/>
            </a:ext>
          </a:extLst>
        </xdr:cNvPr>
        <xdr:cNvCxnSpPr/>
      </xdr:nvCxnSpPr>
      <xdr:spPr>
        <a:xfrm>
          <a:off x="6924040" y="10630498"/>
          <a:ext cx="789940" cy="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23533</xdr:rowOff>
    </xdr:from>
    <xdr:to>
      <xdr:col>36</xdr:col>
      <xdr:colOff>165100</xdr:colOff>
      <xdr:row>63</xdr:row>
      <xdr:rowOff>125133</xdr:rowOff>
    </xdr:to>
    <xdr:sp macro="" textlink="">
      <xdr:nvSpPr>
        <xdr:cNvPr id="249" name="楕円 248">
          <a:extLst>
            <a:ext uri="{FF2B5EF4-FFF2-40B4-BE49-F238E27FC236}">
              <a16:creationId xmlns:a16="http://schemas.microsoft.com/office/drawing/2014/main" id="{44032103-1A42-429C-B98F-8E1758C44E29}"/>
            </a:ext>
          </a:extLst>
        </xdr:cNvPr>
        <xdr:cNvSpPr/>
      </xdr:nvSpPr>
      <xdr:spPr>
        <a:xfrm>
          <a:off x="6098540" y="1058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69178</xdr:rowOff>
    </xdr:from>
    <xdr:to>
      <xdr:col>41</xdr:col>
      <xdr:colOff>50800</xdr:colOff>
      <xdr:row>63</xdr:row>
      <xdr:rowOff>74333</xdr:rowOff>
    </xdr:to>
    <xdr:cxnSp macro="">
      <xdr:nvCxnSpPr>
        <xdr:cNvPr id="250" name="直線コネクタ 249">
          <a:extLst>
            <a:ext uri="{FF2B5EF4-FFF2-40B4-BE49-F238E27FC236}">
              <a16:creationId xmlns:a16="http://schemas.microsoft.com/office/drawing/2014/main" id="{094E4F25-F67A-41E3-96FB-0820B434D9CE}"/>
            </a:ext>
          </a:extLst>
        </xdr:cNvPr>
        <xdr:cNvCxnSpPr/>
      </xdr:nvCxnSpPr>
      <xdr:spPr>
        <a:xfrm flipV="1">
          <a:off x="6149340" y="10630498"/>
          <a:ext cx="774700" cy="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806BCE1C-6236-4A6C-B406-CD77D9C72E08}"/>
            </a:ext>
          </a:extLst>
        </xdr:cNvPr>
        <xdr:cNvSpPr txBox="1"/>
      </xdr:nvSpPr>
      <xdr:spPr>
        <a:xfrm>
          <a:off x="8239271" y="101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9AF787F7-9B88-41B0-B429-FC48C2D40141}"/>
            </a:ext>
          </a:extLst>
        </xdr:cNvPr>
        <xdr:cNvSpPr txBox="1"/>
      </xdr:nvSpPr>
      <xdr:spPr>
        <a:xfrm>
          <a:off x="7477271" y="1017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1E5CAE99-71E3-4F05-B03B-D84F0691912A}"/>
            </a:ext>
          </a:extLst>
        </xdr:cNvPr>
        <xdr:cNvSpPr txBox="1"/>
      </xdr:nvSpPr>
      <xdr:spPr>
        <a:xfrm>
          <a:off x="6702571" y="1018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14233970-49DD-4A1D-9DF5-77C3877819EE}"/>
            </a:ext>
          </a:extLst>
        </xdr:cNvPr>
        <xdr:cNvSpPr txBox="1"/>
      </xdr:nvSpPr>
      <xdr:spPr>
        <a:xfrm>
          <a:off x="5905011" y="101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111688</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50A1C76B-7B45-45C2-9A26-9D88A5B8676E}"/>
            </a:ext>
          </a:extLst>
        </xdr:cNvPr>
        <xdr:cNvSpPr txBox="1"/>
      </xdr:nvSpPr>
      <xdr:spPr>
        <a:xfrm>
          <a:off x="8239271" y="1067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113444</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764CD722-566A-4F7A-97AD-C3073F8766F9}"/>
            </a:ext>
          </a:extLst>
        </xdr:cNvPr>
        <xdr:cNvSpPr txBox="1"/>
      </xdr:nvSpPr>
      <xdr:spPr>
        <a:xfrm>
          <a:off x="7477271" y="1067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111105</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CB8FD98C-954C-4CD2-B0D1-66B25AD56FD2}"/>
            </a:ext>
          </a:extLst>
        </xdr:cNvPr>
        <xdr:cNvSpPr txBox="1"/>
      </xdr:nvSpPr>
      <xdr:spPr>
        <a:xfrm>
          <a:off x="6702571" y="1067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116260</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F2FC3936-4985-4CDF-B59A-00E1E6E41333}"/>
            </a:ext>
          </a:extLst>
        </xdr:cNvPr>
        <xdr:cNvSpPr txBox="1"/>
      </xdr:nvSpPr>
      <xdr:spPr>
        <a:xfrm>
          <a:off x="5905011" y="1067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3D9E1A52-33D8-4A25-A2DA-0E61A481899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B0D6D7BF-EDFB-43A2-BED0-B8598369A45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CC116045-0442-4D27-BC63-517ABAB00E1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B802879F-17B1-4A62-BCB3-468DE572B40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73AF9BFB-B701-4D91-9D98-A5D37BF8667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6B98DD53-226C-482D-A25C-EEB9E12B7CE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FD15CC09-BD2A-45E6-9528-304823562FB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3EFC50C2-8D62-41CD-A459-F98E00EFCF3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84E75F60-D05E-4771-B6A9-2049528429B1}"/>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A21100E6-9051-4A39-8BF0-E860137DF95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6F30694C-643D-4BF0-8918-1E2A5FDBEB63}"/>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89B472B1-0992-42E1-BA09-FF0A22FDFE12}"/>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AD24D37F-B584-42AF-BBF7-AC720845FCD6}"/>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E016C68A-C75C-4A57-93F0-905A482BAC6C}"/>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7AE05E02-1431-4FB3-8F58-A8289213633D}"/>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AD9A7111-D9A5-4838-84B9-6C5D5A664FDB}"/>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72DAD488-7DD8-4CFD-8E68-12F6197DD47B}"/>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1D0559C1-C9AF-47D0-A523-A6342BE63B19}"/>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DCB7C7DA-1D46-476F-A949-C7EBF343BC1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4ECED909-E214-4977-9491-450A6FE7521A}"/>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0B255EE3-443F-45FE-A392-9AFFF5ED93BD}"/>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E18AE051-861C-4A72-A16F-51A8B10D2E8E}"/>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1E08EFDE-E58A-454C-A193-206459B566F3}"/>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133683BF-1B0E-41B8-B65C-C63D4D38E5B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9379395F-CCAE-46B1-9508-748986822A6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DB2430AE-B6F1-46CA-83E5-8F5A550EDE7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7570692C-955F-4862-AA9D-494A737C319E}"/>
            </a:ext>
          </a:extLst>
        </xdr:cNvPr>
        <xdr:cNvCxnSpPr/>
      </xdr:nvCxnSpPr>
      <xdr:spPr>
        <a:xfrm flipV="1">
          <a:off x="4086225" y="13036187"/>
          <a:ext cx="0" cy="135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760D4BBD-AC93-417F-9BB1-AEB416CFA0C5}"/>
            </a:ext>
          </a:extLst>
        </xdr:cNvPr>
        <xdr:cNvSpPr txBox="1"/>
      </xdr:nvSpPr>
      <xdr:spPr>
        <a:xfrm>
          <a:off x="4124960" y="1439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4819168C-1572-4901-84ED-D92FB84015F2}"/>
            </a:ext>
          </a:extLst>
        </xdr:cNvPr>
        <xdr:cNvCxnSpPr/>
      </xdr:nvCxnSpPr>
      <xdr:spPr>
        <a:xfrm>
          <a:off x="4020820" y="14387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50AF85BA-047B-4CC8-BC54-575E19EBC2B2}"/>
            </a:ext>
          </a:extLst>
        </xdr:cNvPr>
        <xdr:cNvSpPr txBox="1"/>
      </xdr:nvSpPr>
      <xdr:spPr>
        <a:xfrm>
          <a:off x="4124960" y="12815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0B8A2C53-1FE2-4EA8-A32C-C58E5F3EB4D8}"/>
            </a:ext>
          </a:extLst>
        </xdr:cNvPr>
        <xdr:cNvCxnSpPr/>
      </xdr:nvCxnSpPr>
      <xdr:spPr>
        <a:xfrm>
          <a:off x="4020820" y="130361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64D57D22-2DDE-4B56-B487-19DC940D8ECF}"/>
            </a:ext>
          </a:extLst>
        </xdr:cNvPr>
        <xdr:cNvSpPr txBox="1"/>
      </xdr:nvSpPr>
      <xdr:spPr>
        <a:xfrm>
          <a:off x="4124960" y="13713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276D3F36-586C-4633-B360-C3D47703ED17}"/>
            </a:ext>
          </a:extLst>
        </xdr:cNvPr>
        <xdr:cNvSpPr/>
      </xdr:nvSpPr>
      <xdr:spPr>
        <a:xfrm>
          <a:off x="403606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8A8FAF57-0061-46C9-AF92-B7FAD2851774}"/>
            </a:ext>
          </a:extLst>
        </xdr:cNvPr>
        <xdr:cNvSpPr/>
      </xdr:nvSpPr>
      <xdr:spPr>
        <a:xfrm>
          <a:off x="3312160" y="138219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17535C83-0980-4FE6-B429-DAF63CBF7247}"/>
            </a:ext>
          </a:extLst>
        </xdr:cNvPr>
        <xdr:cNvSpPr/>
      </xdr:nvSpPr>
      <xdr:spPr>
        <a:xfrm>
          <a:off x="2514600" y="137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C185682F-992F-43C1-BBCD-5EBC18F051D6}"/>
            </a:ext>
          </a:extLst>
        </xdr:cNvPr>
        <xdr:cNvSpPr/>
      </xdr:nvSpPr>
      <xdr:spPr>
        <a:xfrm>
          <a:off x="1739900" y="137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34940170-9232-4F6C-AB78-A4A7C00AE52D}"/>
            </a:ext>
          </a:extLst>
        </xdr:cNvPr>
        <xdr:cNvSpPr/>
      </xdr:nvSpPr>
      <xdr:spPr>
        <a:xfrm>
          <a:off x="965200" y="137212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6999E53-E4AD-44B3-BFF4-302F90E9358A}"/>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8B1F21F-D964-4764-AE98-6DF39A76BDA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76F5E00-00CB-4E94-A0F5-EB7066CCC60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3F691DD-6CCC-4353-B045-EDE0524A2F9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4DB858D-3028-4245-9595-646BB27481C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117929</xdr:rowOff>
    </xdr:from>
    <xdr:to>
      <xdr:col>24</xdr:col>
      <xdr:colOff>114300</xdr:colOff>
      <xdr:row>85</xdr:row>
      <xdr:rowOff>48079</xdr:rowOff>
    </xdr:to>
    <xdr:sp macro="" textlink="">
      <xdr:nvSpPr>
        <xdr:cNvPr id="301" name="楕円 300">
          <a:extLst>
            <a:ext uri="{FF2B5EF4-FFF2-40B4-BE49-F238E27FC236}">
              <a16:creationId xmlns:a16="http://schemas.microsoft.com/office/drawing/2014/main" id="{99F3FC6A-95C5-414E-BC1A-8628726B5C32}"/>
            </a:ext>
          </a:extLst>
        </xdr:cNvPr>
        <xdr:cNvSpPr/>
      </xdr:nvSpPr>
      <xdr:spPr>
        <a:xfrm>
          <a:off x="4036060" y="141996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96356</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EE9D17B8-F1DF-48F7-A646-B6D511B36102}"/>
            </a:ext>
          </a:extLst>
        </xdr:cNvPr>
        <xdr:cNvSpPr txBox="1"/>
      </xdr:nvSpPr>
      <xdr:spPr>
        <a:xfrm>
          <a:off x="4124960" y="1417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88537</xdr:rowOff>
    </xdr:from>
    <xdr:to>
      <xdr:col>20</xdr:col>
      <xdr:colOff>38100</xdr:colOff>
      <xdr:row>85</xdr:row>
      <xdr:rowOff>18687</xdr:rowOff>
    </xdr:to>
    <xdr:sp macro="" textlink="">
      <xdr:nvSpPr>
        <xdr:cNvPr id="303" name="楕円 302">
          <a:extLst>
            <a:ext uri="{FF2B5EF4-FFF2-40B4-BE49-F238E27FC236}">
              <a16:creationId xmlns:a16="http://schemas.microsoft.com/office/drawing/2014/main" id="{ED25FD80-5C52-456C-85FC-B50E498F7945}"/>
            </a:ext>
          </a:extLst>
        </xdr:cNvPr>
        <xdr:cNvSpPr/>
      </xdr:nvSpPr>
      <xdr:spPr>
        <a:xfrm>
          <a:off x="3312160" y="141702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139337</xdr:rowOff>
    </xdr:from>
    <xdr:to>
      <xdr:col>24</xdr:col>
      <xdr:colOff>63500</xdr:colOff>
      <xdr:row>84</xdr:row>
      <xdr:rowOff>168729</xdr:rowOff>
    </xdr:to>
    <xdr:cxnSp macro="">
      <xdr:nvCxnSpPr>
        <xdr:cNvPr id="304" name="直線コネクタ 303">
          <a:extLst>
            <a:ext uri="{FF2B5EF4-FFF2-40B4-BE49-F238E27FC236}">
              <a16:creationId xmlns:a16="http://schemas.microsoft.com/office/drawing/2014/main" id="{B3719B4B-2900-4116-8B00-E47D7A168033}"/>
            </a:ext>
          </a:extLst>
        </xdr:cNvPr>
        <xdr:cNvCxnSpPr/>
      </xdr:nvCxnSpPr>
      <xdr:spPr>
        <a:xfrm>
          <a:off x="3355340" y="14221097"/>
          <a:ext cx="7315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55880</xdr:rowOff>
    </xdr:from>
    <xdr:to>
      <xdr:col>15</xdr:col>
      <xdr:colOff>101600</xdr:colOff>
      <xdr:row>84</xdr:row>
      <xdr:rowOff>157480</xdr:rowOff>
    </xdr:to>
    <xdr:sp macro="" textlink="">
      <xdr:nvSpPr>
        <xdr:cNvPr id="305" name="楕円 304">
          <a:extLst>
            <a:ext uri="{FF2B5EF4-FFF2-40B4-BE49-F238E27FC236}">
              <a16:creationId xmlns:a16="http://schemas.microsoft.com/office/drawing/2014/main" id="{00E5C7EC-EDA3-4F39-B165-B40C562C269E}"/>
            </a:ext>
          </a:extLst>
        </xdr:cNvPr>
        <xdr:cNvSpPr/>
      </xdr:nvSpPr>
      <xdr:spPr>
        <a:xfrm>
          <a:off x="251460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106680</xdr:rowOff>
    </xdr:from>
    <xdr:to>
      <xdr:col>19</xdr:col>
      <xdr:colOff>177800</xdr:colOff>
      <xdr:row>84</xdr:row>
      <xdr:rowOff>139337</xdr:rowOff>
    </xdr:to>
    <xdr:cxnSp macro="">
      <xdr:nvCxnSpPr>
        <xdr:cNvPr id="306" name="直線コネクタ 305">
          <a:extLst>
            <a:ext uri="{FF2B5EF4-FFF2-40B4-BE49-F238E27FC236}">
              <a16:creationId xmlns:a16="http://schemas.microsoft.com/office/drawing/2014/main" id="{B7B49DC5-CEEF-4C46-8FB3-A0F91CADBA5A}"/>
            </a:ext>
          </a:extLst>
        </xdr:cNvPr>
        <xdr:cNvCxnSpPr/>
      </xdr:nvCxnSpPr>
      <xdr:spPr>
        <a:xfrm>
          <a:off x="2565400" y="14188440"/>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23223</xdr:rowOff>
    </xdr:from>
    <xdr:to>
      <xdr:col>10</xdr:col>
      <xdr:colOff>165100</xdr:colOff>
      <xdr:row>84</xdr:row>
      <xdr:rowOff>124823</xdr:rowOff>
    </xdr:to>
    <xdr:sp macro="" textlink="">
      <xdr:nvSpPr>
        <xdr:cNvPr id="307" name="楕円 306">
          <a:extLst>
            <a:ext uri="{FF2B5EF4-FFF2-40B4-BE49-F238E27FC236}">
              <a16:creationId xmlns:a16="http://schemas.microsoft.com/office/drawing/2014/main" id="{5BC6F1D1-B20D-4AEF-92F7-C4AF8B61892E}"/>
            </a:ext>
          </a:extLst>
        </xdr:cNvPr>
        <xdr:cNvSpPr/>
      </xdr:nvSpPr>
      <xdr:spPr>
        <a:xfrm>
          <a:off x="1739900" y="1410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74023</xdr:rowOff>
    </xdr:from>
    <xdr:to>
      <xdr:col>15</xdr:col>
      <xdr:colOff>50800</xdr:colOff>
      <xdr:row>84</xdr:row>
      <xdr:rowOff>106680</xdr:rowOff>
    </xdr:to>
    <xdr:cxnSp macro="">
      <xdr:nvCxnSpPr>
        <xdr:cNvPr id="308" name="直線コネクタ 307">
          <a:extLst>
            <a:ext uri="{FF2B5EF4-FFF2-40B4-BE49-F238E27FC236}">
              <a16:creationId xmlns:a16="http://schemas.microsoft.com/office/drawing/2014/main" id="{6B6BF6EE-29FD-48B0-AFDE-EB6C0518CD8D}"/>
            </a:ext>
          </a:extLst>
        </xdr:cNvPr>
        <xdr:cNvCxnSpPr/>
      </xdr:nvCxnSpPr>
      <xdr:spPr>
        <a:xfrm>
          <a:off x="1790700" y="14155783"/>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16692</xdr:rowOff>
    </xdr:from>
    <xdr:to>
      <xdr:col>6</xdr:col>
      <xdr:colOff>38100</xdr:colOff>
      <xdr:row>84</xdr:row>
      <xdr:rowOff>118292</xdr:rowOff>
    </xdr:to>
    <xdr:sp macro="" textlink="">
      <xdr:nvSpPr>
        <xdr:cNvPr id="309" name="楕円 308">
          <a:extLst>
            <a:ext uri="{FF2B5EF4-FFF2-40B4-BE49-F238E27FC236}">
              <a16:creationId xmlns:a16="http://schemas.microsoft.com/office/drawing/2014/main" id="{C1233017-D026-44A8-89F0-A3E16B7C7FFF}"/>
            </a:ext>
          </a:extLst>
        </xdr:cNvPr>
        <xdr:cNvSpPr/>
      </xdr:nvSpPr>
      <xdr:spPr>
        <a:xfrm>
          <a:off x="965200" y="140984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67492</xdr:rowOff>
    </xdr:from>
    <xdr:to>
      <xdr:col>10</xdr:col>
      <xdr:colOff>114300</xdr:colOff>
      <xdr:row>84</xdr:row>
      <xdr:rowOff>74023</xdr:rowOff>
    </xdr:to>
    <xdr:cxnSp macro="">
      <xdr:nvCxnSpPr>
        <xdr:cNvPr id="310" name="直線コネクタ 309">
          <a:extLst>
            <a:ext uri="{FF2B5EF4-FFF2-40B4-BE49-F238E27FC236}">
              <a16:creationId xmlns:a16="http://schemas.microsoft.com/office/drawing/2014/main" id="{CEB963E6-94B0-42AB-9315-4B28E5B46728}"/>
            </a:ext>
          </a:extLst>
        </xdr:cNvPr>
        <xdr:cNvCxnSpPr/>
      </xdr:nvCxnSpPr>
      <xdr:spPr>
        <a:xfrm>
          <a:off x="1008380" y="14149252"/>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a:extLst>
            <a:ext uri="{FF2B5EF4-FFF2-40B4-BE49-F238E27FC236}">
              <a16:creationId xmlns:a16="http://schemas.microsoft.com/office/drawing/2014/main" id="{129BFFF3-A123-4272-A9C7-30A78F096934}"/>
            </a:ext>
          </a:extLst>
        </xdr:cNvPr>
        <xdr:cNvSpPr txBox="1"/>
      </xdr:nvSpPr>
      <xdr:spPr>
        <a:xfrm>
          <a:off x="317056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a:extLst>
            <a:ext uri="{FF2B5EF4-FFF2-40B4-BE49-F238E27FC236}">
              <a16:creationId xmlns:a16="http://schemas.microsoft.com/office/drawing/2014/main" id="{0C951EFE-FC22-49F8-BF81-F153EA83A6AB}"/>
            </a:ext>
          </a:extLst>
        </xdr:cNvPr>
        <xdr:cNvSpPr txBox="1"/>
      </xdr:nvSpPr>
      <xdr:spPr>
        <a:xfrm>
          <a:off x="2385704" y="1356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a:extLst>
            <a:ext uri="{FF2B5EF4-FFF2-40B4-BE49-F238E27FC236}">
              <a16:creationId xmlns:a16="http://schemas.microsoft.com/office/drawing/2014/main" id="{5AD159DD-79F3-4FC5-B554-299589025B22}"/>
            </a:ext>
          </a:extLst>
        </xdr:cNvPr>
        <xdr:cNvSpPr txBox="1"/>
      </xdr:nvSpPr>
      <xdr:spPr>
        <a:xfrm>
          <a:off x="1611004" y="1353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a:extLst>
            <a:ext uri="{FF2B5EF4-FFF2-40B4-BE49-F238E27FC236}">
              <a16:creationId xmlns:a16="http://schemas.microsoft.com/office/drawing/2014/main" id="{FE63B72C-873F-43D5-9476-79911BA1F3D3}"/>
            </a:ext>
          </a:extLst>
        </xdr:cNvPr>
        <xdr:cNvSpPr txBox="1"/>
      </xdr:nvSpPr>
      <xdr:spPr>
        <a:xfrm>
          <a:off x="836304" y="1350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9814</xdr:rowOff>
    </xdr:from>
    <xdr:ext cx="405111" cy="259045"/>
    <xdr:sp macro="" textlink="">
      <xdr:nvSpPr>
        <xdr:cNvPr id="315" name="n_1mainValue【公営住宅】&#10;有形固定資産減価償却率">
          <a:extLst>
            <a:ext uri="{FF2B5EF4-FFF2-40B4-BE49-F238E27FC236}">
              <a16:creationId xmlns:a16="http://schemas.microsoft.com/office/drawing/2014/main" id="{E7A60A56-1D69-4276-9982-EE407A805EE0}"/>
            </a:ext>
          </a:extLst>
        </xdr:cNvPr>
        <xdr:cNvSpPr txBox="1"/>
      </xdr:nvSpPr>
      <xdr:spPr>
        <a:xfrm>
          <a:off x="3170564" y="14259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148607</xdr:rowOff>
    </xdr:from>
    <xdr:ext cx="405111" cy="259045"/>
    <xdr:sp macro="" textlink="">
      <xdr:nvSpPr>
        <xdr:cNvPr id="316" name="n_2mainValue【公営住宅】&#10;有形固定資産減価償却率">
          <a:extLst>
            <a:ext uri="{FF2B5EF4-FFF2-40B4-BE49-F238E27FC236}">
              <a16:creationId xmlns:a16="http://schemas.microsoft.com/office/drawing/2014/main" id="{540634C8-E711-4E78-A9CD-4D44460F7A4A}"/>
            </a:ext>
          </a:extLst>
        </xdr:cNvPr>
        <xdr:cNvSpPr txBox="1"/>
      </xdr:nvSpPr>
      <xdr:spPr>
        <a:xfrm>
          <a:off x="2385704" y="1423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115950</xdr:rowOff>
    </xdr:from>
    <xdr:ext cx="405111" cy="259045"/>
    <xdr:sp macro="" textlink="">
      <xdr:nvSpPr>
        <xdr:cNvPr id="317" name="n_3mainValue【公営住宅】&#10;有形固定資産減価償却率">
          <a:extLst>
            <a:ext uri="{FF2B5EF4-FFF2-40B4-BE49-F238E27FC236}">
              <a16:creationId xmlns:a16="http://schemas.microsoft.com/office/drawing/2014/main" id="{2663CBF6-6BD8-4C07-A870-DE512159D615}"/>
            </a:ext>
          </a:extLst>
        </xdr:cNvPr>
        <xdr:cNvSpPr txBox="1"/>
      </xdr:nvSpPr>
      <xdr:spPr>
        <a:xfrm>
          <a:off x="1611004" y="1419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109419</xdr:rowOff>
    </xdr:from>
    <xdr:ext cx="405111" cy="259045"/>
    <xdr:sp macro="" textlink="">
      <xdr:nvSpPr>
        <xdr:cNvPr id="318" name="n_4mainValue【公営住宅】&#10;有形固定資産減価償却率">
          <a:extLst>
            <a:ext uri="{FF2B5EF4-FFF2-40B4-BE49-F238E27FC236}">
              <a16:creationId xmlns:a16="http://schemas.microsoft.com/office/drawing/2014/main" id="{4913922F-8FD0-4F7F-9977-C500055E9F78}"/>
            </a:ext>
          </a:extLst>
        </xdr:cNvPr>
        <xdr:cNvSpPr txBox="1"/>
      </xdr:nvSpPr>
      <xdr:spPr>
        <a:xfrm>
          <a:off x="836304" y="1419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3BFB2DD4-5058-4F25-8859-E9B9A996EF8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D885493F-6C29-42B4-AC9D-E3DC1E66549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C6E10F3F-1B6F-45DD-A2A8-8ABB497C54B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F850AEAE-A4B7-4411-A073-B03588EDFF1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E493CDE3-22E9-424C-B584-ED2CD5F2E58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E6C1A229-6AB2-40F8-B454-9391A81FE7F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0083F42F-6244-447A-86D2-59E46A11D1C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4F86F125-3BB8-481E-AE93-932BB3761CE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AE66907A-9BEE-4CDB-8C6C-83643568D17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FD083D9E-501B-4AC1-BC5E-1EE40F8DC99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15C9BE85-97D8-482C-86EC-0DCCD8793BDE}"/>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29374CE1-6D00-495C-ABC7-C2B6DDB65EA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E621CBA1-7AF3-497A-A9E8-9E778E49DBBB}"/>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3E92CF05-A1E0-4A69-8D17-AA3FDB8250F7}"/>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1A81CC08-7C2F-48C5-8527-D4B1FCB665E4}"/>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94B6CDAA-EB2C-4947-B314-68CA83D00E53}"/>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85B2D918-3283-4758-AADD-9C0FE1D78D24}"/>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F6A657F7-7B23-4E50-A8D9-9C458476C7A6}"/>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F6667AEB-5829-40FB-AE56-5C12490EB2D1}"/>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445D7B35-FC25-47E5-90CC-1CD9E5383548}"/>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CFA08B0F-8DD6-4CF9-BAC7-C5785D50D2E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A30E4FA5-6090-4BCC-871A-AFC5D06A70D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CB827810-2B2F-494C-9C4D-452E0D37704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A78E4769-5108-44F9-B7A8-82695F3FC7E1}"/>
            </a:ext>
          </a:extLst>
        </xdr:cNvPr>
        <xdr:cNvCxnSpPr/>
      </xdr:nvCxnSpPr>
      <xdr:spPr>
        <a:xfrm flipV="1">
          <a:off x="9219565" y="1317879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C343CA2F-93C3-4544-992B-4434E2ECBF68}"/>
            </a:ext>
          </a:extLst>
        </xdr:cNvPr>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E18E45F4-D87F-467B-A8DC-F982202419F3}"/>
            </a:ext>
          </a:extLst>
        </xdr:cNvPr>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209CB646-A26C-447A-8884-8B795FEA6127}"/>
            </a:ext>
          </a:extLst>
        </xdr:cNvPr>
        <xdr:cNvSpPr txBox="1"/>
      </xdr:nvSpPr>
      <xdr:spPr>
        <a:xfrm>
          <a:off x="9258300" y="1295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CC0855DB-796C-4DB0-8221-336457179102}"/>
            </a:ext>
          </a:extLst>
        </xdr:cNvPr>
        <xdr:cNvCxnSpPr/>
      </xdr:nvCxnSpPr>
      <xdr:spPr>
        <a:xfrm>
          <a:off x="9154160" y="1317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a:extLst>
            <a:ext uri="{FF2B5EF4-FFF2-40B4-BE49-F238E27FC236}">
              <a16:creationId xmlns:a16="http://schemas.microsoft.com/office/drawing/2014/main" id="{CF011B77-DEE2-4C75-AD8E-E326E90178E1}"/>
            </a:ext>
          </a:extLst>
        </xdr:cNvPr>
        <xdr:cNvSpPr txBox="1"/>
      </xdr:nvSpPr>
      <xdr:spPr>
        <a:xfrm>
          <a:off x="9258300" y="13828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D12FF038-A17A-44C0-AF66-7846DC60BB87}"/>
            </a:ext>
          </a:extLst>
        </xdr:cNvPr>
        <xdr:cNvSpPr/>
      </xdr:nvSpPr>
      <xdr:spPr>
        <a:xfrm>
          <a:off x="9192260" y="13973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95CCB1C1-31C3-44BE-A635-AE67B04C9D54}"/>
            </a:ext>
          </a:extLst>
        </xdr:cNvPr>
        <xdr:cNvSpPr/>
      </xdr:nvSpPr>
      <xdr:spPr>
        <a:xfrm>
          <a:off x="8445500" y="1397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3BF75D1F-A556-4FC9-836D-9E93096CB0C4}"/>
            </a:ext>
          </a:extLst>
        </xdr:cNvPr>
        <xdr:cNvSpPr/>
      </xdr:nvSpPr>
      <xdr:spPr>
        <a:xfrm>
          <a:off x="7670800" y="139768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5C03D940-1F44-43D6-A6E2-CD226C868324}"/>
            </a:ext>
          </a:extLst>
        </xdr:cNvPr>
        <xdr:cNvSpPr/>
      </xdr:nvSpPr>
      <xdr:spPr>
        <a:xfrm>
          <a:off x="6873240" y="1397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19D3BEC6-4C27-4C3D-800B-0A967A30D495}"/>
            </a:ext>
          </a:extLst>
        </xdr:cNvPr>
        <xdr:cNvSpPr/>
      </xdr:nvSpPr>
      <xdr:spPr>
        <a:xfrm>
          <a:off x="6098540" y="1396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EFC847F-DCBE-4371-8B38-F4B59531169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812E0F7-3769-48D5-82F9-5E44B0A3DEB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66FDE40-1144-47EF-8DD3-8A72849875D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C2D440E-D78F-495A-B8B2-636AB4078B4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8114E76-A10A-4337-87D6-786CDDDCA20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135128</xdr:rowOff>
    </xdr:from>
    <xdr:to>
      <xdr:col>55</xdr:col>
      <xdr:colOff>50800</xdr:colOff>
      <xdr:row>86</xdr:row>
      <xdr:rowOff>65278</xdr:rowOff>
    </xdr:to>
    <xdr:sp macro="" textlink="">
      <xdr:nvSpPr>
        <xdr:cNvPr id="358" name="楕円 357">
          <a:extLst>
            <a:ext uri="{FF2B5EF4-FFF2-40B4-BE49-F238E27FC236}">
              <a16:creationId xmlns:a16="http://schemas.microsoft.com/office/drawing/2014/main" id="{A6D67252-3957-4817-B85B-515ED2315778}"/>
            </a:ext>
          </a:extLst>
        </xdr:cNvPr>
        <xdr:cNvSpPr/>
      </xdr:nvSpPr>
      <xdr:spPr>
        <a:xfrm>
          <a:off x="9192260" y="143845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50055</xdr:rowOff>
    </xdr:from>
    <xdr:ext cx="469744" cy="259045"/>
    <xdr:sp macro="" textlink="">
      <xdr:nvSpPr>
        <xdr:cNvPr id="359" name="【公営住宅】&#10;一人当たり面積該当値テキスト">
          <a:extLst>
            <a:ext uri="{FF2B5EF4-FFF2-40B4-BE49-F238E27FC236}">
              <a16:creationId xmlns:a16="http://schemas.microsoft.com/office/drawing/2014/main" id="{464175ED-BD97-402D-BB6E-A17ACE61FB75}"/>
            </a:ext>
          </a:extLst>
        </xdr:cNvPr>
        <xdr:cNvSpPr txBox="1"/>
      </xdr:nvSpPr>
      <xdr:spPr>
        <a:xfrm>
          <a:off x="9258300" y="1429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135889</xdr:rowOff>
    </xdr:from>
    <xdr:to>
      <xdr:col>50</xdr:col>
      <xdr:colOff>165100</xdr:colOff>
      <xdr:row>86</xdr:row>
      <xdr:rowOff>66039</xdr:rowOff>
    </xdr:to>
    <xdr:sp macro="" textlink="">
      <xdr:nvSpPr>
        <xdr:cNvPr id="360" name="楕円 359">
          <a:extLst>
            <a:ext uri="{FF2B5EF4-FFF2-40B4-BE49-F238E27FC236}">
              <a16:creationId xmlns:a16="http://schemas.microsoft.com/office/drawing/2014/main" id="{156FCD7D-8B2B-4079-AACD-1A0236C3AF15}"/>
            </a:ext>
          </a:extLst>
        </xdr:cNvPr>
        <xdr:cNvSpPr/>
      </xdr:nvSpPr>
      <xdr:spPr>
        <a:xfrm>
          <a:off x="844550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14478</xdr:rowOff>
    </xdr:from>
    <xdr:to>
      <xdr:col>55</xdr:col>
      <xdr:colOff>0</xdr:colOff>
      <xdr:row>86</xdr:row>
      <xdr:rowOff>15239</xdr:rowOff>
    </xdr:to>
    <xdr:cxnSp macro="">
      <xdr:nvCxnSpPr>
        <xdr:cNvPr id="361" name="直線コネクタ 360">
          <a:extLst>
            <a:ext uri="{FF2B5EF4-FFF2-40B4-BE49-F238E27FC236}">
              <a16:creationId xmlns:a16="http://schemas.microsoft.com/office/drawing/2014/main" id="{DACA3EE5-9569-4145-895C-E28DB24B3AF9}"/>
            </a:ext>
          </a:extLst>
        </xdr:cNvPr>
        <xdr:cNvCxnSpPr/>
      </xdr:nvCxnSpPr>
      <xdr:spPr>
        <a:xfrm flipV="1">
          <a:off x="8496300" y="14431518"/>
          <a:ext cx="7239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136652</xdr:rowOff>
    </xdr:from>
    <xdr:to>
      <xdr:col>46</xdr:col>
      <xdr:colOff>38100</xdr:colOff>
      <xdr:row>86</xdr:row>
      <xdr:rowOff>66802</xdr:rowOff>
    </xdr:to>
    <xdr:sp macro="" textlink="">
      <xdr:nvSpPr>
        <xdr:cNvPr id="362" name="楕円 361">
          <a:extLst>
            <a:ext uri="{FF2B5EF4-FFF2-40B4-BE49-F238E27FC236}">
              <a16:creationId xmlns:a16="http://schemas.microsoft.com/office/drawing/2014/main" id="{DBF1479F-DFBF-4A75-9D53-3BCC5736EEE0}"/>
            </a:ext>
          </a:extLst>
        </xdr:cNvPr>
        <xdr:cNvSpPr/>
      </xdr:nvSpPr>
      <xdr:spPr>
        <a:xfrm>
          <a:off x="7670800" y="143860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15239</xdr:rowOff>
    </xdr:from>
    <xdr:to>
      <xdr:col>50</xdr:col>
      <xdr:colOff>114300</xdr:colOff>
      <xdr:row>86</xdr:row>
      <xdr:rowOff>16002</xdr:rowOff>
    </xdr:to>
    <xdr:cxnSp macro="">
      <xdr:nvCxnSpPr>
        <xdr:cNvPr id="363" name="直線コネクタ 362">
          <a:extLst>
            <a:ext uri="{FF2B5EF4-FFF2-40B4-BE49-F238E27FC236}">
              <a16:creationId xmlns:a16="http://schemas.microsoft.com/office/drawing/2014/main" id="{3A3A09F6-1727-4741-8671-AE04B6596449}"/>
            </a:ext>
          </a:extLst>
        </xdr:cNvPr>
        <xdr:cNvCxnSpPr/>
      </xdr:nvCxnSpPr>
      <xdr:spPr>
        <a:xfrm flipV="1">
          <a:off x="7713980" y="14432279"/>
          <a:ext cx="78232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136652</xdr:rowOff>
    </xdr:from>
    <xdr:to>
      <xdr:col>41</xdr:col>
      <xdr:colOff>101600</xdr:colOff>
      <xdr:row>86</xdr:row>
      <xdr:rowOff>66802</xdr:rowOff>
    </xdr:to>
    <xdr:sp macro="" textlink="">
      <xdr:nvSpPr>
        <xdr:cNvPr id="364" name="楕円 363">
          <a:extLst>
            <a:ext uri="{FF2B5EF4-FFF2-40B4-BE49-F238E27FC236}">
              <a16:creationId xmlns:a16="http://schemas.microsoft.com/office/drawing/2014/main" id="{E2855E64-9FEC-4494-9BB3-793163C71E24}"/>
            </a:ext>
          </a:extLst>
        </xdr:cNvPr>
        <xdr:cNvSpPr/>
      </xdr:nvSpPr>
      <xdr:spPr>
        <a:xfrm>
          <a:off x="6873240" y="143860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16002</xdr:rowOff>
    </xdr:from>
    <xdr:to>
      <xdr:col>45</xdr:col>
      <xdr:colOff>177800</xdr:colOff>
      <xdr:row>86</xdr:row>
      <xdr:rowOff>16002</xdr:rowOff>
    </xdr:to>
    <xdr:cxnSp macro="">
      <xdr:nvCxnSpPr>
        <xdr:cNvPr id="365" name="直線コネクタ 364">
          <a:extLst>
            <a:ext uri="{FF2B5EF4-FFF2-40B4-BE49-F238E27FC236}">
              <a16:creationId xmlns:a16="http://schemas.microsoft.com/office/drawing/2014/main" id="{6DF77E32-F4FC-4265-9857-9B5A8097149C}"/>
            </a:ext>
          </a:extLst>
        </xdr:cNvPr>
        <xdr:cNvCxnSpPr/>
      </xdr:nvCxnSpPr>
      <xdr:spPr>
        <a:xfrm>
          <a:off x="6924040" y="1443304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132842</xdr:rowOff>
    </xdr:from>
    <xdr:to>
      <xdr:col>36</xdr:col>
      <xdr:colOff>165100</xdr:colOff>
      <xdr:row>86</xdr:row>
      <xdr:rowOff>62992</xdr:rowOff>
    </xdr:to>
    <xdr:sp macro="" textlink="">
      <xdr:nvSpPr>
        <xdr:cNvPr id="366" name="楕円 365">
          <a:extLst>
            <a:ext uri="{FF2B5EF4-FFF2-40B4-BE49-F238E27FC236}">
              <a16:creationId xmlns:a16="http://schemas.microsoft.com/office/drawing/2014/main" id="{589845DB-7ED4-427C-A2F4-1CF38E519984}"/>
            </a:ext>
          </a:extLst>
        </xdr:cNvPr>
        <xdr:cNvSpPr/>
      </xdr:nvSpPr>
      <xdr:spPr>
        <a:xfrm>
          <a:off x="6098540" y="143822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12192</xdr:rowOff>
    </xdr:from>
    <xdr:to>
      <xdr:col>41</xdr:col>
      <xdr:colOff>50800</xdr:colOff>
      <xdr:row>86</xdr:row>
      <xdr:rowOff>16002</xdr:rowOff>
    </xdr:to>
    <xdr:cxnSp macro="">
      <xdr:nvCxnSpPr>
        <xdr:cNvPr id="367" name="直線コネクタ 366">
          <a:extLst>
            <a:ext uri="{FF2B5EF4-FFF2-40B4-BE49-F238E27FC236}">
              <a16:creationId xmlns:a16="http://schemas.microsoft.com/office/drawing/2014/main" id="{B7A6E217-047E-4D5D-8643-A6A84E1373BC}"/>
            </a:ext>
          </a:extLst>
        </xdr:cNvPr>
        <xdr:cNvCxnSpPr/>
      </xdr:nvCxnSpPr>
      <xdr:spPr>
        <a:xfrm>
          <a:off x="6149340" y="14429232"/>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a:extLst>
            <a:ext uri="{FF2B5EF4-FFF2-40B4-BE49-F238E27FC236}">
              <a16:creationId xmlns:a16="http://schemas.microsoft.com/office/drawing/2014/main" id="{2EB9AF0E-DB8D-4289-95E6-0CC0A43E7398}"/>
            </a:ext>
          </a:extLst>
        </xdr:cNvPr>
        <xdr:cNvSpPr txBox="1"/>
      </xdr:nvSpPr>
      <xdr:spPr>
        <a:xfrm>
          <a:off x="8271587" y="1375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FC12274D-9C7A-4A67-AE5A-BF2D6415D205}"/>
            </a:ext>
          </a:extLst>
        </xdr:cNvPr>
        <xdr:cNvSpPr txBox="1"/>
      </xdr:nvSpPr>
      <xdr:spPr>
        <a:xfrm>
          <a:off x="7509587" y="1375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a:extLst>
            <a:ext uri="{FF2B5EF4-FFF2-40B4-BE49-F238E27FC236}">
              <a16:creationId xmlns:a16="http://schemas.microsoft.com/office/drawing/2014/main" id="{23EECD3F-549F-4A7D-9463-465C80244E3C}"/>
            </a:ext>
          </a:extLst>
        </xdr:cNvPr>
        <xdr:cNvSpPr txBox="1"/>
      </xdr:nvSpPr>
      <xdr:spPr>
        <a:xfrm>
          <a:off x="6712027" y="1375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a:extLst>
            <a:ext uri="{FF2B5EF4-FFF2-40B4-BE49-F238E27FC236}">
              <a16:creationId xmlns:a16="http://schemas.microsoft.com/office/drawing/2014/main" id="{B614C33C-A874-414B-AF08-2A476B5F5114}"/>
            </a:ext>
          </a:extLst>
        </xdr:cNvPr>
        <xdr:cNvSpPr txBox="1"/>
      </xdr:nvSpPr>
      <xdr:spPr>
        <a:xfrm>
          <a:off x="5937327" y="1374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57166</xdr:rowOff>
    </xdr:from>
    <xdr:ext cx="469744" cy="259045"/>
    <xdr:sp macro="" textlink="">
      <xdr:nvSpPr>
        <xdr:cNvPr id="372" name="n_1mainValue【公営住宅】&#10;一人当たり面積">
          <a:extLst>
            <a:ext uri="{FF2B5EF4-FFF2-40B4-BE49-F238E27FC236}">
              <a16:creationId xmlns:a16="http://schemas.microsoft.com/office/drawing/2014/main" id="{A7DB5AA5-3AFF-4503-969E-7D024C728730}"/>
            </a:ext>
          </a:extLst>
        </xdr:cNvPr>
        <xdr:cNvSpPr txBox="1"/>
      </xdr:nvSpPr>
      <xdr:spPr>
        <a:xfrm>
          <a:off x="827158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57929</xdr:rowOff>
    </xdr:from>
    <xdr:ext cx="469744" cy="259045"/>
    <xdr:sp macro="" textlink="">
      <xdr:nvSpPr>
        <xdr:cNvPr id="373" name="n_2mainValue【公営住宅】&#10;一人当たり面積">
          <a:extLst>
            <a:ext uri="{FF2B5EF4-FFF2-40B4-BE49-F238E27FC236}">
              <a16:creationId xmlns:a16="http://schemas.microsoft.com/office/drawing/2014/main" id="{3F88C918-ED42-432E-BC90-6F1CDA28D36C}"/>
            </a:ext>
          </a:extLst>
        </xdr:cNvPr>
        <xdr:cNvSpPr txBox="1"/>
      </xdr:nvSpPr>
      <xdr:spPr>
        <a:xfrm>
          <a:off x="750958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57929</xdr:rowOff>
    </xdr:from>
    <xdr:ext cx="469744" cy="259045"/>
    <xdr:sp macro="" textlink="">
      <xdr:nvSpPr>
        <xdr:cNvPr id="374" name="n_3mainValue【公営住宅】&#10;一人当たり面積">
          <a:extLst>
            <a:ext uri="{FF2B5EF4-FFF2-40B4-BE49-F238E27FC236}">
              <a16:creationId xmlns:a16="http://schemas.microsoft.com/office/drawing/2014/main" id="{0A9DD7AE-C308-4915-A2B7-0C00FB9B80D9}"/>
            </a:ext>
          </a:extLst>
        </xdr:cNvPr>
        <xdr:cNvSpPr txBox="1"/>
      </xdr:nvSpPr>
      <xdr:spPr>
        <a:xfrm>
          <a:off x="67120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54119</xdr:rowOff>
    </xdr:from>
    <xdr:ext cx="469744" cy="259045"/>
    <xdr:sp macro="" textlink="">
      <xdr:nvSpPr>
        <xdr:cNvPr id="375" name="n_4mainValue【公営住宅】&#10;一人当たり面積">
          <a:extLst>
            <a:ext uri="{FF2B5EF4-FFF2-40B4-BE49-F238E27FC236}">
              <a16:creationId xmlns:a16="http://schemas.microsoft.com/office/drawing/2014/main" id="{B70D02A3-0338-4D73-9713-4B3B55357484}"/>
            </a:ext>
          </a:extLst>
        </xdr:cNvPr>
        <xdr:cNvSpPr txBox="1"/>
      </xdr:nvSpPr>
      <xdr:spPr>
        <a:xfrm>
          <a:off x="5937327" y="1447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63F223C4-0698-4CF2-8A8D-D438A18D165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4959EB7C-D85E-422E-B134-005C287B23E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1BB2D4E8-DD63-45E8-8447-CEDAED53771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FB512D40-A47C-457A-A87A-D7239DBB5BB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77F24ACD-9C85-48C7-A2D2-FF87458911B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5D6C84EC-34F6-4378-B72C-8F96D60CC2F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8F84BD5A-C90A-4A99-8CBF-A01C0AB4753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C8163B51-5B17-44A3-AFC1-5AC8C59A9BCE}"/>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FCD84322-F485-43E4-A51F-F36E621C940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AD242379-50B4-4104-A537-3910B5CAC67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EE25B4B1-C128-4CC9-8D68-1438184702A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7608DEA5-5879-4FFA-8E95-FD609D4E8DF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71C5CD8D-2E0A-45BD-9788-6132449085A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135E24B3-BDEE-449C-A6F7-FC84BCECE93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36E217C-7054-4C18-B846-750B8E1A12C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991E901-E377-4874-B6D9-64FDC2A728AB}"/>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2CADE1B-406F-43B7-8842-AEF7940128F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B36C1378-6BC6-47F4-9883-4FD8E5B3701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9F5A7A9C-0665-4DF8-A4FF-80FF1512DB7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894569BA-9C16-4B71-970A-EBC9471A264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DE2069A-27B5-4E42-8539-4D93A456BAA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97F39CA5-D26E-4A06-A682-90DE30C4D3D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D379FFFD-02B7-4832-B8E4-B332DC44A60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9D101137-14A1-439D-A244-33069E6B2BC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2EA1AC9C-E0B0-46C9-8C63-279B7759953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440F7A52-8776-4203-B16A-F34B16CB5E9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A4200FF5-9BB2-457C-882B-7F7405D1EEF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0033414B-EBA0-49EF-B070-1A8E6AE21D7F}"/>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46DA0BC1-6591-4FD6-BC02-A0E3A4C02086}"/>
            </a:ext>
          </a:extLst>
        </xdr:cNvPr>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D7C7DADF-3C06-49C6-B7C4-A6C75BC418AA}"/>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27F98A9C-3AF2-4AB6-AF4D-6E2D0B467203}"/>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E970E74D-CD6A-489F-8FCD-E6A52310C849}"/>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A650B353-A7D9-4CA1-A748-E4608EC37BE8}"/>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D3C2B4A6-6579-4F6D-A1F9-CDDF2D844545}"/>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B16C78E7-B510-47D9-B00E-C2647308D386}"/>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4D194470-B378-47F8-90DC-3EB3C444D55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1F6F31DA-6979-4961-8837-B8E2C064AF7D}"/>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8356CFC2-3D46-411B-A145-B95C0359ADA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0DC173D2-39AA-4155-9C61-BD2E07EEEC7E}"/>
            </a:ext>
          </a:extLst>
        </xdr:cNvPr>
        <xdr:cNvCxnSpPr/>
      </xdr:nvCxnSpPr>
      <xdr:spPr>
        <a:xfrm flipV="1">
          <a:off x="14375764" y="5580888"/>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A20B830F-C609-4917-91B4-D968D2AE0B52}"/>
            </a:ext>
          </a:extLst>
        </xdr:cNvPr>
        <xdr:cNvSpPr txBox="1"/>
      </xdr:nvSpPr>
      <xdr:spPr>
        <a:xfrm>
          <a:off x="14414500" y="6771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015E8C88-FFBC-4FFE-B31A-56731D8A12FC}"/>
            </a:ext>
          </a:extLst>
        </xdr:cNvPr>
        <xdr:cNvCxnSpPr/>
      </xdr:nvCxnSpPr>
      <xdr:spPr>
        <a:xfrm>
          <a:off x="14287500" y="6768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EFF0E986-E432-4CD5-9725-C9E3B84CD587}"/>
            </a:ext>
          </a:extLst>
        </xdr:cNvPr>
        <xdr:cNvSpPr txBox="1"/>
      </xdr:nvSpPr>
      <xdr:spPr>
        <a:xfrm>
          <a:off x="14414500" y="5363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FBE693B6-24B7-4AB2-B390-63D943903B31}"/>
            </a:ext>
          </a:extLst>
        </xdr:cNvPr>
        <xdr:cNvCxnSpPr/>
      </xdr:nvCxnSpPr>
      <xdr:spPr>
        <a:xfrm>
          <a:off x="14287500" y="5580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60977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E1F7E34E-5556-44D1-97FA-9801119F45B8}"/>
            </a:ext>
          </a:extLst>
        </xdr:cNvPr>
        <xdr:cNvSpPr txBox="1"/>
      </xdr:nvSpPr>
      <xdr:spPr>
        <a:xfrm>
          <a:off x="14414500" y="609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8F841CD3-A23E-4A7E-AD5F-A031E57BA373}"/>
            </a:ext>
          </a:extLst>
        </xdr:cNvPr>
        <xdr:cNvSpPr/>
      </xdr:nvSpPr>
      <xdr:spPr>
        <a:xfrm>
          <a:off x="14325600" y="611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4E618C0B-B8E5-4EF4-8A59-85FAFBFC48E4}"/>
            </a:ext>
          </a:extLst>
        </xdr:cNvPr>
        <xdr:cNvSpPr/>
      </xdr:nvSpPr>
      <xdr:spPr>
        <a:xfrm>
          <a:off x="1357884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0F90E420-051B-4F88-B6C9-578454E58FC8}"/>
            </a:ext>
          </a:extLst>
        </xdr:cNvPr>
        <xdr:cNvSpPr/>
      </xdr:nvSpPr>
      <xdr:spPr>
        <a:xfrm>
          <a:off x="12804140" y="60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8874001B-E0ED-4CAC-912A-1259BD632B6E}"/>
            </a:ext>
          </a:extLst>
        </xdr:cNvPr>
        <xdr:cNvSpPr/>
      </xdr:nvSpPr>
      <xdr:spPr>
        <a:xfrm>
          <a:off x="12029440" y="60139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BDAC01ED-C450-40E2-A483-DB6D62700221}"/>
            </a:ext>
          </a:extLst>
        </xdr:cNvPr>
        <xdr:cNvSpPr/>
      </xdr:nvSpPr>
      <xdr:spPr>
        <a:xfrm>
          <a:off x="11231880" y="599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D9E73F7E-D849-4BB3-AB3C-CABD131180A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4454B246-53B7-4D08-9B5F-833BA5E9866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5B2F1B78-5731-4C7F-BF57-C94D4C3EECC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7DD953D-BF43-4F79-8342-DE41DEE059D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2FB7E43-BD59-454D-B658-593AC33B772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157988</xdr:rowOff>
    </xdr:from>
    <xdr:to>
      <xdr:col>85</xdr:col>
      <xdr:colOff>177800</xdr:colOff>
      <xdr:row>36</xdr:row>
      <xdr:rowOff>88138</xdr:rowOff>
    </xdr:to>
    <xdr:sp macro="" textlink="">
      <xdr:nvSpPr>
        <xdr:cNvPr id="430" name="楕円 429">
          <a:extLst>
            <a:ext uri="{FF2B5EF4-FFF2-40B4-BE49-F238E27FC236}">
              <a16:creationId xmlns:a16="http://schemas.microsoft.com/office/drawing/2014/main" id="{0E2212C7-2DEA-4276-A102-5D6243D8268A}"/>
            </a:ext>
          </a:extLst>
        </xdr:cNvPr>
        <xdr:cNvSpPr/>
      </xdr:nvSpPr>
      <xdr:spPr>
        <a:xfrm>
          <a:off x="14325600" y="602538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9415</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AAE580F9-CD9B-47EC-ADB6-183E6F3CADC6}"/>
            </a:ext>
          </a:extLst>
        </xdr:cNvPr>
        <xdr:cNvSpPr txBox="1"/>
      </xdr:nvSpPr>
      <xdr:spPr>
        <a:xfrm>
          <a:off x="14414500"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16256</xdr:rowOff>
    </xdr:from>
    <xdr:to>
      <xdr:col>81</xdr:col>
      <xdr:colOff>101600</xdr:colOff>
      <xdr:row>37</xdr:row>
      <xdr:rowOff>117856</xdr:rowOff>
    </xdr:to>
    <xdr:sp macro="" textlink="">
      <xdr:nvSpPr>
        <xdr:cNvPr id="432" name="楕円 431">
          <a:extLst>
            <a:ext uri="{FF2B5EF4-FFF2-40B4-BE49-F238E27FC236}">
              <a16:creationId xmlns:a16="http://schemas.microsoft.com/office/drawing/2014/main" id="{263F9F98-1DC0-461E-BCA1-A9DF12E79A8B}"/>
            </a:ext>
          </a:extLst>
        </xdr:cNvPr>
        <xdr:cNvSpPr/>
      </xdr:nvSpPr>
      <xdr:spPr>
        <a:xfrm>
          <a:off x="13578840" y="62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37338</xdr:rowOff>
    </xdr:from>
    <xdr:to>
      <xdr:col>85</xdr:col>
      <xdr:colOff>127000</xdr:colOff>
      <xdr:row>37</xdr:row>
      <xdr:rowOff>67056</xdr:rowOff>
    </xdr:to>
    <xdr:cxnSp macro="">
      <xdr:nvCxnSpPr>
        <xdr:cNvPr id="433" name="直線コネクタ 432">
          <a:extLst>
            <a:ext uri="{FF2B5EF4-FFF2-40B4-BE49-F238E27FC236}">
              <a16:creationId xmlns:a16="http://schemas.microsoft.com/office/drawing/2014/main" id="{A596B310-AC5C-40B7-9187-F8DE737C591D}"/>
            </a:ext>
          </a:extLst>
        </xdr:cNvPr>
        <xdr:cNvCxnSpPr/>
      </xdr:nvCxnSpPr>
      <xdr:spPr>
        <a:xfrm flipV="1">
          <a:off x="13629640" y="6072378"/>
          <a:ext cx="746760" cy="19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11684</xdr:rowOff>
    </xdr:from>
    <xdr:to>
      <xdr:col>76</xdr:col>
      <xdr:colOff>165100</xdr:colOff>
      <xdr:row>37</xdr:row>
      <xdr:rowOff>113284</xdr:rowOff>
    </xdr:to>
    <xdr:sp macro="" textlink="">
      <xdr:nvSpPr>
        <xdr:cNvPr id="434" name="楕円 433">
          <a:extLst>
            <a:ext uri="{FF2B5EF4-FFF2-40B4-BE49-F238E27FC236}">
              <a16:creationId xmlns:a16="http://schemas.microsoft.com/office/drawing/2014/main" id="{0F356481-5341-4099-AD81-FEF2DAB3DC3C}"/>
            </a:ext>
          </a:extLst>
        </xdr:cNvPr>
        <xdr:cNvSpPr/>
      </xdr:nvSpPr>
      <xdr:spPr>
        <a:xfrm>
          <a:off x="12804140" y="62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62484</xdr:rowOff>
    </xdr:from>
    <xdr:to>
      <xdr:col>81</xdr:col>
      <xdr:colOff>50800</xdr:colOff>
      <xdr:row>37</xdr:row>
      <xdr:rowOff>67056</xdr:rowOff>
    </xdr:to>
    <xdr:cxnSp macro="">
      <xdr:nvCxnSpPr>
        <xdr:cNvPr id="435" name="直線コネクタ 434">
          <a:extLst>
            <a:ext uri="{FF2B5EF4-FFF2-40B4-BE49-F238E27FC236}">
              <a16:creationId xmlns:a16="http://schemas.microsoft.com/office/drawing/2014/main" id="{4531E3E2-56C6-48CB-863C-E2ED714D25B5}"/>
            </a:ext>
          </a:extLst>
        </xdr:cNvPr>
        <xdr:cNvCxnSpPr/>
      </xdr:nvCxnSpPr>
      <xdr:spPr>
        <a:xfrm>
          <a:off x="12854940" y="626516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135128</xdr:rowOff>
    </xdr:from>
    <xdr:to>
      <xdr:col>72</xdr:col>
      <xdr:colOff>38100</xdr:colOff>
      <xdr:row>37</xdr:row>
      <xdr:rowOff>65278</xdr:rowOff>
    </xdr:to>
    <xdr:sp macro="" textlink="">
      <xdr:nvSpPr>
        <xdr:cNvPr id="436" name="楕円 435">
          <a:extLst>
            <a:ext uri="{FF2B5EF4-FFF2-40B4-BE49-F238E27FC236}">
              <a16:creationId xmlns:a16="http://schemas.microsoft.com/office/drawing/2014/main" id="{64CD424C-EBF4-4BE8-A229-EB2C19C320D7}"/>
            </a:ext>
          </a:extLst>
        </xdr:cNvPr>
        <xdr:cNvSpPr/>
      </xdr:nvSpPr>
      <xdr:spPr>
        <a:xfrm>
          <a:off x="12029440" y="61701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14478</xdr:rowOff>
    </xdr:from>
    <xdr:to>
      <xdr:col>76</xdr:col>
      <xdr:colOff>114300</xdr:colOff>
      <xdr:row>37</xdr:row>
      <xdr:rowOff>62484</xdr:rowOff>
    </xdr:to>
    <xdr:cxnSp macro="">
      <xdr:nvCxnSpPr>
        <xdr:cNvPr id="437" name="直線コネクタ 436">
          <a:extLst>
            <a:ext uri="{FF2B5EF4-FFF2-40B4-BE49-F238E27FC236}">
              <a16:creationId xmlns:a16="http://schemas.microsoft.com/office/drawing/2014/main" id="{AE56C704-3CB1-4C0A-B274-7E89B071E391}"/>
            </a:ext>
          </a:extLst>
        </xdr:cNvPr>
        <xdr:cNvCxnSpPr/>
      </xdr:nvCxnSpPr>
      <xdr:spPr>
        <a:xfrm>
          <a:off x="12072620" y="6217158"/>
          <a:ext cx="7823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77978</xdr:rowOff>
    </xdr:from>
    <xdr:to>
      <xdr:col>67</xdr:col>
      <xdr:colOff>101600</xdr:colOff>
      <xdr:row>37</xdr:row>
      <xdr:rowOff>8128</xdr:rowOff>
    </xdr:to>
    <xdr:sp macro="" textlink="">
      <xdr:nvSpPr>
        <xdr:cNvPr id="438" name="楕円 437">
          <a:extLst>
            <a:ext uri="{FF2B5EF4-FFF2-40B4-BE49-F238E27FC236}">
              <a16:creationId xmlns:a16="http://schemas.microsoft.com/office/drawing/2014/main" id="{82CE644F-0457-44C9-AA35-DE902119E9DD}"/>
            </a:ext>
          </a:extLst>
        </xdr:cNvPr>
        <xdr:cNvSpPr/>
      </xdr:nvSpPr>
      <xdr:spPr>
        <a:xfrm>
          <a:off x="11231880" y="6113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128778</xdr:rowOff>
    </xdr:from>
    <xdr:to>
      <xdr:col>71</xdr:col>
      <xdr:colOff>177800</xdr:colOff>
      <xdr:row>37</xdr:row>
      <xdr:rowOff>14478</xdr:rowOff>
    </xdr:to>
    <xdr:cxnSp macro="">
      <xdr:nvCxnSpPr>
        <xdr:cNvPr id="439" name="直線コネクタ 438">
          <a:extLst>
            <a:ext uri="{FF2B5EF4-FFF2-40B4-BE49-F238E27FC236}">
              <a16:creationId xmlns:a16="http://schemas.microsoft.com/office/drawing/2014/main" id="{397B3E46-326E-4725-999C-1C941C945969}"/>
            </a:ext>
          </a:extLst>
        </xdr:cNvPr>
        <xdr:cNvCxnSpPr/>
      </xdr:nvCxnSpPr>
      <xdr:spPr>
        <a:xfrm>
          <a:off x="11282680" y="6163818"/>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7459DA7A-D891-412D-AD26-03A558E0E7A9}"/>
            </a:ext>
          </a:extLst>
        </xdr:cNvPr>
        <xdr:cNvSpPr txBox="1"/>
      </xdr:nvSpPr>
      <xdr:spPr>
        <a:xfrm>
          <a:off x="134372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665E33D0-DB29-40FC-8306-5F37EA50E394}"/>
            </a:ext>
          </a:extLst>
        </xdr:cNvPr>
        <xdr:cNvSpPr txBox="1"/>
      </xdr:nvSpPr>
      <xdr:spPr>
        <a:xfrm>
          <a:off x="12675244" y="582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4D793FB7-727C-4D97-B398-991167B0A648}"/>
            </a:ext>
          </a:extLst>
        </xdr:cNvPr>
        <xdr:cNvSpPr txBox="1"/>
      </xdr:nvSpPr>
      <xdr:spPr>
        <a:xfrm>
          <a:off x="11900544" y="579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D39DB6DE-DBF1-4124-987B-E9FED138A2D0}"/>
            </a:ext>
          </a:extLst>
        </xdr:cNvPr>
        <xdr:cNvSpPr txBox="1"/>
      </xdr:nvSpPr>
      <xdr:spPr>
        <a:xfrm>
          <a:off x="1110298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108983</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D937DCA1-EF4E-4016-8555-D68D3AF0122D}"/>
            </a:ext>
          </a:extLst>
        </xdr:cNvPr>
        <xdr:cNvSpPr txBox="1"/>
      </xdr:nvSpPr>
      <xdr:spPr>
        <a:xfrm>
          <a:off x="13437244" y="631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104411</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9292A4D-76E6-4427-A89C-94BB25900270}"/>
            </a:ext>
          </a:extLst>
        </xdr:cNvPr>
        <xdr:cNvSpPr txBox="1"/>
      </xdr:nvSpPr>
      <xdr:spPr>
        <a:xfrm>
          <a:off x="12675244" y="630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56405</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62333F37-9135-4080-B84C-3D6405C2940B}"/>
            </a:ext>
          </a:extLst>
        </xdr:cNvPr>
        <xdr:cNvSpPr txBox="1"/>
      </xdr:nvSpPr>
      <xdr:spPr>
        <a:xfrm>
          <a:off x="11900544" y="6259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170705</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8FB8810A-023B-46F2-8E6A-8CD5A456727D}"/>
            </a:ext>
          </a:extLst>
        </xdr:cNvPr>
        <xdr:cNvSpPr txBox="1"/>
      </xdr:nvSpPr>
      <xdr:spPr>
        <a:xfrm>
          <a:off x="11102984" y="620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46B878D9-D5A3-480A-8A7D-EE1295CC6BA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CBE77A5-867E-4820-96F7-7A0F11E95B6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D4FE9746-B20F-4414-9344-05F405D34C3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2708CE8A-E83E-45BB-82CB-3DB9934FC35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E97698B3-4AE1-435D-816B-73F1BADCF43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8E138A37-5101-4BC0-9C60-7DB5DBE4E61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CB530968-1490-45E1-8DAD-44F4173116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955C1928-38FE-4D27-89C1-0F66766B8EC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A6F89D04-2895-4A18-AF68-A4F4415A139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950306C4-8C9B-474A-A0B3-CA81C1FBC30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EA9940CE-CEA9-48EA-A525-82827ABE66FB}"/>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1DBE8B31-54CC-4EDC-AB0F-889A152B57A1}"/>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568A1269-0825-44F8-9D9B-571F80AE25DE}"/>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5DE99E68-2285-4109-AAEF-F4FF81D3D1B3}"/>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C160EB68-0349-4291-BCE1-1EB86475CFCA}"/>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4A7B9849-9ABF-4E0E-B7DE-39C94832E36E}"/>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243B29E4-DBD0-4FE2-AAAF-0013816F3A82}"/>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B90CAE20-98FE-4843-8683-CD17EACA32D9}"/>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09BE2181-1659-49E9-B3B4-65033AB9990F}"/>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399A3B68-5EB8-47D0-89F1-00C57DBA9C8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16E36732-BEC5-43D1-B2B2-38750E0A635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8CA9D23C-D592-472B-807A-7DC3EE783918}"/>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0E938F26-CE8A-4F1A-AFDD-E0821702BAB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F7D4F6E3-B0DA-4345-9DA6-E32F71290C7E}"/>
            </a:ext>
          </a:extLst>
        </xdr:cNvPr>
        <xdr:cNvCxnSpPr/>
      </xdr:nvCxnSpPr>
      <xdr:spPr>
        <a:xfrm flipV="1">
          <a:off x="19509104" y="561213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D21B9268-A076-4AD2-96C9-49E232C77DC5}"/>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AC0CEBFE-26C8-46F6-B258-89A807F384A4}"/>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E8EED675-0181-492C-8F43-A8B96D503DEE}"/>
            </a:ext>
          </a:extLst>
        </xdr:cNvPr>
        <xdr:cNvSpPr txBox="1"/>
      </xdr:nvSpPr>
      <xdr:spPr>
        <a:xfrm>
          <a:off x="19547840" y="53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D94C23D6-FAA4-42A4-AACD-E9CBF8E2EBAE}"/>
            </a:ext>
          </a:extLst>
        </xdr:cNvPr>
        <xdr:cNvCxnSpPr/>
      </xdr:nvCxnSpPr>
      <xdr:spPr>
        <a:xfrm>
          <a:off x="19443700" y="5612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DBC63271-9A9A-475D-842A-236A51CCE690}"/>
            </a:ext>
          </a:extLst>
        </xdr:cNvPr>
        <xdr:cNvSpPr txBox="1"/>
      </xdr:nvSpPr>
      <xdr:spPr>
        <a:xfrm>
          <a:off x="19547840" y="638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AFB69D3B-235D-4B5B-8A4F-F656B57B483C}"/>
            </a:ext>
          </a:extLst>
        </xdr:cNvPr>
        <xdr:cNvSpPr/>
      </xdr:nvSpPr>
      <xdr:spPr>
        <a:xfrm>
          <a:off x="194589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0DAF2A38-2C3F-4E27-8DF1-1D8445E5AD11}"/>
            </a:ext>
          </a:extLst>
        </xdr:cNvPr>
        <xdr:cNvSpPr/>
      </xdr:nvSpPr>
      <xdr:spPr>
        <a:xfrm>
          <a:off x="1873504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24050ADE-031B-4A28-8FD3-B7302F6341E5}"/>
            </a:ext>
          </a:extLst>
        </xdr:cNvPr>
        <xdr:cNvSpPr/>
      </xdr:nvSpPr>
      <xdr:spPr>
        <a:xfrm>
          <a:off x="17937480" y="651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91769832-8F95-4751-A1F4-D187491E37AF}"/>
            </a:ext>
          </a:extLst>
        </xdr:cNvPr>
        <xdr:cNvSpPr/>
      </xdr:nvSpPr>
      <xdr:spPr>
        <a:xfrm>
          <a:off x="1716278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3EA1750D-772B-4CDD-B61C-FA33BBAFAD4F}"/>
            </a:ext>
          </a:extLst>
        </xdr:cNvPr>
        <xdr:cNvSpPr/>
      </xdr:nvSpPr>
      <xdr:spPr>
        <a:xfrm>
          <a:off x="1638808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C2803770-41D3-4958-A377-875CB5B5424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20088238-2D6D-4AAE-8660-A614E447D90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E83239F0-E94B-4AFD-9FEA-CF23759A4CC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D1F83C1-7AB2-4221-86DA-6B1710726FD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0E294E2-4EA4-4A5D-8AEF-30B7119CCCD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7" name="楕円 486">
          <a:extLst>
            <a:ext uri="{FF2B5EF4-FFF2-40B4-BE49-F238E27FC236}">
              <a16:creationId xmlns:a16="http://schemas.microsoft.com/office/drawing/2014/main" id="{BF05C776-B343-4953-927F-8D95399DA316}"/>
            </a:ext>
          </a:extLst>
        </xdr:cNvPr>
        <xdr:cNvSpPr/>
      </xdr:nvSpPr>
      <xdr:spPr>
        <a:xfrm>
          <a:off x="19458940" y="668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129557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3C3C0BB0-E319-4857-A596-B98B56556377}"/>
            </a:ext>
          </a:extLst>
        </xdr:cNvPr>
        <xdr:cNvSpPr txBox="1"/>
      </xdr:nvSpPr>
      <xdr:spPr>
        <a:xfrm>
          <a:off x="19547840"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158750</xdr:rowOff>
    </xdr:from>
    <xdr:to>
      <xdr:col>112</xdr:col>
      <xdr:colOff>38100</xdr:colOff>
      <xdr:row>40</xdr:row>
      <xdr:rowOff>88900</xdr:rowOff>
    </xdr:to>
    <xdr:sp macro="" textlink="">
      <xdr:nvSpPr>
        <xdr:cNvPr id="489" name="楕円 488">
          <a:extLst>
            <a:ext uri="{FF2B5EF4-FFF2-40B4-BE49-F238E27FC236}">
              <a16:creationId xmlns:a16="http://schemas.microsoft.com/office/drawing/2014/main" id="{BDA63B85-0451-4DBB-A034-A32541942CAB}"/>
            </a:ext>
          </a:extLst>
        </xdr:cNvPr>
        <xdr:cNvSpPr/>
      </xdr:nvSpPr>
      <xdr:spPr>
        <a:xfrm>
          <a:off x="18735040" y="6696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30480</xdr:rowOff>
    </xdr:from>
    <xdr:to>
      <xdr:col>116</xdr:col>
      <xdr:colOff>63500</xdr:colOff>
      <xdr:row>40</xdr:row>
      <xdr:rowOff>38100</xdr:rowOff>
    </xdr:to>
    <xdr:cxnSp macro="">
      <xdr:nvCxnSpPr>
        <xdr:cNvPr id="490" name="直線コネクタ 489">
          <a:extLst>
            <a:ext uri="{FF2B5EF4-FFF2-40B4-BE49-F238E27FC236}">
              <a16:creationId xmlns:a16="http://schemas.microsoft.com/office/drawing/2014/main" id="{1D377D69-27CC-4308-98D4-25C55B8E338E}"/>
            </a:ext>
          </a:extLst>
        </xdr:cNvPr>
        <xdr:cNvCxnSpPr/>
      </xdr:nvCxnSpPr>
      <xdr:spPr>
        <a:xfrm flipV="1">
          <a:off x="18778220" y="673608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xdr:rowOff>
    </xdr:from>
    <xdr:to>
      <xdr:col>107</xdr:col>
      <xdr:colOff>101600</xdr:colOff>
      <xdr:row>40</xdr:row>
      <xdr:rowOff>104140</xdr:rowOff>
    </xdr:to>
    <xdr:sp macro="" textlink="">
      <xdr:nvSpPr>
        <xdr:cNvPr id="491" name="楕円 490">
          <a:extLst>
            <a:ext uri="{FF2B5EF4-FFF2-40B4-BE49-F238E27FC236}">
              <a16:creationId xmlns:a16="http://schemas.microsoft.com/office/drawing/2014/main" id="{EEFBD16F-4793-41D4-860E-862289D78AB7}"/>
            </a:ext>
          </a:extLst>
        </xdr:cNvPr>
        <xdr:cNvSpPr/>
      </xdr:nvSpPr>
      <xdr:spPr>
        <a:xfrm>
          <a:off x="1793748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38100</xdr:rowOff>
    </xdr:from>
    <xdr:to>
      <xdr:col>111</xdr:col>
      <xdr:colOff>177800</xdr:colOff>
      <xdr:row>40</xdr:row>
      <xdr:rowOff>53340</xdr:rowOff>
    </xdr:to>
    <xdr:cxnSp macro="">
      <xdr:nvCxnSpPr>
        <xdr:cNvPr id="492" name="直線コネクタ 491">
          <a:extLst>
            <a:ext uri="{FF2B5EF4-FFF2-40B4-BE49-F238E27FC236}">
              <a16:creationId xmlns:a16="http://schemas.microsoft.com/office/drawing/2014/main" id="{DEFA1EE7-1C1A-4DB3-945C-74D73DB62052}"/>
            </a:ext>
          </a:extLst>
        </xdr:cNvPr>
        <xdr:cNvCxnSpPr/>
      </xdr:nvCxnSpPr>
      <xdr:spPr>
        <a:xfrm flipV="1">
          <a:off x="17988280" y="674370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93" name="楕円 492">
          <a:extLst>
            <a:ext uri="{FF2B5EF4-FFF2-40B4-BE49-F238E27FC236}">
              <a16:creationId xmlns:a16="http://schemas.microsoft.com/office/drawing/2014/main" id="{702C8821-F3FF-4BFD-BA12-3901BA32CEC2}"/>
            </a:ext>
          </a:extLst>
        </xdr:cNvPr>
        <xdr:cNvSpPr/>
      </xdr:nvSpPr>
      <xdr:spPr>
        <a:xfrm>
          <a:off x="1716278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53340</xdr:rowOff>
    </xdr:from>
    <xdr:to>
      <xdr:col>107</xdr:col>
      <xdr:colOff>50800</xdr:colOff>
      <xdr:row>40</xdr:row>
      <xdr:rowOff>53340</xdr:rowOff>
    </xdr:to>
    <xdr:cxnSp macro="">
      <xdr:nvCxnSpPr>
        <xdr:cNvPr id="494" name="直線コネクタ 493">
          <a:extLst>
            <a:ext uri="{FF2B5EF4-FFF2-40B4-BE49-F238E27FC236}">
              <a16:creationId xmlns:a16="http://schemas.microsoft.com/office/drawing/2014/main" id="{AF0AF707-460C-4004-A95F-BC2E9166FB6C}"/>
            </a:ext>
          </a:extLst>
        </xdr:cNvPr>
        <xdr:cNvCxnSpPr/>
      </xdr:nvCxnSpPr>
      <xdr:spPr>
        <a:xfrm>
          <a:off x="17213580" y="67589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495" name="楕円 494">
          <a:extLst>
            <a:ext uri="{FF2B5EF4-FFF2-40B4-BE49-F238E27FC236}">
              <a16:creationId xmlns:a16="http://schemas.microsoft.com/office/drawing/2014/main" id="{32F13B2E-1A59-45A8-A627-D489B79BD161}"/>
            </a:ext>
          </a:extLst>
        </xdr:cNvPr>
        <xdr:cNvSpPr/>
      </xdr:nvSpPr>
      <xdr:spPr>
        <a:xfrm>
          <a:off x="16388080" y="6708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53340</xdr:rowOff>
    </xdr:from>
    <xdr:to>
      <xdr:col>102</xdr:col>
      <xdr:colOff>114300</xdr:colOff>
      <xdr:row>40</xdr:row>
      <xdr:rowOff>53340</xdr:rowOff>
    </xdr:to>
    <xdr:cxnSp macro="">
      <xdr:nvCxnSpPr>
        <xdr:cNvPr id="496" name="直線コネクタ 495">
          <a:extLst>
            <a:ext uri="{FF2B5EF4-FFF2-40B4-BE49-F238E27FC236}">
              <a16:creationId xmlns:a16="http://schemas.microsoft.com/office/drawing/2014/main" id="{5D3A1B1C-4CAB-484F-83A5-01F764AAA326}"/>
            </a:ext>
          </a:extLst>
        </xdr:cNvPr>
        <xdr:cNvCxnSpPr/>
      </xdr:nvCxnSpPr>
      <xdr:spPr>
        <a:xfrm>
          <a:off x="16431260" y="67589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CFB6FCAA-15A4-4D02-BA81-744E77895366}"/>
            </a:ext>
          </a:extLst>
        </xdr:cNvPr>
        <xdr:cNvSpPr txBox="1"/>
      </xdr:nvSpPr>
      <xdr:spPr>
        <a:xfrm>
          <a:off x="185611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08337E41-C65D-4FF9-A94D-CE9E188691CA}"/>
            </a:ext>
          </a:extLst>
        </xdr:cNvPr>
        <xdr:cNvSpPr txBox="1"/>
      </xdr:nvSpPr>
      <xdr:spPr>
        <a:xfrm>
          <a:off x="17776267"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90917197-26BE-485E-AE3B-582D97E0F748}"/>
            </a:ext>
          </a:extLst>
        </xdr:cNvPr>
        <xdr:cNvSpPr txBox="1"/>
      </xdr:nvSpPr>
      <xdr:spPr>
        <a:xfrm>
          <a:off x="1700156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5AD16CF7-3544-422D-B082-B17E1729DD95}"/>
            </a:ext>
          </a:extLst>
        </xdr:cNvPr>
        <xdr:cNvSpPr txBox="1"/>
      </xdr:nvSpPr>
      <xdr:spPr>
        <a:xfrm>
          <a:off x="1622686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80027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A3A6A896-A3DF-464E-9EEC-0B659FD0BCFF}"/>
            </a:ext>
          </a:extLst>
        </xdr:cNvPr>
        <xdr:cNvSpPr txBox="1"/>
      </xdr:nvSpPr>
      <xdr:spPr>
        <a:xfrm>
          <a:off x="185611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609F24C4-DDC1-4545-8AD1-DD06D1A5D95A}"/>
            </a:ext>
          </a:extLst>
        </xdr:cNvPr>
        <xdr:cNvSpPr txBox="1"/>
      </xdr:nvSpPr>
      <xdr:spPr>
        <a:xfrm>
          <a:off x="1777626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F8461B1E-711C-4E1E-80F3-0E3CFD8C4ED7}"/>
            </a:ext>
          </a:extLst>
        </xdr:cNvPr>
        <xdr:cNvSpPr txBox="1"/>
      </xdr:nvSpPr>
      <xdr:spPr>
        <a:xfrm>
          <a:off x="1700156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307044AD-675A-49E4-AD01-EEBAE4A04444}"/>
            </a:ext>
          </a:extLst>
        </xdr:cNvPr>
        <xdr:cNvSpPr txBox="1"/>
      </xdr:nvSpPr>
      <xdr:spPr>
        <a:xfrm>
          <a:off x="1622686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EE04FCD9-50E5-4D48-8550-FF1D405B9B5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B2576AE0-FB71-4601-8B61-6D06FC9FFBA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E4EF33DC-0DFC-41E4-BAB3-653FE61EE9B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69EE9F11-884B-42A5-A8E7-C29E5D1B946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FEBB0C58-A261-4664-A106-027DAB7117B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CBC22ABC-3550-4452-AC94-7C4FD6B3F5F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1DAB5064-E257-4E35-84E6-5965852C474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E11566F7-57C6-4FB8-BA79-63FC8D77ADE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9F9BE8E3-DE9F-47C7-9B97-C7D2D788EA2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7B0B9019-4B82-4378-9145-0EF11CD42D4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F80D9C9E-8AF6-4299-9066-AD4F8539F6A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49FD3FB6-4BCD-4945-9E67-28F0FD1D593D}"/>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8F748A00-E4CB-48FD-8607-D9DBF5AC9089}"/>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9691C937-A378-489C-8313-18F07D984371}"/>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FAE0519D-0CC2-46D1-ACE4-9780E72FAA34}"/>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C0442DFA-03F7-40F4-A893-9B4A0BFC7937}"/>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1154381A-FAEB-41C1-82A0-EBC5813ED84E}"/>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B8D798D3-F321-4184-8D81-9C86B1128577}"/>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47F2B8A6-2791-4C1F-A3A9-752FFC91C36C}"/>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0C70F9D6-3F20-4FA0-9719-637C0D030064}"/>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9FF8AF00-3C9E-4F3C-B05A-96C447251056}"/>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D87F44BD-FB85-4022-958C-6F17204A4B8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9A6B5FFD-C09C-4FDF-B8A2-464A084477FC}"/>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E777D71B-310B-4823-AB84-7E1C3EA09FF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29E5A4DC-8277-49FB-950B-092A2F4C182C}"/>
            </a:ext>
          </a:extLst>
        </xdr:cNvPr>
        <xdr:cNvCxnSpPr/>
      </xdr:nvCxnSpPr>
      <xdr:spPr>
        <a:xfrm flipV="1">
          <a:off x="14375764" y="9536430"/>
          <a:ext cx="0" cy="1049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00ACBDDB-7E21-4530-8328-F6010228B263}"/>
            </a:ext>
          </a:extLst>
        </xdr:cNvPr>
        <xdr:cNvSpPr txBox="1"/>
      </xdr:nvSpPr>
      <xdr:spPr>
        <a:xfrm>
          <a:off x="14414500"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51352C6B-CD89-40CC-B060-4C3CF76504F4}"/>
            </a:ext>
          </a:extLst>
        </xdr:cNvPr>
        <xdr:cNvCxnSpPr/>
      </xdr:nvCxnSpPr>
      <xdr:spPr>
        <a:xfrm>
          <a:off x="14287500" y="10586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CDD9FD74-9126-4444-9206-1C1078A46933}"/>
            </a:ext>
          </a:extLst>
        </xdr:cNvPr>
        <xdr:cNvSpPr txBox="1"/>
      </xdr:nvSpPr>
      <xdr:spPr>
        <a:xfrm>
          <a:off x="144145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5424C6CE-9431-45C6-B954-4012C0F64B18}"/>
            </a:ext>
          </a:extLst>
        </xdr:cNvPr>
        <xdr:cNvCxnSpPr/>
      </xdr:nvCxnSpPr>
      <xdr:spPr>
        <a:xfrm>
          <a:off x="14287500" y="9536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1BACD491-6462-4BC6-A70D-1915BD6E4574}"/>
            </a:ext>
          </a:extLst>
        </xdr:cNvPr>
        <xdr:cNvSpPr txBox="1"/>
      </xdr:nvSpPr>
      <xdr:spPr>
        <a:xfrm>
          <a:off x="14414500" y="1013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64AD8083-99F3-45FB-8D04-47A2B260B74B}"/>
            </a:ext>
          </a:extLst>
        </xdr:cNvPr>
        <xdr:cNvSpPr/>
      </xdr:nvSpPr>
      <xdr:spPr>
        <a:xfrm>
          <a:off x="14325600" y="101600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FE9ADFE6-CF59-4BEE-A486-AF611204FB41}"/>
            </a:ext>
          </a:extLst>
        </xdr:cNvPr>
        <xdr:cNvSpPr/>
      </xdr:nvSpPr>
      <xdr:spPr>
        <a:xfrm>
          <a:off x="13578840" y="1014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6223F883-56D3-4A8D-BFC3-A7B460AEDD47}"/>
            </a:ext>
          </a:extLst>
        </xdr:cNvPr>
        <xdr:cNvSpPr/>
      </xdr:nvSpPr>
      <xdr:spPr>
        <a:xfrm>
          <a:off x="1280414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758B25AA-072F-44F6-BB9B-5A5A9DD8E51B}"/>
            </a:ext>
          </a:extLst>
        </xdr:cNvPr>
        <xdr:cNvSpPr/>
      </xdr:nvSpPr>
      <xdr:spPr>
        <a:xfrm>
          <a:off x="1202944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59746B98-4882-495A-92C9-AE9DD0F7A911}"/>
            </a:ext>
          </a:extLst>
        </xdr:cNvPr>
        <xdr:cNvSpPr/>
      </xdr:nvSpPr>
      <xdr:spPr>
        <a:xfrm>
          <a:off x="1123188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D5CE7B0-32CE-402A-A72E-41FEF72B372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F7468695-4AE2-47C1-ABC9-457051A6031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F36B1E7-FB6A-45A0-8F53-3E397C701E3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E5232A09-0044-4805-81D2-238C5CE3196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AF70AF1A-BDCA-412F-A1FA-D7928D63DD3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45" name="楕円 544">
          <a:extLst>
            <a:ext uri="{FF2B5EF4-FFF2-40B4-BE49-F238E27FC236}">
              <a16:creationId xmlns:a16="http://schemas.microsoft.com/office/drawing/2014/main" id="{0907C9C8-7FC9-403E-B709-392C309129EC}"/>
            </a:ext>
          </a:extLst>
        </xdr:cNvPr>
        <xdr:cNvSpPr/>
      </xdr:nvSpPr>
      <xdr:spPr>
        <a:xfrm>
          <a:off x="14325600" y="100742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38752</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3DAAB7DE-8D45-4AAE-87C5-69304FE48A62}"/>
            </a:ext>
          </a:extLst>
        </xdr:cNvPr>
        <xdr:cNvSpPr txBox="1"/>
      </xdr:nvSpPr>
      <xdr:spPr>
        <a:xfrm>
          <a:off x="14414500"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61595</xdr:rowOff>
    </xdr:from>
    <xdr:to>
      <xdr:col>81</xdr:col>
      <xdr:colOff>101600</xdr:colOff>
      <xdr:row>61</xdr:row>
      <xdr:rowOff>163195</xdr:rowOff>
    </xdr:to>
    <xdr:sp macro="" textlink="">
      <xdr:nvSpPr>
        <xdr:cNvPr id="547" name="楕円 546">
          <a:extLst>
            <a:ext uri="{FF2B5EF4-FFF2-40B4-BE49-F238E27FC236}">
              <a16:creationId xmlns:a16="http://schemas.microsoft.com/office/drawing/2014/main" id="{CBCCD647-B5C3-400A-8568-EE3BAA3F2DCA}"/>
            </a:ext>
          </a:extLst>
        </xdr:cNvPr>
        <xdr:cNvSpPr/>
      </xdr:nvSpPr>
      <xdr:spPr>
        <a:xfrm>
          <a:off x="1357884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66675</xdr:rowOff>
    </xdr:from>
    <xdr:to>
      <xdr:col>85</xdr:col>
      <xdr:colOff>127000</xdr:colOff>
      <xdr:row>61</xdr:row>
      <xdr:rowOff>112395</xdr:rowOff>
    </xdr:to>
    <xdr:cxnSp macro="">
      <xdr:nvCxnSpPr>
        <xdr:cNvPr id="548" name="直線コネクタ 547">
          <a:extLst>
            <a:ext uri="{FF2B5EF4-FFF2-40B4-BE49-F238E27FC236}">
              <a16:creationId xmlns:a16="http://schemas.microsoft.com/office/drawing/2014/main" id="{C8CB13EF-7607-4A20-81EC-57346A43E5D9}"/>
            </a:ext>
          </a:extLst>
        </xdr:cNvPr>
        <xdr:cNvCxnSpPr/>
      </xdr:nvCxnSpPr>
      <xdr:spPr>
        <a:xfrm flipV="1">
          <a:off x="13629640" y="10125075"/>
          <a:ext cx="74676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84455</xdr:rowOff>
    </xdr:from>
    <xdr:to>
      <xdr:col>76</xdr:col>
      <xdr:colOff>165100</xdr:colOff>
      <xdr:row>62</xdr:row>
      <xdr:rowOff>14605</xdr:rowOff>
    </xdr:to>
    <xdr:sp macro="" textlink="">
      <xdr:nvSpPr>
        <xdr:cNvPr id="549" name="楕円 548">
          <a:extLst>
            <a:ext uri="{FF2B5EF4-FFF2-40B4-BE49-F238E27FC236}">
              <a16:creationId xmlns:a16="http://schemas.microsoft.com/office/drawing/2014/main" id="{3E1E4136-1680-4914-9C7F-9E6381352259}"/>
            </a:ext>
          </a:extLst>
        </xdr:cNvPr>
        <xdr:cNvSpPr/>
      </xdr:nvSpPr>
      <xdr:spPr>
        <a:xfrm>
          <a:off x="12804140" y="1031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112395</xdr:rowOff>
    </xdr:from>
    <xdr:to>
      <xdr:col>81</xdr:col>
      <xdr:colOff>50800</xdr:colOff>
      <xdr:row>61</xdr:row>
      <xdr:rowOff>135255</xdr:rowOff>
    </xdr:to>
    <xdr:cxnSp macro="">
      <xdr:nvCxnSpPr>
        <xdr:cNvPr id="550" name="直線コネクタ 549">
          <a:extLst>
            <a:ext uri="{FF2B5EF4-FFF2-40B4-BE49-F238E27FC236}">
              <a16:creationId xmlns:a16="http://schemas.microsoft.com/office/drawing/2014/main" id="{3CA91324-BE5C-4975-B843-57AC3B4C5019}"/>
            </a:ext>
          </a:extLst>
        </xdr:cNvPr>
        <xdr:cNvCxnSpPr/>
      </xdr:nvCxnSpPr>
      <xdr:spPr>
        <a:xfrm flipV="1">
          <a:off x="12854940" y="10338435"/>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36830</xdr:rowOff>
    </xdr:from>
    <xdr:to>
      <xdr:col>72</xdr:col>
      <xdr:colOff>38100</xdr:colOff>
      <xdr:row>61</xdr:row>
      <xdr:rowOff>138430</xdr:rowOff>
    </xdr:to>
    <xdr:sp macro="" textlink="">
      <xdr:nvSpPr>
        <xdr:cNvPr id="551" name="楕円 550">
          <a:extLst>
            <a:ext uri="{FF2B5EF4-FFF2-40B4-BE49-F238E27FC236}">
              <a16:creationId xmlns:a16="http://schemas.microsoft.com/office/drawing/2014/main" id="{B6397E21-9A9F-4C5B-9DE1-20F04CA4A382}"/>
            </a:ext>
          </a:extLst>
        </xdr:cNvPr>
        <xdr:cNvSpPr/>
      </xdr:nvSpPr>
      <xdr:spPr>
        <a:xfrm>
          <a:off x="12029440" y="102628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87630</xdr:rowOff>
    </xdr:from>
    <xdr:to>
      <xdr:col>76</xdr:col>
      <xdr:colOff>114300</xdr:colOff>
      <xdr:row>61</xdr:row>
      <xdr:rowOff>135255</xdr:rowOff>
    </xdr:to>
    <xdr:cxnSp macro="">
      <xdr:nvCxnSpPr>
        <xdr:cNvPr id="552" name="直線コネクタ 551">
          <a:extLst>
            <a:ext uri="{FF2B5EF4-FFF2-40B4-BE49-F238E27FC236}">
              <a16:creationId xmlns:a16="http://schemas.microsoft.com/office/drawing/2014/main" id="{473896C9-74F9-44D6-A927-95E3EC33CD2C}"/>
            </a:ext>
          </a:extLst>
        </xdr:cNvPr>
        <xdr:cNvCxnSpPr/>
      </xdr:nvCxnSpPr>
      <xdr:spPr>
        <a:xfrm>
          <a:off x="12072620" y="10313670"/>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23495</xdr:rowOff>
    </xdr:from>
    <xdr:to>
      <xdr:col>67</xdr:col>
      <xdr:colOff>101600</xdr:colOff>
      <xdr:row>61</xdr:row>
      <xdr:rowOff>125095</xdr:rowOff>
    </xdr:to>
    <xdr:sp macro="" textlink="">
      <xdr:nvSpPr>
        <xdr:cNvPr id="553" name="楕円 552">
          <a:extLst>
            <a:ext uri="{FF2B5EF4-FFF2-40B4-BE49-F238E27FC236}">
              <a16:creationId xmlns:a16="http://schemas.microsoft.com/office/drawing/2014/main" id="{3669D2BC-7704-448D-9F62-0E2C414A0235}"/>
            </a:ext>
          </a:extLst>
        </xdr:cNvPr>
        <xdr:cNvSpPr/>
      </xdr:nvSpPr>
      <xdr:spPr>
        <a:xfrm>
          <a:off x="1123188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74295</xdr:rowOff>
    </xdr:from>
    <xdr:to>
      <xdr:col>71</xdr:col>
      <xdr:colOff>177800</xdr:colOff>
      <xdr:row>61</xdr:row>
      <xdr:rowOff>87630</xdr:rowOff>
    </xdr:to>
    <xdr:cxnSp macro="">
      <xdr:nvCxnSpPr>
        <xdr:cNvPr id="554" name="直線コネクタ 553">
          <a:extLst>
            <a:ext uri="{FF2B5EF4-FFF2-40B4-BE49-F238E27FC236}">
              <a16:creationId xmlns:a16="http://schemas.microsoft.com/office/drawing/2014/main" id="{F50E39EC-3FD8-4442-B70A-38E04DCE70C3}"/>
            </a:ext>
          </a:extLst>
        </xdr:cNvPr>
        <xdr:cNvCxnSpPr/>
      </xdr:nvCxnSpPr>
      <xdr:spPr>
        <a:xfrm>
          <a:off x="11282680" y="10300335"/>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555" name="n_1aveValue【学校施設】&#10;有形固定資産減価償却率">
          <a:extLst>
            <a:ext uri="{FF2B5EF4-FFF2-40B4-BE49-F238E27FC236}">
              <a16:creationId xmlns:a16="http://schemas.microsoft.com/office/drawing/2014/main" id="{404630BD-8F52-40B9-9B36-0E53ABAA2515}"/>
            </a:ext>
          </a:extLst>
        </xdr:cNvPr>
        <xdr:cNvSpPr txBox="1"/>
      </xdr:nvSpPr>
      <xdr:spPr>
        <a:xfrm>
          <a:off x="134372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556" name="n_2aveValue【学校施設】&#10;有形固定資産減価償却率">
          <a:extLst>
            <a:ext uri="{FF2B5EF4-FFF2-40B4-BE49-F238E27FC236}">
              <a16:creationId xmlns:a16="http://schemas.microsoft.com/office/drawing/2014/main" id="{46D1A8E9-9FC5-4962-B0DB-3BA9ECAA0A4B}"/>
            </a:ext>
          </a:extLst>
        </xdr:cNvPr>
        <xdr:cNvSpPr txBox="1"/>
      </xdr:nvSpPr>
      <xdr:spPr>
        <a:xfrm>
          <a:off x="126752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7" name="n_3aveValue【学校施設】&#10;有形固定資産減価償却率">
          <a:extLst>
            <a:ext uri="{FF2B5EF4-FFF2-40B4-BE49-F238E27FC236}">
              <a16:creationId xmlns:a16="http://schemas.microsoft.com/office/drawing/2014/main" id="{70F32C3B-39ED-48CE-9502-7F7E0525CEE9}"/>
            </a:ext>
          </a:extLst>
        </xdr:cNvPr>
        <xdr:cNvSpPr txBox="1"/>
      </xdr:nvSpPr>
      <xdr:spPr>
        <a:xfrm>
          <a:off x="119005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58" name="n_4aveValue【学校施設】&#10;有形固定資産減価償却率">
          <a:extLst>
            <a:ext uri="{FF2B5EF4-FFF2-40B4-BE49-F238E27FC236}">
              <a16:creationId xmlns:a16="http://schemas.microsoft.com/office/drawing/2014/main" id="{B3E84F5B-EFC7-4FB1-9F46-CE3A4F3B9BE3}"/>
            </a:ext>
          </a:extLst>
        </xdr:cNvPr>
        <xdr:cNvSpPr txBox="1"/>
      </xdr:nvSpPr>
      <xdr:spPr>
        <a:xfrm>
          <a:off x="1110298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154322</xdr:rowOff>
    </xdr:from>
    <xdr:ext cx="405111" cy="259045"/>
    <xdr:sp macro="" textlink="">
      <xdr:nvSpPr>
        <xdr:cNvPr id="559" name="n_1mainValue【学校施設】&#10;有形固定資産減価償却率">
          <a:extLst>
            <a:ext uri="{FF2B5EF4-FFF2-40B4-BE49-F238E27FC236}">
              <a16:creationId xmlns:a16="http://schemas.microsoft.com/office/drawing/2014/main" id="{33C018E7-9F73-4C40-B79E-45D2735C80F4}"/>
            </a:ext>
          </a:extLst>
        </xdr:cNvPr>
        <xdr:cNvSpPr txBox="1"/>
      </xdr:nvSpPr>
      <xdr:spPr>
        <a:xfrm>
          <a:off x="134372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5732</xdr:rowOff>
    </xdr:from>
    <xdr:ext cx="405111" cy="259045"/>
    <xdr:sp macro="" textlink="">
      <xdr:nvSpPr>
        <xdr:cNvPr id="560" name="n_2mainValue【学校施設】&#10;有形固定資産減価償却率">
          <a:extLst>
            <a:ext uri="{FF2B5EF4-FFF2-40B4-BE49-F238E27FC236}">
              <a16:creationId xmlns:a16="http://schemas.microsoft.com/office/drawing/2014/main" id="{C73014DD-7F0E-489F-93D5-E9E746078B9B}"/>
            </a:ext>
          </a:extLst>
        </xdr:cNvPr>
        <xdr:cNvSpPr txBox="1"/>
      </xdr:nvSpPr>
      <xdr:spPr>
        <a:xfrm>
          <a:off x="126752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129557</xdr:rowOff>
    </xdr:from>
    <xdr:ext cx="405111" cy="259045"/>
    <xdr:sp macro="" textlink="">
      <xdr:nvSpPr>
        <xdr:cNvPr id="561" name="n_3mainValue【学校施設】&#10;有形固定資産減価償却率">
          <a:extLst>
            <a:ext uri="{FF2B5EF4-FFF2-40B4-BE49-F238E27FC236}">
              <a16:creationId xmlns:a16="http://schemas.microsoft.com/office/drawing/2014/main" id="{C61C92D7-A43E-445D-83BE-6B442C57EB90}"/>
            </a:ext>
          </a:extLst>
        </xdr:cNvPr>
        <xdr:cNvSpPr txBox="1"/>
      </xdr:nvSpPr>
      <xdr:spPr>
        <a:xfrm>
          <a:off x="119005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116222</xdr:rowOff>
    </xdr:from>
    <xdr:ext cx="405111" cy="259045"/>
    <xdr:sp macro="" textlink="">
      <xdr:nvSpPr>
        <xdr:cNvPr id="562" name="n_4mainValue【学校施設】&#10;有形固定資産減価償却率">
          <a:extLst>
            <a:ext uri="{FF2B5EF4-FFF2-40B4-BE49-F238E27FC236}">
              <a16:creationId xmlns:a16="http://schemas.microsoft.com/office/drawing/2014/main" id="{D10C279A-1C8A-432C-A661-A7EB3D28ABB2}"/>
            </a:ext>
          </a:extLst>
        </xdr:cNvPr>
        <xdr:cNvSpPr txBox="1"/>
      </xdr:nvSpPr>
      <xdr:spPr>
        <a:xfrm>
          <a:off x="1110298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98D2C55B-BC29-436E-A136-74E4CBCAE47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0E8AE498-2689-491E-A908-46CE036A693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23351542-D54D-41FF-B121-A05281D6A03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966210F0-63BB-40CF-B5D7-F2D0B8155A3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C0B8EA3C-A50C-406F-B2B1-E81577D90B7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609A56F1-E853-4688-8C5F-0958B7ED738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9C6249B0-B7B2-4445-84B0-B99A8F21B9A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2A46F1A5-18AE-44AB-9A88-B8ED6AC249D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C40EC095-85C5-46D8-9798-31CE1FEB190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866A5B54-8149-4A76-9BC5-AA35D4C2FA6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F638B7D9-7759-40F0-BECD-65A5CBD6A6A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2A69F08D-84B9-442E-9197-F1F72F8FA57E}"/>
            </a:ext>
          </a:extLst>
        </xdr:cNvPr>
        <xdr:cNvCxnSpPr/>
      </xdr:nvCxnSpPr>
      <xdr:spPr>
        <a:xfrm>
          <a:off x="1609344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E3E3C90D-82CA-4483-860F-57B4E343265A}"/>
            </a:ext>
          </a:extLst>
        </xdr:cNvPr>
        <xdr:cNvSpPr txBox="1"/>
      </xdr:nvSpPr>
      <xdr:spPr>
        <a:xfrm>
          <a:off x="1569484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A3759C11-D0BE-4ED6-908C-692EE6721C12}"/>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79516B27-B6C8-417A-9D8D-DB95D3C00E73}"/>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3B607EA0-1719-4CE1-B3D5-92F9A8D8F73C}"/>
            </a:ext>
          </a:extLst>
        </xdr:cNvPr>
        <xdr:cNvCxnSpPr/>
      </xdr:nvCxnSpPr>
      <xdr:spPr>
        <a:xfrm>
          <a:off x="1609344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0DF81145-B168-4C7E-AFA6-A9F1A1AF961D}"/>
            </a:ext>
          </a:extLst>
        </xdr:cNvPr>
        <xdr:cNvSpPr txBox="1"/>
      </xdr:nvSpPr>
      <xdr:spPr>
        <a:xfrm>
          <a:off x="15694841" y="1020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3CD1879F-EFF0-4760-BF86-4FD70EE9D3E6}"/>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5811355F-8BF7-480E-8BA2-ED7963FA2828}"/>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8FD5CE13-7770-4FDD-BBDD-9E25A13F3754}"/>
            </a:ext>
          </a:extLst>
        </xdr:cNvPr>
        <xdr:cNvCxnSpPr/>
      </xdr:nvCxnSpPr>
      <xdr:spPr>
        <a:xfrm>
          <a:off x="1609344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262D5CA1-7FB0-45E9-AC5E-3E5C1AE76032}"/>
            </a:ext>
          </a:extLst>
        </xdr:cNvPr>
        <xdr:cNvSpPr txBox="1"/>
      </xdr:nvSpPr>
      <xdr:spPr>
        <a:xfrm>
          <a:off x="15694841" y="964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62156AB2-0933-475A-847E-9583898DE934}"/>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C5EA36CA-3B98-4CCB-A651-EC93F8928962}"/>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268EFFB6-C824-488E-94F1-B5480EC7E800}"/>
            </a:ext>
          </a:extLst>
        </xdr:cNvPr>
        <xdr:cNvCxnSpPr/>
      </xdr:nvCxnSpPr>
      <xdr:spPr>
        <a:xfrm>
          <a:off x="1609344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F528143E-FAA6-4A3A-9334-3D2005C009AD}"/>
            </a:ext>
          </a:extLst>
        </xdr:cNvPr>
        <xdr:cNvSpPr txBox="1"/>
      </xdr:nvSpPr>
      <xdr:spPr>
        <a:xfrm>
          <a:off x="1569484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A1471091-3F19-4FFA-8F47-BC99C35A295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FC2DD340-9627-49C4-983D-AC7594D099F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E76BCB-C9E6-4FC4-AFD3-D73DA7BC9A6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84B60D34-3E55-40A4-A6B8-669279F6E4A7}"/>
            </a:ext>
          </a:extLst>
        </xdr:cNvPr>
        <xdr:cNvCxnSpPr/>
      </xdr:nvCxnSpPr>
      <xdr:spPr>
        <a:xfrm flipV="1">
          <a:off x="19509104" y="9392127"/>
          <a:ext cx="0" cy="132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976B5779-D790-49A8-AC47-974C0CB30AB6}"/>
            </a:ext>
          </a:extLst>
        </xdr:cNvPr>
        <xdr:cNvSpPr txBox="1"/>
      </xdr:nvSpPr>
      <xdr:spPr>
        <a:xfrm>
          <a:off x="19547840" y="1072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9BF5E162-A16E-4894-AEDE-6482054D49EC}"/>
            </a:ext>
          </a:extLst>
        </xdr:cNvPr>
        <xdr:cNvCxnSpPr/>
      </xdr:nvCxnSpPr>
      <xdr:spPr>
        <a:xfrm>
          <a:off x="19443700" y="10719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384929A2-BE9B-439C-BDD6-CECCB527F200}"/>
            </a:ext>
          </a:extLst>
        </xdr:cNvPr>
        <xdr:cNvSpPr txBox="1"/>
      </xdr:nvSpPr>
      <xdr:spPr>
        <a:xfrm>
          <a:off x="19547840" y="917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B2D0AE2E-8982-4F3C-93E9-482824D362EC}"/>
            </a:ext>
          </a:extLst>
        </xdr:cNvPr>
        <xdr:cNvCxnSpPr/>
      </xdr:nvCxnSpPr>
      <xdr:spPr>
        <a:xfrm>
          <a:off x="19443700" y="9392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596" name="【学校施設】&#10;一人当たり面積平均値テキスト">
          <a:extLst>
            <a:ext uri="{FF2B5EF4-FFF2-40B4-BE49-F238E27FC236}">
              <a16:creationId xmlns:a16="http://schemas.microsoft.com/office/drawing/2014/main" id="{68077BE3-91F9-4922-AA1B-5D5C2D82B689}"/>
            </a:ext>
          </a:extLst>
        </xdr:cNvPr>
        <xdr:cNvSpPr txBox="1"/>
      </xdr:nvSpPr>
      <xdr:spPr>
        <a:xfrm>
          <a:off x="19547840" y="10061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332387C0-5650-4473-AA15-517BC1AF02BB}"/>
            </a:ext>
          </a:extLst>
        </xdr:cNvPr>
        <xdr:cNvSpPr/>
      </xdr:nvSpPr>
      <xdr:spPr>
        <a:xfrm>
          <a:off x="19458940" y="1008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E9ADC8DC-FC17-4826-BBC5-E1390B134805}"/>
            </a:ext>
          </a:extLst>
        </xdr:cNvPr>
        <xdr:cNvSpPr/>
      </xdr:nvSpPr>
      <xdr:spPr>
        <a:xfrm>
          <a:off x="18735040" y="100947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8196037F-4A1B-4842-A99B-DA744788C3CC}"/>
            </a:ext>
          </a:extLst>
        </xdr:cNvPr>
        <xdr:cNvSpPr/>
      </xdr:nvSpPr>
      <xdr:spPr>
        <a:xfrm>
          <a:off x="17937480" y="1011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C2450681-E61E-4B5E-98D8-2C04C2A6759E}"/>
            </a:ext>
          </a:extLst>
        </xdr:cNvPr>
        <xdr:cNvSpPr/>
      </xdr:nvSpPr>
      <xdr:spPr>
        <a:xfrm>
          <a:off x="17162780" y="1012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6C634A92-1D47-4FAC-9B7B-137F1534FB33}"/>
            </a:ext>
          </a:extLst>
        </xdr:cNvPr>
        <xdr:cNvSpPr/>
      </xdr:nvSpPr>
      <xdr:spPr>
        <a:xfrm>
          <a:off x="16388080" y="101204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7054086A-1007-471E-9A0D-B659E9B6965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4196BF5-B45C-4BF7-BDA2-CE728BEDDF9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87B20F5-0762-4F26-AB16-2AB8BE22751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27E287A-DA3F-4617-97C2-81BD8F92C2D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08DA60A-CA38-4DE3-B4B0-B17E8000BC6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167799</xdr:rowOff>
    </xdr:from>
    <xdr:to>
      <xdr:col>116</xdr:col>
      <xdr:colOff>114300</xdr:colOff>
      <xdr:row>60</xdr:row>
      <xdr:rowOff>97949</xdr:rowOff>
    </xdr:to>
    <xdr:sp macro="" textlink="">
      <xdr:nvSpPr>
        <xdr:cNvPr id="607" name="楕円 606">
          <a:extLst>
            <a:ext uri="{FF2B5EF4-FFF2-40B4-BE49-F238E27FC236}">
              <a16:creationId xmlns:a16="http://schemas.microsoft.com/office/drawing/2014/main" id="{58B5ECCE-F67B-4950-96AC-EAC523D347C7}"/>
            </a:ext>
          </a:extLst>
        </xdr:cNvPr>
        <xdr:cNvSpPr/>
      </xdr:nvSpPr>
      <xdr:spPr>
        <a:xfrm>
          <a:off x="19458940" y="100585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19226</xdr:rowOff>
    </xdr:from>
    <xdr:ext cx="469744" cy="259045"/>
    <xdr:sp macro="" textlink="">
      <xdr:nvSpPr>
        <xdr:cNvPr id="608" name="【学校施設】&#10;一人当たり面積該当値テキスト">
          <a:extLst>
            <a:ext uri="{FF2B5EF4-FFF2-40B4-BE49-F238E27FC236}">
              <a16:creationId xmlns:a16="http://schemas.microsoft.com/office/drawing/2014/main" id="{14F94DAB-129E-4772-B300-FC8D2CDDC645}"/>
            </a:ext>
          </a:extLst>
        </xdr:cNvPr>
        <xdr:cNvSpPr txBox="1"/>
      </xdr:nvSpPr>
      <xdr:spPr>
        <a:xfrm>
          <a:off x="19547840" y="9909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84931</xdr:rowOff>
    </xdr:from>
    <xdr:to>
      <xdr:col>112</xdr:col>
      <xdr:colOff>38100</xdr:colOff>
      <xdr:row>61</xdr:row>
      <xdr:rowOff>15081</xdr:rowOff>
    </xdr:to>
    <xdr:sp macro="" textlink="">
      <xdr:nvSpPr>
        <xdr:cNvPr id="609" name="楕円 608">
          <a:extLst>
            <a:ext uri="{FF2B5EF4-FFF2-40B4-BE49-F238E27FC236}">
              <a16:creationId xmlns:a16="http://schemas.microsoft.com/office/drawing/2014/main" id="{CA7199B7-9422-4A17-A2E4-1B1DC9F073B2}"/>
            </a:ext>
          </a:extLst>
        </xdr:cNvPr>
        <xdr:cNvSpPr/>
      </xdr:nvSpPr>
      <xdr:spPr>
        <a:xfrm>
          <a:off x="18735040" y="101433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47149</xdr:rowOff>
    </xdr:from>
    <xdr:to>
      <xdr:col>116</xdr:col>
      <xdr:colOff>63500</xdr:colOff>
      <xdr:row>60</xdr:row>
      <xdr:rowOff>135731</xdr:rowOff>
    </xdr:to>
    <xdr:cxnSp macro="">
      <xdr:nvCxnSpPr>
        <xdr:cNvPr id="610" name="直線コネクタ 609">
          <a:extLst>
            <a:ext uri="{FF2B5EF4-FFF2-40B4-BE49-F238E27FC236}">
              <a16:creationId xmlns:a16="http://schemas.microsoft.com/office/drawing/2014/main" id="{3E643A6A-9CF5-41DC-9617-A17FEB5E5D2A}"/>
            </a:ext>
          </a:extLst>
        </xdr:cNvPr>
        <xdr:cNvCxnSpPr/>
      </xdr:nvCxnSpPr>
      <xdr:spPr>
        <a:xfrm flipV="1">
          <a:off x="18778220" y="10105549"/>
          <a:ext cx="73152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54928</xdr:rowOff>
    </xdr:from>
    <xdr:to>
      <xdr:col>107</xdr:col>
      <xdr:colOff>101600</xdr:colOff>
      <xdr:row>62</xdr:row>
      <xdr:rowOff>156528</xdr:rowOff>
    </xdr:to>
    <xdr:sp macro="" textlink="">
      <xdr:nvSpPr>
        <xdr:cNvPr id="611" name="楕円 610">
          <a:extLst>
            <a:ext uri="{FF2B5EF4-FFF2-40B4-BE49-F238E27FC236}">
              <a16:creationId xmlns:a16="http://schemas.microsoft.com/office/drawing/2014/main" id="{2E7D3F24-FB1F-4A8D-975C-F65227DB90A3}"/>
            </a:ext>
          </a:extLst>
        </xdr:cNvPr>
        <xdr:cNvSpPr/>
      </xdr:nvSpPr>
      <xdr:spPr>
        <a:xfrm>
          <a:off x="17937480" y="1044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135731</xdr:rowOff>
    </xdr:from>
    <xdr:to>
      <xdr:col>111</xdr:col>
      <xdr:colOff>177800</xdr:colOff>
      <xdr:row>62</xdr:row>
      <xdr:rowOff>105728</xdr:rowOff>
    </xdr:to>
    <xdr:cxnSp macro="">
      <xdr:nvCxnSpPr>
        <xdr:cNvPr id="612" name="直線コネクタ 611">
          <a:extLst>
            <a:ext uri="{FF2B5EF4-FFF2-40B4-BE49-F238E27FC236}">
              <a16:creationId xmlns:a16="http://schemas.microsoft.com/office/drawing/2014/main" id="{A6E4EDE1-3DE3-4166-BD43-7565A4E8C36E}"/>
            </a:ext>
          </a:extLst>
        </xdr:cNvPr>
        <xdr:cNvCxnSpPr/>
      </xdr:nvCxnSpPr>
      <xdr:spPr>
        <a:xfrm flipV="1">
          <a:off x="17988280" y="10194131"/>
          <a:ext cx="789940" cy="30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13" name="楕円 612">
          <a:extLst>
            <a:ext uri="{FF2B5EF4-FFF2-40B4-BE49-F238E27FC236}">
              <a16:creationId xmlns:a16="http://schemas.microsoft.com/office/drawing/2014/main" id="{90B49819-9E2B-4C0D-99B6-6860275AA13F}"/>
            </a:ext>
          </a:extLst>
        </xdr:cNvPr>
        <xdr:cNvSpPr/>
      </xdr:nvSpPr>
      <xdr:spPr>
        <a:xfrm>
          <a:off x="1716278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105728</xdr:rowOff>
    </xdr:from>
    <xdr:to>
      <xdr:col>107</xdr:col>
      <xdr:colOff>50800</xdr:colOff>
      <xdr:row>62</xdr:row>
      <xdr:rowOff>114300</xdr:rowOff>
    </xdr:to>
    <xdr:cxnSp macro="">
      <xdr:nvCxnSpPr>
        <xdr:cNvPr id="614" name="直線コネクタ 613">
          <a:extLst>
            <a:ext uri="{FF2B5EF4-FFF2-40B4-BE49-F238E27FC236}">
              <a16:creationId xmlns:a16="http://schemas.microsoft.com/office/drawing/2014/main" id="{B74ADC11-54E7-41C6-B1B5-088B7151CD0E}"/>
            </a:ext>
          </a:extLst>
        </xdr:cNvPr>
        <xdr:cNvCxnSpPr/>
      </xdr:nvCxnSpPr>
      <xdr:spPr>
        <a:xfrm flipV="1">
          <a:off x="17213580" y="10499408"/>
          <a:ext cx="7747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70644</xdr:rowOff>
    </xdr:from>
    <xdr:to>
      <xdr:col>98</xdr:col>
      <xdr:colOff>38100</xdr:colOff>
      <xdr:row>63</xdr:row>
      <xdr:rowOff>794</xdr:rowOff>
    </xdr:to>
    <xdr:sp macro="" textlink="">
      <xdr:nvSpPr>
        <xdr:cNvPr id="615" name="楕円 614">
          <a:extLst>
            <a:ext uri="{FF2B5EF4-FFF2-40B4-BE49-F238E27FC236}">
              <a16:creationId xmlns:a16="http://schemas.microsoft.com/office/drawing/2014/main" id="{0A1F2352-1504-4574-B46D-E53CF41CE202}"/>
            </a:ext>
          </a:extLst>
        </xdr:cNvPr>
        <xdr:cNvSpPr/>
      </xdr:nvSpPr>
      <xdr:spPr>
        <a:xfrm>
          <a:off x="16388080" y="104643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121444</xdr:rowOff>
    </xdr:to>
    <xdr:cxnSp macro="">
      <xdr:nvCxnSpPr>
        <xdr:cNvPr id="616" name="直線コネクタ 615">
          <a:extLst>
            <a:ext uri="{FF2B5EF4-FFF2-40B4-BE49-F238E27FC236}">
              <a16:creationId xmlns:a16="http://schemas.microsoft.com/office/drawing/2014/main" id="{84575473-28B8-4EB6-93A2-A4A681CF098C}"/>
            </a:ext>
          </a:extLst>
        </xdr:cNvPr>
        <xdr:cNvCxnSpPr/>
      </xdr:nvCxnSpPr>
      <xdr:spPr>
        <a:xfrm flipV="1">
          <a:off x="16431260" y="10507980"/>
          <a:ext cx="78232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617" name="n_1aveValue【学校施設】&#10;一人当たり面積">
          <a:extLst>
            <a:ext uri="{FF2B5EF4-FFF2-40B4-BE49-F238E27FC236}">
              <a16:creationId xmlns:a16="http://schemas.microsoft.com/office/drawing/2014/main" id="{4D7169BE-DA09-49B2-BA3F-AF09E4DAA660}"/>
            </a:ext>
          </a:extLst>
        </xdr:cNvPr>
        <xdr:cNvSpPr txBox="1"/>
      </xdr:nvSpPr>
      <xdr:spPr>
        <a:xfrm>
          <a:off x="18561127" y="987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618" name="n_2aveValue【学校施設】&#10;一人当たり面積">
          <a:extLst>
            <a:ext uri="{FF2B5EF4-FFF2-40B4-BE49-F238E27FC236}">
              <a16:creationId xmlns:a16="http://schemas.microsoft.com/office/drawing/2014/main" id="{86D1C6F6-6199-42D7-ADF1-FB7B7BD4007B}"/>
            </a:ext>
          </a:extLst>
        </xdr:cNvPr>
        <xdr:cNvSpPr txBox="1"/>
      </xdr:nvSpPr>
      <xdr:spPr>
        <a:xfrm>
          <a:off x="17776267" y="989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619" name="n_3aveValue【学校施設】&#10;一人当たり面積">
          <a:extLst>
            <a:ext uri="{FF2B5EF4-FFF2-40B4-BE49-F238E27FC236}">
              <a16:creationId xmlns:a16="http://schemas.microsoft.com/office/drawing/2014/main" id="{877D0010-FD9D-4D44-9AD7-25C44F11C536}"/>
            </a:ext>
          </a:extLst>
        </xdr:cNvPr>
        <xdr:cNvSpPr txBox="1"/>
      </xdr:nvSpPr>
      <xdr:spPr>
        <a:xfrm>
          <a:off x="17001567" y="9905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620" name="n_4aveValue【学校施設】&#10;一人当たり面積">
          <a:extLst>
            <a:ext uri="{FF2B5EF4-FFF2-40B4-BE49-F238E27FC236}">
              <a16:creationId xmlns:a16="http://schemas.microsoft.com/office/drawing/2014/main" id="{E97C64FF-DE3E-4334-BDC7-9D160F47F2FD}"/>
            </a:ext>
          </a:extLst>
        </xdr:cNvPr>
        <xdr:cNvSpPr txBox="1"/>
      </xdr:nvSpPr>
      <xdr:spPr>
        <a:xfrm>
          <a:off x="16226867" y="989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6208</xdr:rowOff>
    </xdr:from>
    <xdr:ext cx="469744" cy="259045"/>
    <xdr:sp macro="" textlink="">
      <xdr:nvSpPr>
        <xdr:cNvPr id="621" name="n_1mainValue【学校施設】&#10;一人当たり面積">
          <a:extLst>
            <a:ext uri="{FF2B5EF4-FFF2-40B4-BE49-F238E27FC236}">
              <a16:creationId xmlns:a16="http://schemas.microsoft.com/office/drawing/2014/main" id="{0ADBA755-D5A2-4E07-A285-E99C34541195}"/>
            </a:ext>
          </a:extLst>
        </xdr:cNvPr>
        <xdr:cNvSpPr txBox="1"/>
      </xdr:nvSpPr>
      <xdr:spPr>
        <a:xfrm>
          <a:off x="18561127" y="1023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147655</xdr:rowOff>
    </xdr:from>
    <xdr:ext cx="469744" cy="259045"/>
    <xdr:sp macro="" textlink="">
      <xdr:nvSpPr>
        <xdr:cNvPr id="622" name="n_2mainValue【学校施設】&#10;一人当たり面積">
          <a:extLst>
            <a:ext uri="{FF2B5EF4-FFF2-40B4-BE49-F238E27FC236}">
              <a16:creationId xmlns:a16="http://schemas.microsoft.com/office/drawing/2014/main" id="{14710A20-F9FC-4AFC-A66C-FECA577C8213}"/>
            </a:ext>
          </a:extLst>
        </xdr:cNvPr>
        <xdr:cNvSpPr txBox="1"/>
      </xdr:nvSpPr>
      <xdr:spPr>
        <a:xfrm>
          <a:off x="17776267" y="1054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623" name="n_3mainValue【学校施設】&#10;一人当たり面積">
          <a:extLst>
            <a:ext uri="{FF2B5EF4-FFF2-40B4-BE49-F238E27FC236}">
              <a16:creationId xmlns:a16="http://schemas.microsoft.com/office/drawing/2014/main" id="{A6D27F0B-4ECC-46A9-875B-EA658BCE8401}"/>
            </a:ext>
          </a:extLst>
        </xdr:cNvPr>
        <xdr:cNvSpPr txBox="1"/>
      </xdr:nvSpPr>
      <xdr:spPr>
        <a:xfrm>
          <a:off x="1700156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163371</xdr:rowOff>
    </xdr:from>
    <xdr:ext cx="469744" cy="259045"/>
    <xdr:sp macro="" textlink="">
      <xdr:nvSpPr>
        <xdr:cNvPr id="624" name="n_4mainValue【学校施設】&#10;一人当たり面積">
          <a:extLst>
            <a:ext uri="{FF2B5EF4-FFF2-40B4-BE49-F238E27FC236}">
              <a16:creationId xmlns:a16="http://schemas.microsoft.com/office/drawing/2014/main" id="{520D6C38-B4A6-4ABF-986E-046C9B84D6BE}"/>
            </a:ext>
          </a:extLst>
        </xdr:cNvPr>
        <xdr:cNvSpPr txBox="1"/>
      </xdr:nvSpPr>
      <xdr:spPr>
        <a:xfrm>
          <a:off x="16226867" y="1055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EEF87E6A-94A9-441A-B7FC-FF23CB97121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E5C33CE6-BC96-4FA2-AE80-67C41093C87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DDFF2CDA-AF1A-4661-B507-FC108DD1C04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D76A6FE1-6C21-4D19-9F92-E70BD6F7147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B9ADB5D6-019F-4FD3-B3C5-3E71407D59E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22FC69B5-CC9D-4C4A-8CE7-79F40A6DF71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429B5886-D84F-49E8-8924-53292496D93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37A906A0-8594-4E10-9111-5B76DB231EB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A72F476-677D-4BC8-B4C3-A8287DC5400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4D85D11-6ED0-460D-9062-36A88A50142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C3281FDD-2958-4818-B8B8-C67FE5FBDBE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28F49E26-AB04-4418-B8F6-1FCB376574AC}"/>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87A21EED-362F-49DE-A3D8-F07812B4ABEE}"/>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6165CE11-19C4-42A4-AE92-B2823528DBB1}"/>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BAD88465-AFAE-4CE1-B9B9-7A40D5CC690C}"/>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04FAAE09-8DAD-4D84-B8CC-D576F9EBA81C}"/>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661DB25C-767C-4C5D-81C7-B6FF740C5164}"/>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F0DFE8F7-ACF6-4165-9A14-043DBF055D84}"/>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803BF191-DAF2-40FE-934F-7A9022CA497B}"/>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E526B50B-3073-466B-A2CA-1470E32A4A3A}"/>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0D74CF2D-D0C8-420A-9DF1-2B36B9E6640A}"/>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205A2A3A-AB53-4428-8C51-09043C981CC8}"/>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E620830E-CB59-4353-A634-E6AE6E17295D}"/>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7563BF2E-7565-4BCE-B09E-956875951A6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AEDA587A-D6D8-451F-9F65-D2FA15FCFC9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AC432926-C774-4035-8CCF-74C7DBE58134}"/>
            </a:ext>
          </a:extLst>
        </xdr:cNvPr>
        <xdr:cNvCxnSpPr/>
      </xdr:nvCxnSpPr>
      <xdr:spPr>
        <a:xfrm flipV="1">
          <a:off x="14375764" y="13200562"/>
          <a:ext cx="0" cy="138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3CFAFF90-E8CB-444F-8130-3E78D2F83EDD}"/>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A0F1BE20-3CFA-4B06-8507-3AC21924AE2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0288710B-4102-4A59-8626-B2B23C1DBD8B}"/>
            </a:ext>
          </a:extLst>
        </xdr:cNvPr>
        <xdr:cNvSpPr txBox="1"/>
      </xdr:nvSpPr>
      <xdr:spPr>
        <a:xfrm>
          <a:off x="14414500" y="1297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11CCE206-580F-4C1D-B02C-7C06CCEEAEF2}"/>
            </a:ext>
          </a:extLst>
        </xdr:cNvPr>
        <xdr:cNvCxnSpPr/>
      </xdr:nvCxnSpPr>
      <xdr:spPr>
        <a:xfrm>
          <a:off x="14287500" y="132005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135545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1AA649A4-359D-4BEE-A667-E2B014BFD6CF}"/>
            </a:ext>
          </a:extLst>
        </xdr:cNvPr>
        <xdr:cNvSpPr txBox="1"/>
      </xdr:nvSpPr>
      <xdr:spPr>
        <a:xfrm>
          <a:off x="14414500" y="13882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A1A24616-A683-4AF4-A738-6EA84482A9B6}"/>
            </a:ext>
          </a:extLst>
        </xdr:cNvPr>
        <xdr:cNvSpPr/>
      </xdr:nvSpPr>
      <xdr:spPr>
        <a:xfrm>
          <a:off x="14325600" y="1390359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AE9A3196-D747-4D73-A4B4-C956137772C5}"/>
            </a:ext>
          </a:extLst>
        </xdr:cNvPr>
        <xdr:cNvSpPr/>
      </xdr:nvSpPr>
      <xdr:spPr>
        <a:xfrm>
          <a:off x="13578840" y="13892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B9A4ACAB-5612-456E-9D7C-C7AA446AE80A}"/>
            </a:ext>
          </a:extLst>
        </xdr:cNvPr>
        <xdr:cNvSpPr/>
      </xdr:nvSpPr>
      <xdr:spPr>
        <a:xfrm>
          <a:off x="128041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2C842AAC-C8CA-44F1-B6D2-8A9B73758FAE}"/>
            </a:ext>
          </a:extLst>
        </xdr:cNvPr>
        <xdr:cNvSpPr/>
      </xdr:nvSpPr>
      <xdr:spPr>
        <a:xfrm>
          <a:off x="12029440" y="139161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87443FB6-0F3B-4C89-BF0B-82320CA7C936}"/>
            </a:ext>
          </a:extLst>
        </xdr:cNvPr>
        <xdr:cNvSpPr/>
      </xdr:nvSpPr>
      <xdr:spPr>
        <a:xfrm>
          <a:off x="1123188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FF4AF4E-F3AA-479E-8FAE-B217381379C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207FFC72-0603-41EE-843A-B507A9D162B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F6F86AE1-74E6-4426-BF55-CB47A34A87E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76B5EFD-E1E8-4B60-913B-348F66A36C1F}"/>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60870AB-AF11-4E01-A8E5-A9D8D6DEB5EC}"/>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19957</xdr:rowOff>
    </xdr:from>
    <xdr:to>
      <xdr:col>85</xdr:col>
      <xdr:colOff>177800</xdr:colOff>
      <xdr:row>82</xdr:row>
      <xdr:rowOff>121557</xdr:rowOff>
    </xdr:to>
    <xdr:sp macro="" textlink="">
      <xdr:nvSpPr>
        <xdr:cNvPr id="666" name="楕円 665">
          <a:extLst>
            <a:ext uri="{FF2B5EF4-FFF2-40B4-BE49-F238E27FC236}">
              <a16:creationId xmlns:a16="http://schemas.microsoft.com/office/drawing/2014/main" id="{8B596A37-7FC4-4376-A095-CF64080746EF}"/>
            </a:ext>
          </a:extLst>
        </xdr:cNvPr>
        <xdr:cNvSpPr/>
      </xdr:nvSpPr>
      <xdr:spPr>
        <a:xfrm>
          <a:off x="14325600" y="1376643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42834</xdr:rowOff>
    </xdr:from>
    <xdr:ext cx="405111" cy="259045"/>
    <xdr:sp macro="" textlink="">
      <xdr:nvSpPr>
        <xdr:cNvPr id="667" name="【児童館】&#10;有形固定資産減価償却率該当値テキスト">
          <a:extLst>
            <a:ext uri="{FF2B5EF4-FFF2-40B4-BE49-F238E27FC236}">
              <a16:creationId xmlns:a16="http://schemas.microsoft.com/office/drawing/2014/main" id="{C6B04E39-17AF-4FF1-8E7E-E7958B31E4D3}"/>
            </a:ext>
          </a:extLst>
        </xdr:cNvPr>
        <xdr:cNvSpPr txBox="1"/>
      </xdr:nvSpPr>
      <xdr:spPr>
        <a:xfrm>
          <a:off x="14414500" y="1362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140788</xdr:rowOff>
    </xdr:from>
    <xdr:to>
      <xdr:col>81</xdr:col>
      <xdr:colOff>101600</xdr:colOff>
      <xdr:row>82</xdr:row>
      <xdr:rowOff>70938</xdr:rowOff>
    </xdr:to>
    <xdr:sp macro="" textlink="">
      <xdr:nvSpPr>
        <xdr:cNvPr id="668" name="楕円 667">
          <a:extLst>
            <a:ext uri="{FF2B5EF4-FFF2-40B4-BE49-F238E27FC236}">
              <a16:creationId xmlns:a16="http://schemas.microsoft.com/office/drawing/2014/main" id="{4667BCA8-74DF-4F67-BC77-A0556C342B0C}"/>
            </a:ext>
          </a:extLst>
        </xdr:cNvPr>
        <xdr:cNvSpPr/>
      </xdr:nvSpPr>
      <xdr:spPr>
        <a:xfrm>
          <a:off x="13578840" y="13719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20138</xdr:rowOff>
    </xdr:from>
    <xdr:to>
      <xdr:col>85</xdr:col>
      <xdr:colOff>127000</xdr:colOff>
      <xdr:row>82</xdr:row>
      <xdr:rowOff>70757</xdr:rowOff>
    </xdr:to>
    <xdr:cxnSp macro="">
      <xdr:nvCxnSpPr>
        <xdr:cNvPr id="669" name="直線コネクタ 668">
          <a:extLst>
            <a:ext uri="{FF2B5EF4-FFF2-40B4-BE49-F238E27FC236}">
              <a16:creationId xmlns:a16="http://schemas.microsoft.com/office/drawing/2014/main" id="{E7DB6CD4-FA6A-440E-8AE9-EC02569B7C14}"/>
            </a:ext>
          </a:extLst>
        </xdr:cNvPr>
        <xdr:cNvCxnSpPr/>
      </xdr:nvCxnSpPr>
      <xdr:spPr>
        <a:xfrm>
          <a:off x="13629640" y="13766618"/>
          <a:ext cx="74676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88537</xdr:rowOff>
    </xdr:from>
    <xdr:to>
      <xdr:col>76</xdr:col>
      <xdr:colOff>165100</xdr:colOff>
      <xdr:row>82</xdr:row>
      <xdr:rowOff>18687</xdr:rowOff>
    </xdr:to>
    <xdr:sp macro="" textlink="">
      <xdr:nvSpPr>
        <xdr:cNvPr id="670" name="楕円 669">
          <a:extLst>
            <a:ext uri="{FF2B5EF4-FFF2-40B4-BE49-F238E27FC236}">
              <a16:creationId xmlns:a16="http://schemas.microsoft.com/office/drawing/2014/main" id="{EAC71087-5FE5-4981-AB0A-3ED6E47B075F}"/>
            </a:ext>
          </a:extLst>
        </xdr:cNvPr>
        <xdr:cNvSpPr/>
      </xdr:nvSpPr>
      <xdr:spPr>
        <a:xfrm>
          <a:off x="12804140" y="136673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139337</xdr:rowOff>
    </xdr:from>
    <xdr:to>
      <xdr:col>81</xdr:col>
      <xdr:colOff>50800</xdr:colOff>
      <xdr:row>82</xdr:row>
      <xdr:rowOff>20138</xdr:rowOff>
    </xdr:to>
    <xdr:cxnSp macro="">
      <xdr:nvCxnSpPr>
        <xdr:cNvPr id="671" name="直線コネクタ 670">
          <a:extLst>
            <a:ext uri="{FF2B5EF4-FFF2-40B4-BE49-F238E27FC236}">
              <a16:creationId xmlns:a16="http://schemas.microsoft.com/office/drawing/2014/main" id="{D7D4A110-9EEB-4518-A71A-8F65F6441A9C}"/>
            </a:ext>
          </a:extLst>
        </xdr:cNvPr>
        <xdr:cNvCxnSpPr/>
      </xdr:nvCxnSpPr>
      <xdr:spPr>
        <a:xfrm>
          <a:off x="12854940" y="13718177"/>
          <a:ext cx="77470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34652</xdr:rowOff>
    </xdr:from>
    <xdr:to>
      <xdr:col>72</xdr:col>
      <xdr:colOff>38100</xdr:colOff>
      <xdr:row>81</xdr:row>
      <xdr:rowOff>136252</xdr:rowOff>
    </xdr:to>
    <xdr:sp macro="" textlink="">
      <xdr:nvSpPr>
        <xdr:cNvPr id="672" name="楕円 671">
          <a:extLst>
            <a:ext uri="{FF2B5EF4-FFF2-40B4-BE49-F238E27FC236}">
              <a16:creationId xmlns:a16="http://schemas.microsoft.com/office/drawing/2014/main" id="{CD0497C5-49B3-420D-B029-E4C7ED2D05A0}"/>
            </a:ext>
          </a:extLst>
        </xdr:cNvPr>
        <xdr:cNvSpPr/>
      </xdr:nvSpPr>
      <xdr:spPr>
        <a:xfrm>
          <a:off x="12029440" y="136134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85452</xdr:rowOff>
    </xdr:from>
    <xdr:to>
      <xdr:col>76</xdr:col>
      <xdr:colOff>114300</xdr:colOff>
      <xdr:row>81</xdr:row>
      <xdr:rowOff>139337</xdr:rowOff>
    </xdr:to>
    <xdr:cxnSp macro="">
      <xdr:nvCxnSpPr>
        <xdr:cNvPr id="673" name="直線コネクタ 672">
          <a:extLst>
            <a:ext uri="{FF2B5EF4-FFF2-40B4-BE49-F238E27FC236}">
              <a16:creationId xmlns:a16="http://schemas.microsoft.com/office/drawing/2014/main" id="{D0BF03CF-36FB-40A7-9BBB-F4181C132375}"/>
            </a:ext>
          </a:extLst>
        </xdr:cNvPr>
        <xdr:cNvCxnSpPr/>
      </xdr:nvCxnSpPr>
      <xdr:spPr>
        <a:xfrm>
          <a:off x="12072620" y="13664292"/>
          <a:ext cx="78232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157118</xdr:rowOff>
    </xdr:from>
    <xdr:to>
      <xdr:col>67</xdr:col>
      <xdr:colOff>101600</xdr:colOff>
      <xdr:row>81</xdr:row>
      <xdr:rowOff>87268</xdr:rowOff>
    </xdr:to>
    <xdr:sp macro="" textlink="">
      <xdr:nvSpPr>
        <xdr:cNvPr id="674" name="楕円 673">
          <a:extLst>
            <a:ext uri="{FF2B5EF4-FFF2-40B4-BE49-F238E27FC236}">
              <a16:creationId xmlns:a16="http://schemas.microsoft.com/office/drawing/2014/main" id="{3105293A-F6A8-4CB8-9D97-593C095812DF}"/>
            </a:ext>
          </a:extLst>
        </xdr:cNvPr>
        <xdr:cNvSpPr/>
      </xdr:nvSpPr>
      <xdr:spPr>
        <a:xfrm>
          <a:off x="11231880" y="135683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36468</xdr:rowOff>
    </xdr:from>
    <xdr:to>
      <xdr:col>71</xdr:col>
      <xdr:colOff>177800</xdr:colOff>
      <xdr:row>81</xdr:row>
      <xdr:rowOff>85452</xdr:rowOff>
    </xdr:to>
    <xdr:cxnSp macro="">
      <xdr:nvCxnSpPr>
        <xdr:cNvPr id="675" name="直線コネクタ 674">
          <a:extLst>
            <a:ext uri="{FF2B5EF4-FFF2-40B4-BE49-F238E27FC236}">
              <a16:creationId xmlns:a16="http://schemas.microsoft.com/office/drawing/2014/main" id="{7B9FA61E-5BA2-4AB0-A562-CECAED4B76B2}"/>
            </a:ext>
          </a:extLst>
        </xdr:cNvPr>
        <xdr:cNvCxnSpPr/>
      </xdr:nvCxnSpPr>
      <xdr:spPr>
        <a:xfrm>
          <a:off x="11282680" y="13615308"/>
          <a:ext cx="78994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66964</xdr:rowOff>
    </xdr:from>
    <xdr:ext cx="405111" cy="259045"/>
    <xdr:sp macro="" textlink="">
      <xdr:nvSpPr>
        <xdr:cNvPr id="676" name="n_1aveValue【児童館】&#10;有形固定資産減価償却率">
          <a:extLst>
            <a:ext uri="{FF2B5EF4-FFF2-40B4-BE49-F238E27FC236}">
              <a16:creationId xmlns:a16="http://schemas.microsoft.com/office/drawing/2014/main" id="{D1328201-9753-4945-A522-ECF393BE1D5E}"/>
            </a:ext>
          </a:extLst>
        </xdr:cNvPr>
        <xdr:cNvSpPr txBox="1"/>
      </xdr:nvSpPr>
      <xdr:spPr>
        <a:xfrm>
          <a:off x="13437244" y="13981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677" name="n_2aveValue【児童館】&#10;有形固定資産減価償却率">
          <a:extLst>
            <a:ext uri="{FF2B5EF4-FFF2-40B4-BE49-F238E27FC236}">
              <a16:creationId xmlns:a16="http://schemas.microsoft.com/office/drawing/2014/main" id="{0A8935EE-F8CA-4D15-9EED-9B091CD812C2}"/>
            </a:ext>
          </a:extLst>
        </xdr:cNvPr>
        <xdr:cNvSpPr txBox="1"/>
      </xdr:nvSpPr>
      <xdr:spPr>
        <a:xfrm>
          <a:off x="12675244" y="1397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678" name="n_3aveValue【児童館】&#10;有形固定資産減価償却率">
          <a:extLst>
            <a:ext uri="{FF2B5EF4-FFF2-40B4-BE49-F238E27FC236}">
              <a16:creationId xmlns:a16="http://schemas.microsoft.com/office/drawing/2014/main" id="{52CDF24B-2B3E-4DBC-89C8-B07A46BC5A69}"/>
            </a:ext>
          </a:extLst>
        </xdr:cNvPr>
        <xdr:cNvSpPr txBox="1"/>
      </xdr:nvSpPr>
      <xdr:spPr>
        <a:xfrm>
          <a:off x="11900544" y="1400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62065</xdr:rowOff>
    </xdr:from>
    <xdr:ext cx="405111" cy="259045"/>
    <xdr:sp macro="" textlink="">
      <xdr:nvSpPr>
        <xdr:cNvPr id="679" name="n_4aveValue【児童館】&#10;有形固定資産減価償却率">
          <a:extLst>
            <a:ext uri="{FF2B5EF4-FFF2-40B4-BE49-F238E27FC236}">
              <a16:creationId xmlns:a16="http://schemas.microsoft.com/office/drawing/2014/main" id="{D6DB8052-DFAC-422C-9453-A92A23A328CC}"/>
            </a:ext>
          </a:extLst>
        </xdr:cNvPr>
        <xdr:cNvSpPr txBox="1"/>
      </xdr:nvSpPr>
      <xdr:spPr>
        <a:xfrm>
          <a:off x="11102984" y="1397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87465</xdr:rowOff>
    </xdr:from>
    <xdr:ext cx="405111" cy="259045"/>
    <xdr:sp macro="" textlink="">
      <xdr:nvSpPr>
        <xdr:cNvPr id="680" name="n_1mainValue【児童館】&#10;有形固定資産減価償却率">
          <a:extLst>
            <a:ext uri="{FF2B5EF4-FFF2-40B4-BE49-F238E27FC236}">
              <a16:creationId xmlns:a16="http://schemas.microsoft.com/office/drawing/2014/main" id="{47ECEC1A-C0ED-4466-85C3-04F71A45A3C2}"/>
            </a:ext>
          </a:extLst>
        </xdr:cNvPr>
        <xdr:cNvSpPr txBox="1"/>
      </xdr:nvSpPr>
      <xdr:spPr>
        <a:xfrm>
          <a:off x="13437244" y="1349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35214</xdr:rowOff>
    </xdr:from>
    <xdr:ext cx="405111" cy="259045"/>
    <xdr:sp macro="" textlink="">
      <xdr:nvSpPr>
        <xdr:cNvPr id="681" name="n_2mainValue【児童館】&#10;有形固定資産減価償却率">
          <a:extLst>
            <a:ext uri="{FF2B5EF4-FFF2-40B4-BE49-F238E27FC236}">
              <a16:creationId xmlns:a16="http://schemas.microsoft.com/office/drawing/2014/main" id="{F1318BD4-DD99-4181-A1B5-477DBB968360}"/>
            </a:ext>
          </a:extLst>
        </xdr:cNvPr>
        <xdr:cNvSpPr txBox="1"/>
      </xdr:nvSpPr>
      <xdr:spPr>
        <a:xfrm>
          <a:off x="12675244" y="1344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152779</xdr:rowOff>
    </xdr:from>
    <xdr:ext cx="405111" cy="259045"/>
    <xdr:sp macro="" textlink="">
      <xdr:nvSpPr>
        <xdr:cNvPr id="682" name="n_3mainValue【児童館】&#10;有形固定資産減価償却率">
          <a:extLst>
            <a:ext uri="{FF2B5EF4-FFF2-40B4-BE49-F238E27FC236}">
              <a16:creationId xmlns:a16="http://schemas.microsoft.com/office/drawing/2014/main" id="{67C53C0C-0B1D-44AA-B132-E4F308E6ACB7}"/>
            </a:ext>
          </a:extLst>
        </xdr:cNvPr>
        <xdr:cNvSpPr txBox="1"/>
      </xdr:nvSpPr>
      <xdr:spPr>
        <a:xfrm>
          <a:off x="11900544" y="133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103795</xdr:rowOff>
    </xdr:from>
    <xdr:ext cx="405111" cy="259045"/>
    <xdr:sp macro="" textlink="">
      <xdr:nvSpPr>
        <xdr:cNvPr id="683" name="n_4mainValue【児童館】&#10;有形固定資産減価償却率">
          <a:extLst>
            <a:ext uri="{FF2B5EF4-FFF2-40B4-BE49-F238E27FC236}">
              <a16:creationId xmlns:a16="http://schemas.microsoft.com/office/drawing/2014/main" id="{5A80EACC-D27A-4131-AFCE-C6B44072EB80}"/>
            </a:ext>
          </a:extLst>
        </xdr:cNvPr>
        <xdr:cNvSpPr txBox="1"/>
      </xdr:nvSpPr>
      <xdr:spPr>
        <a:xfrm>
          <a:off x="11102984" y="13347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2D7ACEB8-CC59-46BB-8204-9966B4A79F2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3BE8C0C2-6020-4DC8-9677-B6EDE4E509F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8F17C27C-ACF2-4A2E-B7C0-7F5EE4D32F6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9DD4D29A-31C7-4F7A-BDD7-35B2C467C55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1AE893DD-6FA6-4CCD-8977-CA4A7BC03DC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DD68A215-00D5-44C7-BD68-632CD9F3263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1A8A0F73-F2A9-4392-99B6-547519E7DF3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454A7660-2F53-4D93-9A33-1F41FEAB777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836859C7-AE80-46CD-A3C0-3B45194D043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5ED105E7-4929-4083-AC0E-CF190939EA8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FCB887EB-ACAE-4EEC-835F-389785C99ED7}"/>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86161DE5-F2F2-4665-8CAE-01BFB626636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7512F6D9-72BE-4A7B-B6A5-CC91D85EE38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3AE20572-EF3C-41C6-8517-2BB09DCCB655}"/>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65A777CC-1142-4C82-A368-226DE79C610B}"/>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7B88B52B-DBB3-45DA-A719-288BD3602A56}"/>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AD99F403-A216-46AE-B8AC-1D37ECC7EA5B}"/>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734744FB-AB7D-4C94-84DB-D3712B19DE84}"/>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94EA4C43-FE16-48D4-992A-615F74A3102A}"/>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FEF423BC-493C-45FF-BE03-2E65FFA470E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A59F3820-C11B-4A79-A692-FA0AD9E9407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a:extLst>
            <a:ext uri="{FF2B5EF4-FFF2-40B4-BE49-F238E27FC236}">
              <a16:creationId xmlns:a16="http://schemas.microsoft.com/office/drawing/2014/main" id="{B206D48E-1889-4B05-8033-8794262BA784}"/>
            </a:ext>
          </a:extLst>
        </xdr:cNvPr>
        <xdr:cNvCxnSpPr/>
      </xdr:nvCxnSpPr>
      <xdr:spPr>
        <a:xfrm flipV="1">
          <a:off x="19509104" y="13072110"/>
          <a:ext cx="0" cy="1360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a:extLst>
            <a:ext uri="{FF2B5EF4-FFF2-40B4-BE49-F238E27FC236}">
              <a16:creationId xmlns:a16="http://schemas.microsoft.com/office/drawing/2014/main" id="{5E973DA9-9539-4669-8B4F-0673CF242B66}"/>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a:extLst>
            <a:ext uri="{FF2B5EF4-FFF2-40B4-BE49-F238E27FC236}">
              <a16:creationId xmlns:a16="http://schemas.microsoft.com/office/drawing/2014/main" id="{EE9C008C-7789-4FDD-ABAC-353C93EFB958}"/>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a:extLst>
            <a:ext uri="{FF2B5EF4-FFF2-40B4-BE49-F238E27FC236}">
              <a16:creationId xmlns:a16="http://schemas.microsoft.com/office/drawing/2014/main" id="{CB5833E6-CA56-4D8C-B9E1-EDE302ADD646}"/>
            </a:ext>
          </a:extLst>
        </xdr:cNvPr>
        <xdr:cNvSpPr txBox="1"/>
      </xdr:nvSpPr>
      <xdr:spPr>
        <a:xfrm>
          <a:off x="19547840" y="128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733FD8E2-1A3C-4610-9155-CDAED8BD7948}"/>
            </a:ext>
          </a:extLst>
        </xdr:cNvPr>
        <xdr:cNvCxnSpPr/>
      </xdr:nvCxnSpPr>
      <xdr:spPr>
        <a:xfrm>
          <a:off x="1944370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10" name="【児童館】&#10;一人当たり面積平均値テキスト">
          <a:extLst>
            <a:ext uri="{FF2B5EF4-FFF2-40B4-BE49-F238E27FC236}">
              <a16:creationId xmlns:a16="http://schemas.microsoft.com/office/drawing/2014/main" id="{C9383912-2982-4119-875E-5B5380E8ABA1}"/>
            </a:ext>
          </a:extLst>
        </xdr:cNvPr>
        <xdr:cNvSpPr txBox="1"/>
      </xdr:nvSpPr>
      <xdr:spPr>
        <a:xfrm>
          <a:off x="19547840" y="13947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a:extLst>
            <a:ext uri="{FF2B5EF4-FFF2-40B4-BE49-F238E27FC236}">
              <a16:creationId xmlns:a16="http://schemas.microsoft.com/office/drawing/2014/main" id="{C28CCFB4-C91E-4EA3-942D-3BB038788041}"/>
            </a:ext>
          </a:extLst>
        </xdr:cNvPr>
        <xdr:cNvSpPr/>
      </xdr:nvSpPr>
      <xdr:spPr>
        <a:xfrm>
          <a:off x="1945894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a:extLst>
            <a:ext uri="{FF2B5EF4-FFF2-40B4-BE49-F238E27FC236}">
              <a16:creationId xmlns:a16="http://schemas.microsoft.com/office/drawing/2014/main" id="{58ED0466-3159-4990-B50B-89E80BB67901}"/>
            </a:ext>
          </a:extLst>
        </xdr:cNvPr>
        <xdr:cNvSpPr/>
      </xdr:nvSpPr>
      <xdr:spPr>
        <a:xfrm>
          <a:off x="1873504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0DCBE4BF-958A-4304-90AF-43D6515F8B38}"/>
            </a:ext>
          </a:extLst>
        </xdr:cNvPr>
        <xdr:cNvSpPr/>
      </xdr:nvSpPr>
      <xdr:spPr>
        <a:xfrm>
          <a:off x="1793748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a:extLst>
            <a:ext uri="{FF2B5EF4-FFF2-40B4-BE49-F238E27FC236}">
              <a16:creationId xmlns:a16="http://schemas.microsoft.com/office/drawing/2014/main" id="{0D30FB3F-DCC9-4DEB-942C-054D748C76C9}"/>
            </a:ext>
          </a:extLst>
        </xdr:cNvPr>
        <xdr:cNvSpPr/>
      </xdr:nvSpPr>
      <xdr:spPr>
        <a:xfrm>
          <a:off x="1716278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5" name="フローチャート: 判断 714">
          <a:extLst>
            <a:ext uri="{FF2B5EF4-FFF2-40B4-BE49-F238E27FC236}">
              <a16:creationId xmlns:a16="http://schemas.microsoft.com/office/drawing/2014/main" id="{69FE854D-BC59-46E0-9E63-36267AAE73D9}"/>
            </a:ext>
          </a:extLst>
        </xdr:cNvPr>
        <xdr:cNvSpPr/>
      </xdr:nvSpPr>
      <xdr:spPr>
        <a:xfrm>
          <a:off x="1638808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7A8AA4F9-6B32-4415-8AC3-FAC7867A414D}"/>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1FAF16B7-5998-42F3-98F7-48053FDFB795}"/>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6286C25-1EB4-4E83-9D2F-8E8776DAC70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AFD6963-9C0D-4412-8BA1-853AF1C2E3A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5B74D6FD-1F23-4223-B3CD-1501C3C3F1D9}"/>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721" name="楕円 720">
          <a:extLst>
            <a:ext uri="{FF2B5EF4-FFF2-40B4-BE49-F238E27FC236}">
              <a16:creationId xmlns:a16="http://schemas.microsoft.com/office/drawing/2014/main" id="{19F00139-E5FE-4E21-8376-EA1CB45DA0BD}"/>
            </a:ext>
          </a:extLst>
        </xdr:cNvPr>
        <xdr:cNvSpPr/>
      </xdr:nvSpPr>
      <xdr:spPr>
        <a:xfrm>
          <a:off x="1945894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722" name="【児童館】&#10;一人当たり面積該当値テキスト">
          <a:extLst>
            <a:ext uri="{FF2B5EF4-FFF2-40B4-BE49-F238E27FC236}">
              <a16:creationId xmlns:a16="http://schemas.microsoft.com/office/drawing/2014/main" id="{23CCBA88-62A2-457F-BDAE-956298922ADF}"/>
            </a:ext>
          </a:extLst>
        </xdr:cNvPr>
        <xdr:cNvSpPr txBox="1"/>
      </xdr:nvSpPr>
      <xdr:spPr>
        <a:xfrm>
          <a:off x="19547840" y="1411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723" name="楕円 722">
          <a:extLst>
            <a:ext uri="{FF2B5EF4-FFF2-40B4-BE49-F238E27FC236}">
              <a16:creationId xmlns:a16="http://schemas.microsoft.com/office/drawing/2014/main" id="{BAA918BE-99E6-4489-9764-DFBED20ACC3C}"/>
            </a:ext>
          </a:extLst>
        </xdr:cNvPr>
        <xdr:cNvSpPr/>
      </xdr:nvSpPr>
      <xdr:spPr>
        <a:xfrm>
          <a:off x="18735040" y="14137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724" name="直線コネクタ 723">
          <a:extLst>
            <a:ext uri="{FF2B5EF4-FFF2-40B4-BE49-F238E27FC236}">
              <a16:creationId xmlns:a16="http://schemas.microsoft.com/office/drawing/2014/main" id="{B7D5B5F2-7BF2-4B64-9489-4596D0320DF4}"/>
            </a:ext>
          </a:extLst>
        </xdr:cNvPr>
        <xdr:cNvCxnSpPr/>
      </xdr:nvCxnSpPr>
      <xdr:spPr>
        <a:xfrm>
          <a:off x="18778220" y="141884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725" name="楕円 724">
          <a:extLst>
            <a:ext uri="{FF2B5EF4-FFF2-40B4-BE49-F238E27FC236}">
              <a16:creationId xmlns:a16="http://schemas.microsoft.com/office/drawing/2014/main" id="{808507D8-9311-4B66-9188-574F568EB848}"/>
            </a:ext>
          </a:extLst>
        </xdr:cNvPr>
        <xdr:cNvSpPr/>
      </xdr:nvSpPr>
      <xdr:spPr>
        <a:xfrm>
          <a:off x="1793748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726" name="直線コネクタ 725">
          <a:extLst>
            <a:ext uri="{FF2B5EF4-FFF2-40B4-BE49-F238E27FC236}">
              <a16:creationId xmlns:a16="http://schemas.microsoft.com/office/drawing/2014/main" id="{86C33941-BCE6-4B9F-BE92-E4381D12FAF5}"/>
            </a:ext>
          </a:extLst>
        </xdr:cNvPr>
        <xdr:cNvCxnSpPr/>
      </xdr:nvCxnSpPr>
      <xdr:spPr>
        <a:xfrm>
          <a:off x="17988280" y="141884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27" name="楕円 726">
          <a:extLst>
            <a:ext uri="{FF2B5EF4-FFF2-40B4-BE49-F238E27FC236}">
              <a16:creationId xmlns:a16="http://schemas.microsoft.com/office/drawing/2014/main" id="{318903F1-3CD1-408E-B03D-D52EE0812D3C}"/>
            </a:ext>
          </a:extLst>
        </xdr:cNvPr>
        <xdr:cNvSpPr/>
      </xdr:nvSpPr>
      <xdr:spPr>
        <a:xfrm>
          <a:off x="1716278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728" name="直線コネクタ 727">
          <a:extLst>
            <a:ext uri="{FF2B5EF4-FFF2-40B4-BE49-F238E27FC236}">
              <a16:creationId xmlns:a16="http://schemas.microsoft.com/office/drawing/2014/main" id="{4B36A9BE-AB86-4B7B-BAA4-4E160726E478}"/>
            </a:ext>
          </a:extLst>
        </xdr:cNvPr>
        <xdr:cNvCxnSpPr/>
      </xdr:nvCxnSpPr>
      <xdr:spPr>
        <a:xfrm>
          <a:off x="17213580" y="141884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29" name="楕円 728">
          <a:extLst>
            <a:ext uri="{FF2B5EF4-FFF2-40B4-BE49-F238E27FC236}">
              <a16:creationId xmlns:a16="http://schemas.microsoft.com/office/drawing/2014/main" id="{4A1E8CE8-0834-4865-A06F-54A206A4029D}"/>
            </a:ext>
          </a:extLst>
        </xdr:cNvPr>
        <xdr:cNvSpPr/>
      </xdr:nvSpPr>
      <xdr:spPr>
        <a:xfrm>
          <a:off x="16388080" y="14137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106680</xdr:rowOff>
    </xdr:to>
    <xdr:cxnSp macro="">
      <xdr:nvCxnSpPr>
        <xdr:cNvPr id="730" name="直線コネクタ 729">
          <a:extLst>
            <a:ext uri="{FF2B5EF4-FFF2-40B4-BE49-F238E27FC236}">
              <a16:creationId xmlns:a16="http://schemas.microsoft.com/office/drawing/2014/main" id="{2D4C7DCD-7A67-4C90-AC42-085218615523}"/>
            </a:ext>
          </a:extLst>
        </xdr:cNvPr>
        <xdr:cNvCxnSpPr/>
      </xdr:nvCxnSpPr>
      <xdr:spPr>
        <a:xfrm>
          <a:off x="16431260" y="141884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1" name="n_1aveValue【児童館】&#10;一人当たり面積">
          <a:extLst>
            <a:ext uri="{FF2B5EF4-FFF2-40B4-BE49-F238E27FC236}">
              <a16:creationId xmlns:a16="http://schemas.microsoft.com/office/drawing/2014/main" id="{3C380CC2-602F-41E4-987F-B279BF9A6D55}"/>
            </a:ext>
          </a:extLst>
        </xdr:cNvPr>
        <xdr:cNvSpPr txBox="1"/>
      </xdr:nvSpPr>
      <xdr:spPr>
        <a:xfrm>
          <a:off x="1856112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32" name="n_2aveValue【児童館】&#10;一人当たり面積">
          <a:extLst>
            <a:ext uri="{FF2B5EF4-FFF2-40B4-BE49-F238E27FC236}">
              <a16:creationId xmlns:a16="http://schemas.microsoft.com/office/drawing/2014/main" id="{FA794CFA-B0CA-4FEC-8B4A-0ACFFD4E7008}"/>
            </a:ext>
          </a:extLst>
        </xdr:cNvPr>
        <xdr:cNvSpPr txBox="1"/>
      </xdr:nvSpPr>
      <xdr:spPr>
        <a:xfrm>
          <a:off x="1777626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733" name="n_3aveValue【児童館】&#10;一人当たり面積">
          <a:extLst>
            <a:ext uri="{FF2B5EF4-FFF2-40B4-BE49-F238E27FC236}">
              <a16:creationId xmlns:a16="http://schemas.microsoft.com/office/drawing/2014/main" id="{F5274910-0E74-4FA5-B0C5-B349A3A9D6F7}"/>
            </a:ext>
          </a:extLst>
        </xdr:cNvPr>
        <xdr:cNvSpPr txBox="1"/>
      </xdr:nvSpPr>
      <xdr:spPr>
        <a:xfrm>
          <a:off x="1700156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4" name="n_4aveValue【児童館】&#10;一人当たり面積">
          <a:extLst>
            <a:ext uri="{FF2B5EF4-FFF2-40B4-BE49-F238E27FC236}">
              <a16:creationId xmlns:a16="http://schemas.microsoft.com/office/drawing/2014/main" id="{11592DD5-8BA1-4F6C-AA93-17C642CDF386}"/>
            </a:ext>
          </a:extLst>
        </xdr:cNvPr>
        <xdr:cNvSpPr txBox="1"/>
      </xdr:nvSpPr>
      <xdr:spPr>
        <a:xfrm>
          <a:off x="162268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735" name="n_1mainValue【児童館】&#10;一人当たり面積">
          <a:extLst>
            <a:ext uri="{FF2B5EF4-FFF2-40B4-BE49-F238E27FC236}">
              <a16:creationId xmlns:a16="http://schemas.microsoft.com/office/drawing/2014/main" id="{967DE277-02FF-4013-BAE1-60F0C28E20F6}"/>
            </a:ext>
          </a:extLst>
        </xdr:cNvPr>
        <xdr:cNvSpPr txBox="1"/>
      </xdr:nvSpPr>
      <xdr:spPr>
        <a:xfrm>
          <a:off x="1856112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736" name="n_2mainValue【児童館】&#10;一人当たり面積">
          <a:extLst>
            <a:ext uri="{FF2B5EF4-FFF2-40B4-BE49-F238E27FC236}">
              <a16:creationId xmlns:a16="http://schemas.microsoft.com/office/drawing/2014/main" id="{279A98B6-2324-4784-94A1-CEEFC7DC64B9}"/>
            </a:ext>
          </a:extLst>
        </xdr:cNvPr>
        <xdr:cNvSpPr txBox="1"/>
      </xdr:nvSpPr>
      <xdr:spPr>
        <a:xfrm>
          <a:off x="1777626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737" name="n_3mainValue【児童館】&#10;一人当たり面積">
          <a:extLst>
            <a:ext uri="{FF2B5EF4-FFF2-40B4-BE49-F238E27FC236}">
              <a16:creationId xmlns:a16="http://schemas.microsoft.com/office/drawing/2014/main" id="{E96BA92E-2553-4134-9613-CC0D7DE82313}"/>
            </a:ext>
          </a:extLst>
        </xdr:cNvPr>
        <xdr:cNvSpPr txBox="1"/>
      </xdr:nvSpPr>
      <xdr:spPr>
        <a:xfrm>
          <a:off x="1700156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738" name="n_4mainValue【児童館】&#10;一人当たり面積">
          <a:extLst>
            <a:ext uri="{FF2B5EF4-FFF2-40B4-BE49-F238E27FC236}">
              <a16:creationId xmlns:a16="http://schemas.microsoft.com/office/drawing/2014/main" id="{89CB7C4D-1EBC-4AB8-BA4B-AB7E0317703C}"/>
            </a:ext>
          </a:extLst>
        </xdr:cNvPr>
        <xdr:cNvSpPr txBox="1"/>
      </xdr:nvSpPr>
      <xdr:spPr>
        <a:xfrm>
          <a:off x="1622686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117B1691-E8C1-4F14-9FA7-35E25AF61D1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F738711B-22F7-4E3F-81BE-61439F069FC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7D9CC82C-5029-4DCF-B6CF-75CE67D5F9C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AE2C8A12-7CA2-4C99-A9F0-02FA4C943AD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BD5F8FB9-83A7-4184-92AC-A79464578C9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AC4E96A3-360A-4A2B-A930-03D74E565ED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41D2EABB-1DA7-4262-BB41-550B368C349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8FA538B-C966-405C-A767-951B830059DA}"/>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FB126E89-E0D6-4E02-B803-798EBCE912C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C8CD70F8-B42C-4A71-90E6-C6ED628A754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CFC71F15-F1F8-47E0-B8BA-B4A986F3A9F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654111B6-40C3-4499-9DBE-1B0CF7E76E38}"/>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EBECDFA2-EDD4-4089-911A-633328EE371F}"/>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7B78E35B-BE4A-4D6C-9BE0-E3513F09607A}"/>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E4E0EA53-A46A-455A-82CE-6E72790D5A48}"/>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648867BB-1079-4A83-938C-CF818379F80F}"/>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F3B7ECB0-1B1C-443D-A08E-32316ADBDB4A}"/>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0C2399A7-40C9-449A-92FA-2004F7B3E0CC}"/>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96102422-9228-4AFF-83C6-A33748364FB3}"/>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FC5534BC-2495-4453-9579-DA9897CA2E0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A8FC23EC-0A5A-45E2-BF91-A299C04E56EE}"/>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0129F0B9-53D4-4225-834C-13038946D20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1" name="直線コネクタ 760">
          <a:extLst>
            <a:ext uri="{FF2B5EF4-FFF2-40B4-BE49-F238E27FC236}">
              <a16:creationId xmlns:a16="http://schemas.microsoft.com/office/drawing/2014/main" id="{C2B648B7-345A-460D-93FA-F24FFF021EEB}"/>
            </a:ext>
          </a:extLst>
        </xdr:cNvPr>
        <xdr:cNvCxnSpPr/>
      </xdr:nvCxnSpPr>
      <xdr:spPr>
        <a:xfrm flipV="1">
          <a:off x="14375764" y="1673656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2" name="【公民館】&#10;有形固定資産減価償却率最小値テキスト">
          <a:extLst>
            <a:ext uri="{FF2B5EF4-FFF2-40B4-BE49-F238E27FC236}">
              <a16:creationId xmlns:a16="http://schemas.microsoft.com/office/drawing/2014/main" id="{FBC35438-2C73-4234-8F76-C8C2036C266C}"/>
            </a:ext>
          </a:extLst>
        </xdr:cNvPr>
        <xdr:cNvSpPr txBox="1"/>
      </xdr:nvSpPr>
      <xdr:spPr>
        <a:xfrm>
          <a:off x="144145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3" name="直線コネクタ 762">
          <a:extLst>
            <a:ext uri="{FF2B5EF4-FFF2-40B4-BE49-F238E27FC236}">
              <a16:creationId xmlns:a16="http://schemas.microsoft.com/office/drawing/2014/main" id="{4E8D8D91-07E2-43B3-982C-1FC4EA876D39}"/>
            </a:ext>
          </a:extLst>
        </xdr:cNvPr>
        <xdr:cNvCxnSpPr/>
      </xdr:nvCxnSpPr>
      <xdr:spPr>
        <a:xfrm>
          <a:off x="14287500" y="1818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4" name="【公民館】&#10;有形固定資産減価償却率最大値テキスト">
          <a:extLst>
            <a:ext uri="{FF2B5EF4-FFF2-40B4-BE49-F238E27FC236}">
              <a16:creationId xmlns:a16="http://schemas.microsoft.com/office/drawing/2014/main" id="{04F7BD92-FFEA-4CAA-81E8-B59E1711F035}"/>
            </a:ext>
          </a:extLst>
        </xdr:cNvPr>
        <xdr:cNvSpPr txBox="1"/>
      </xdr:nvSpPr>
      <xdr:spPr>
        <a:xfrm>
          <a:off x="14414500" y="1651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65" name="直線コネクタ 764">
          <a:extLst>
            <a:ext uri="{FF2B5EF4-FFF2-40B4-BE49-F238E27FC236}">
              <a16:creationId xmlns:a16="http://schemas.microsoft.com/office/drawing/2014/main" id="{32F3E47A-8605-4DD2-A8CD-7C9BC0F35804}"/>
            </a:ext>
          </a:extLst>
        </xdr:cNvPr>
        <xdr:cNvCxnSpPr/>
      </xdr:nvCxnSpPr>
      <xdr:spPr>
        <a:xfrm>
          <a:off x="14287500" y="16736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766" name="【公民館】&#10;有形固定資産減価償却率平均値テキスト">
          <a:extLst>
            <a:ext uri="{FF2B5EF4-FFF2-40B4-BE49-F238E27FC236}">
              <a16:creationId xmlns:a16="http://schemas.microsoft.com/office/drawing/2014/main" id="{7E9447EE-287E-49AD-8764-F4E23C0D862F}"/>
            </a:ext>
          </a:extLst>
        </xdr:cNvPr>
        <xdr:cNvSpPr txBox="1"/>
      </xdr:nvSpPr>
      <xdr:spPr>
        <a:xfrm>
          <a:off x="14414500" y="17075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67" name="フローチャート: 判断 766">
          <a:extLst>
            <a:ext uri="{FF2B5EF4-FFF2-40B4-BE49-F238E27FC236}">
              <a16:creationId xmlns:a16="http://schemas.microsoft.com/office/drawing/2014/main" id="{F5CFE95E-BE20-4EC8-A464-7C5583027AD0}"/>
            </a:ext>
          </a:extLst>
        </xdr:cNvPr>
        <xdr:cNvSpPr/>
      </xdr:nvSpPr>
      <xdr:spPr>
        <a:xfrm>
          <a:off x="14325600" y="1722069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68" name="フローチャート: 判断 767">
          <a:extLst>
            <a:ext uri="{FF2B5EF4-FFF2-40B4-BE49-F238E27FC236}">
              <a16:creationId xmlns:a16="http://schemas.microsoft.com/office/drawing/2014/main" id="{1209C39F-6C6A-46B4-953D-8DB1713138D6}"/>
            </a:ext>
          </a:extLst>
        </xdr:cNvPr>
        <xdr:cNvSpPr/>
      </xdr:nvSpPr>
      <xdr:spPr>
        <a:xfrm>
          <a:off x="13578840" y="17190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69" name="フローチャート: 判断 768">
          <a:extLst>
            <a:ext uri="{FF2B5EF4-FFF2-40B4-BE49-F238E27FC236}">
              <a16:creationId xmlns:a16="http://schemas.microsoft.com/office/drawing/2014/main" id="{B0D690A6-D6A4-4C84-A54F-7B0DD15F38D4}"/>
            </a:ext>
          </a:extLst>
        </xdr:cNvPr>
        <xdr:cNvSpPr/>
      </xdr:nvSpPr>
      <xdr:spPr>
        <a:xfrm>
          <a:off x="12804140" y="17170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70" name="フローチャート: 判断 769">
          <a:extLst>
            <a:ext uri="{FF2B5EF4-FFF2-40B4-BE49-F238E27FC236}">
              <a16:creationId xmlns:a16="http://schemas.microsoft.com/office/drawing/2014/main" id="{72EBF143-BA41-4C8F-8A4C-AFA33D8C2714}"/>
            </a:ext>
          </a:extLst>
        </xdr:cNvPr>
        <xdr:cNvSpPr/>
      </xdr:nvSpPr>
      <xdr:spPr>
        <a:xfrm>
          <a:off x="12029440" y="171521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71" name="フローチャート: 判断 770">
          <a:extLst>
            <a:ext uri="{FF2B5EF4-FFF2-40B4-BE49-F238E27FC236}">
              <a16:creationId xmlns:a16="http://schemas.microsoft.com/office/drawing/2014/main" id="{5A19B7E5-6F71-41FB-A479-83B58FE174B6}"/>
            </a:ext>
          </a:extLst>
        </xdr:cNvPr>
        <xdr:cNvSpPr/>
      </xdr:nvSpPr>
      <xdr:spPr>
        <a:xfrm>
          <a:off x="11231880" y="171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62B899A2-F7F3-4B3C-A78E-EC741B290C7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E54B29ED-8CF7-45B3-861D-A88A542F1B9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F513ACCE-FC05-4FB1-A778-9EE0C707E64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476D4981-F1B1-49EB-A250-719E3F8384E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5827FD5-2237-422B-A8A3-22ABE9E53F0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61976</xdr:rowOff>
    </xdr:from>
    <xdr:to>
      <xdr:col>85</xdr:col>
      <xdr:colOff>177800</xdr:colOff>
      <xdr:row>105</xdr:row>
      <xdr:rowOff>163576</xdr:rowOff>
    </xdr:to>
    <xdr:sp macro="" textlink="">
      <xdr:nvSpPr>
        <xdr:cNvPr id="777" name="楕円 776">
          <a:extLst>
            <a:ext uri="{FF2B5EF4-FFF2-40B4-BE49-F238E27FC236}">
              <a16:creationId xmlns:a16="http://schemas.microsoft.com/office/drawing/2014/main" id="{082A4FFC-0E8E-4CA1-B529-A717D00DFBA3}"/>
            </a:ext>
          </a:extLst>
        </xdr:cNvPr>
        <xdr:cNvSpPr/>
      </xdr:nvSpPr>
      <xdr:spPr>
        <a:xfrm>
          <a:off x="14325600" y="1766417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40403</xdr:rowOff>
    </xdr:from>
    <xdr:ext cx="405111" cy="259045"/>
    <xdr:sp macro="" textlink="">
      <xdr:nvSpPr>
        <xdr:cNvPr id="778" name="【公民館】&#10;有形固定資産減価償却率該当値テキスト">
          <a:extLst>
            <a:ext uri="{FF2B5EF4-FFF2-40B4-BE49-F238E27FC236}">
              <a16:creationId xmlns:a16="http://schemas.microsoft.com/office/drawing/2014/main" id="{1FFE3FDA-58B7-4AFA-AB27-E6E4DC050A16}"/>
            </a:ext>
          </a:extLst>
        </xdr:cNvPr>
        <xdr:cNvSpPr txBox="1"/>
      </xdr:nvSpPr>
      <xdr:spPr>
        <a:xfrm>
          <a:off x="14414500" y="1764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75692</xdr:rowOff>
    </xdr:from>
    <xdr:to>
      <xdr:col>81</xdr:col>
      <xdr:colOff>101600</xdr:colOff>
      <xdr:row>106</xdr:row>
      <xdr:rowOff>5842</xdr:rowOff>
    </xdr:to>
    <xdr:sp macro="" textlink="">
      <xdr:nvSpPr>
        <xdr:cNvPr id="779" name="楕円 778">
          <a:extLst>
            <a:ext uri="{FF2B5EF4-FFF2-40B4-BE49-F238E27FC236}">
              <a16:creationId xmlns:a16="http://schemas.microsoft.com/office/drawing/2014/main" id="{8D5EF5DA-D119-4336-B6F2-20DC7E2F055A}"/>
            </a:ext>
          </a:extLst>
        </xdr:cNvPr>
        <xdr:cNvSpPr/>
      </xdr:nvSpPr>
      <xdr:spPr>
        <a:xfrm>
          <a:off x="13578840" y="176778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112776</xdr:rowOff>
    </xdr:from>
    <xdr:to>
      <xdr:col>85</xdr:col>
      <xdr:colOff>127000</xdr:colOff>
      <xdr:row>105</xdr:row>
      <xdr:rowOff>126492</xdr:rowOff>
    </xdr:to>
    <xdr:cxnSp macro="">
      <xdr:nvCxnSpPr>
        <xdr:cNvPr id="780" name="直線コネクタ 779">
          <a:extLst>
            <a:ext uri="{FF2B5EF4-FFF2-40B4-BE49-F238E27FC236}">
              <a16:creationId xmlns:a16="http://schemas.microsoft.com/office/drawing/2014/main" id="{E8AB95C5-8BB2-43DB-A849-A78C9CB818CE}"/>
            </a:ext>
          </a:extLst>
        </xdr:cNvPr>
        <xdr:cNvCxnSpPr/>
      </xdr:nvCxnSpPr>
      <xdr:spPr>
        <a:xfrm flipV="1">
          <a:off x="13629640" y="17714976"/>
          <a:ext cx="74676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29972</xdr:rowOff>
    </xdr:from>
    <xdr:to>
      <xdr:col>76</xdr:col>
      <xdr:colOff>165100</xdr:colOff>
      <xdr:row>105</xdr:row>
      <xdr:rowOff>131572</xdr:rowOff>
    </xdr:to>
    <xdr:sp macro="" textlink="">
      <xdr:nvSpPr>
        <xdr:cNvPr id="781" name="楕円 780">
          <a:extLst>
            <a:ext uri="{FF2B5EF4-FFF2-40B4-BE49-F238E27FC236}">
              <a16:creationId xmlns:a16="http://schemas.microsoft.com/office/drawing/2014/main" id="{24727A51-1C7C-4231-ADAD-A7D46FACCE18}"/>
            </a:ext>
          </a:extLst>
        </xdr:cNvPr>
        <xdr:cNvSpPr/>
      </xdr:nvSpPr>
      <xdr:spPr>
        <a:xfrm>
          <a:off x="12804140" y="176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80772</xdr:rowOff>
    </xdr:from>
    <xdr:to>
      <xdr:col>81</xdr:col>
      <xdr:colOff>50800</xdr:colOff>
      <xdr:row>105</xdr:row>
      <xdr:rowOff>126492</xdr:rowOff>
    </xdr:to>
    <xdr:cxnSp macro="">
      <xdr:nvCxnSpPr>
        <xdr:cNvPr id="782" name="直線コネクタ 781">
          <a:extLst>
            <a:ext uri="{FF2B5EF4-FFF2-40B4-BE49-F238E27FC236}">
              <a16:creationId xmlns:a16="http://schemas.microsoft.com/office/drawing/2014/main" id="{89C7A915-9705-4FE6-B314-44AD8653E14B}"/>
            </a:ext>
          </a:extLst>
        </xdr:cNvPr>
        <xdr:cNvCxnSpPr/>
      </xdr:nvCxnSpPr>
      <xdr:spPr>
        <a:xfrm>
          <a:off x="12854940" y="17682972"/>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254</xdr:rowOff>
    </xdr:from>
    <xdr:to>
      <xdr:col>72</xdr:col>
      <xdr:colOff>38100</xdr:colOff>
      <xdr:row>106</xdr:row>
      <xdr:rowOff>101854</xdr:rowOff>
    </xdr:to>
    <xdr:sp macro="" textlink="">
      <xdr:nvSpPr>
        <xdr:cNvPr id="783" name="楕円 782">
          <a:extLst>
            <a:ext uri="{FF2B5EF4-FFF2-40B4-BE49-F238E27FC236}">
              <a16:creationId xmlns:a16="http://schemas.microsoft.com/office/drawing/2014/main" id="{32B4134D-28E9-44D2-811B-8B16C114921C}"/>
            </a:ext>
          </a:extLst>
        </xdr:cNvPr>
        <xdr:cNvSpPr/>
      </xdr:nvSpPr>
      <xdr:spPr>
        <a:xfrm>
          <a:off x="12029440" y="177700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80772</xdr:rowOff>
    </xdr:from>
    <xdr:to>
      <xdr:col>76</xdr:col>
      <xdr:colOff>114300</xdr:colOff>
      <xdr:row>106</xdr:row>
      <xdr:rowOff>51054</xdr:rowOff>
    </xdr:to>
    <xdr:cxnSp macro="">
      <xdr:nvCxnSpPr>
        <xdr:cNvPr id="784" name="直線コネクタ 783">
          <a:extLst>
            <a:ext uri="{FF2B5EF4-FFF2-40B4-BE49-F238E27FC236}">
              <a16:creationId xmlns:a16="http://schemas.microsoft.com/office/drawing/2014/main" id="{1F38C859-8916-4539-85FA-B98BB30A46C0}"/>
            </a:ext>
          </a:extLst>
        </xdr:cNvPr>
        <xdr:cNvCxnSpPr/>
      </xdr:nvCxnSpPr>
      <xdr:spPr>
        <a:xfrm flipV="1">
          <a:off x="12072620" y="17682972"/>
          <a:ext cx="782320" cy="1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112268</xdr:rowOff>
    </xdr:from>
    <xdr:to>
      <xdr:col>67</xdr:col>
      <xdr:colOff>101600</xdr:colOff>
      <xdr:row>106</xdr:row>
      <xdr:rowOff>42418</xdr:rowOff>
    </xdr:to>
    <xdr:sp macro="" textlink="">
      <xdr:nvSpPr>
        <xdr:cNvPr id="785" name="楕円 784">
          <a:extLst>
            <a:ext uri="{FF2B5EF4-FFF2-40B4-BE49-F238E27FC236}">
              <a16:creationId xmlns:a16="http://schemas.microsoft.com/office/drawing/2014/main" id="{12398632-6F8C-494E-A47E-E07E73C99D2B}"/>
            </a:ext>
          </a:extLst>
        </xdr:cNvPr>
        <xdr:cNvSpPr/>
      </xdr:nvSpPr>
      <xdr:spPr>
        <a:xfrm>
          <a:off x="11231880" y="177144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163068</xdr:rowOff>
    </xdr:from>
    <xdr:to>
      <xdr:col>71</xdr:col>
      <xdr:colOff>177800</xdr:colOff>
      <xdr:row>106</xdr:row>
      <xdr:rowOff>51054</xdr:rowOff>
    </xdr:to>
    <xdr:cxnSp macro="">
      <xdr:nvCxnSpPr>
        <xdr:cNvPr id="786" name="直線コネクタ 785">
          <a:extLst>
            <a:ext uri="{FF2B5EF4-FFF2-40B4-BE49-F238E27FC236}">
              <a16:creationId xmlns:a16="http://schemas.microsoft.com/office/drawing/2014/main" id="{B3C5423F-C00B-432B-ABF7-8B3612B803D4}"/>
            </a:ext>
          </a:extLst>
        </xdr:cNvPr>
        <xdr:cNvCxnSpPr/>
      </xdr:nvCxnSpPr>
      <xdr:spPr>
        <a:xfrm>
          <a:off x="11282680" y="17765268"/>
          <a:ext cx="78994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787" name="n_1aveValue【公民館】&#10;有形固定資産減価償却率">
          <a:extLst>
            <a:ext uri="{FF2B5EF4-FFF2-40B4-BE49-F238E27FC236}">
              <a16:creationId xmlns:a16="http://schemas.microsoft.com/office/drawing/2014/main" id="{7F66C760-8E0E-4401-B114-E9A666414555}"/>
            </a:ext>
          </a:extLst>
        </xdr:cNvPr>
        <xdr:cNvSpPr txBox="1"/>
      </xdr:nvSpPr>
      <xdr:spPr>
        <a:xfrm>
          <a:off x="13437244" y="1697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788" name="n_2aveValue【公民館】&#10;有形固定資産減価償却率">
          <a:extLst>
            <a:ext uri="{FF2B5EF4-FFF2-40B4-BE49-F238E27FC236}">
              <a16:creationId xmlns:a16="http://schemas.microsoft.com/office/drawing/2014/main" id="{D18017DA-1A9C-4B3C-B9B4-49C38ECDDBF0}"/>
            </a:ext>
          </a:extLst>
        </xdr:cNvPr>
        <xdr:cNvSpPr txBox="1"/>
      </xdr:nvSpPr>
      <xdr:spPr>
        <a:xfrm>
          <a:off x="12675244" y="1694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789" name="n_3aveValue【公民館】&#10;有形固定資産減価償却率">
          <a:extLst>
            <a:ext uri="{FF2B5EF4-FFF2-40B4-BE49-F238E27FC236}">
              <a16:creationId xmlns:a16="http://schemas.microsoft.com/office/drawing/2014/main" id="{C6A6A839-4E6F-4B73-BC0F-913AB3E29394}"/>
            </a:ext>
          </a:extLst>
        </xdr:cNvPr>
        <xdr:cNvSpPr txBox="1"/>
      </xdr:nvSpPr>
      <xdr:spPr>
        <a:xfrm>
          <a:off x="11900544" y="1693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790" name="n_4aveValue【公民館】&#10;有形固定資産減価償却率">
          <a:extLst>
            <a:ext uri="{FF2B5EF4-FFF2-40B4-BE49-F238E27FC236}">
              <a16:creationId xmlns:a16="http://schemas.microsoft.com/office/drawing/2014/main" id="{91333A51-BACC-4DB2-A5A1-EFA097B7D848}"/>
            </a:ext>
          </a:extLst>
        </xdr:cNvPr>
        <xdr:cNvSpPr txBox="1"/>
      </xdr:nvSpPr>
      <xdr:spPr>
        <a:xfrm>
          <a:off x="11102984" y="1692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168419</xdr:rowOff>
    </xdr:from>
    <xdr:ext cx="405111" cy="259045"/>
    <xdr:sp macro="" textlink="">
      <xdr:nvSpPr>
        <xdr:cNvPr id="791" name="n_1mainValue【公民館】&#10;有形固定資産減価償却率">
          <a:extLst>
            <a:ext uri="{FF2B5EF4-FFF2-40B4-BE49-F238E27FC236}">
              <a16:creationId xmlns:a16="http://schemas.microsoft.com/office/drawing/2014/main" id="{71E5DDAD-9071-4F1D-BC88-8798A96EC522}"/>
            </a:ext>
          </a:extLst>
        </xdr:cNvPr>
        <xdr:cNvSpPr txBox="1"/>
      </xdr:nvSpPr>
      <xdr:spPr>
        <a:xfrm>
          <a:off x="13437244" y="1777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122699</xdr:rowOff>
    </xdr:from>
    <xdr:ext cx="405111" cy="259045"/>
    <xdr:sp macro="" textlink="">
      <xdr:nvSpPr>
        <xdr:cNvPr id="792" name="n_2mainValue【公民館】&#10;有形固定資産減価償却率">
          <a:extLst>
            <a:ext uri="{FF2B5EF4-FFF2-40B4-BE49-F238E27FC236}">
              <a16:creationId xmlns:a16="http://schemas.microsoft.com/office/drawing/2014/main" id="{308C25D7-7679-4B4C-B048-6F2E66114836}"/>
            </a:ext>
          </a:extLst>
        </xdr:cNvPr>
        <xdr:cNvSpPr txBox="1"/>
      </xdr:nvSpPr>
      <xdr:spPr>
        <a:xfrm>
          <a:off x="12675244" y="1772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92981</xdr:rowOff>
    </xdr:from>
    <xdr:ext cx="405111" cy="259045"/>
    <xdr:sp macro="" textlink="">
      <xdr:nvSpPr>
        <xdr:cNvPr id="793" name="n_3mainValue【公民館】&#10;有形固定資産減価償却率">
          <a:extLst>
            <a:ext uri="{FF2B5EF4-FFF2-40B4-BE49-F238E27FC236}">
              <a16:creationId xmlns:a16="http://schemas.microsoft.com/office/drawing/2014/main" id="{4937FFCE-498B-4FE4-AD1F-2A6356A9AF06}"/>
            </a:ext>
          </a:extLst>
        </xdr:cNvPr>
        <xdr:cNvSpPr txBox="1"/>
      </xdr:nvSpPr>
      <xdr:spPr>
        <a:xfrm>
          <a:off x="11900544" y="178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33545</xdr:rowOff>
    </xdr:from>
    <xdr:ext cx="405111" cy="259045"/>
    <xdr:sp macro="" textlink="">
      <xdr:nvSpPr>
        <xdr:cNvPr id="794" name="n_4mainValue【公民館】&#10;有形固定資産減価償却率">
          <a:extLst>
            <a:ext uri="{FF2B5EF4-FFF2-40B4-BE49-F238E27FC236}">
              <a16:creationId xmlns:a16="http://schemas.microsoft.com/office/drawing/2014/main" id="{8A0DC9B6-8213-46C6-A4EC-2EB289DA545A}"/>
            </a:ext>
          </a:extLst>
        </xdr:cNvPr>
        <xdr:cNvSpPr txBox="1"/>
      </xdr:nvSpPr>
      <xdr:spPr>
        <a:xfrm>
          <a:off x="11102984" y="17803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7AAAA4AE-7D94-4716-8C1B-7CB31BCC564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59961621-A4D9-4ED1-986A-E8512F3696C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55EAD2E6-8521-4285-A86E-E71FFAAEB98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AF13AA2F-EF39-4E0D-9DFE-A896F8BCD5F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E1C57B8C-9207-4C98-B5DF-07A637C8354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4505EBB1-4007-4E19-B288-452CA4BE956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2B9CBE45-76B8-4B0F-984C-19F8495AB40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6BDBA41C-B2B4-4FB6-BDA5-0A7AE36A4A7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2C04B5EF-B07E-4258-A078-380FFAE6E818}"/>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6F0B6295-8626-4625-8D3E-3B283DC7546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6C13E523-EC3E-4732-ACB2-44FB52FE1F3C}"/>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1945E44D-7280-4F89-8092-31FAE2DEEE77}"/>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B6352819-416B-41E3-9923-73EBE5CF4106}"/>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47FE33FF-78D3-41C4-8F85-99AFE38DEE76}"/>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FDC158AE-2057-43A4-8542-C3B948A290F1}"/>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9348BB28-0C89-4C2F-A9A8-A883840B9EB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720701FB-91E4-4A7C-BC84-79BF59D4ED6C}"/>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2CCD8EBA-FF9C-4136-84C7-9DAD3631A16F}"/>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EC05A8E8-96A4-4CE5-8EA6-EB5B8E69E513}"/>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AA95708C-21DE-4C43-A659-FFF6FDBE81D7}"/>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2726BCAE-A8E8-4317-923D-D174551A535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7440F135-A4B2-4705-A327-82670833C89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A21BF3B3-927F-4A70-BFD1-C951F3C9F1C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18" name="直線コネクタ 817">
          <a:extLst>
            <a:ext uri="{FF2B5EF4-FFF2-40B4-BE49-F238E27FC236}">
              <a16:creationId xmlns:a16="http://schemas.microsoft.com/office/drawing/2014/main" id="{C584AD4F-C827-4B17-B4CD-7DCC49307449}"/>
            </a:ext>
          </a:extLst>
        </xdr:cNvPr>
        <xdr:cNvCxnSpPr/>
      </xdr:nvCxnSpPr>
      <xdr:spPr>
        <a:xfrm flipV="1">
          <a:off x="19509104" y="16832580"/>
          <a:ext cx="0" cy="140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a:extLst>
            <a:ext uri="{FF2B5EF4-FFF2-40B4-BE49-F238E27FC236}">
              <a16:creationId xmlns:a16="http://schemas.microsoft.com/office/drawing/2014/main" id="{CC92BCC6-585B-4BD0-AA3C-28CE432C98B4}"/>
            </a:ext>
          </a:extLst>
        </xdr:cNvPr>
        <xdr:cNvSpPr txBox="1"/>
      </xdr:nvSpPr>
      <xdr:spPr>
        <a:xfrm>
          <a:off x="1954784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a:extLst>
            <a:ext uri="{FF2B5EF4-FFF2-40B4-BE49-F238E27FC236}">
              <a16:creationId xmlns:a16="http://schemas.microsoft.com/office/drawing/2014/main" id="{AD29A49E-A4E7-40E8-BDC9-A71BC1A4252E}"/>
            </a:ext>
          </a:extLst>
        </xdr:cNvPr>
        <xdr:cNvCxnSpPr/>
      </xdr:nvCxnSpPr>
      <xdr:spPr>
        <a:xfrm>
          <a:off x="1944370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a:extLst>
            <a:ext uri="{FF2B5EF4-FFF2-40B4-BE49-F238E27FC236}">
              <a16:creationId xmlns:a16="http://schemas.microsoft.com/office/drawing/2014/main" id="{B8D39AF2-80AE-4D78-83F4-791BA2F15F0E}"/>
            </a:ext>
          </a:extLst>
        </xdr:cNvPr>
        <xdr:cNvSpPr txBox="1"/>
      </xdr:nvSpPr>
      <xdr:spPr>
        <a:xfrm>
          <a:off x="19547840" y="1661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a:extLst>
            <a:ext uri="{FF2B5EF4-FFF2-40B4-BE49-F238E27FC236}">
              <a16:creationId xmlns:a16="http://schemas.microsoft.com/office/drawing/2014/main" id="{F602AC3E-4AE6-40AD-902A-4575C15057B8}"/>
            </a:ext>
          </a:extLst>
        </xdr:cNvPr>
        <xdr:cNvCxnSpPr/>
      </xdr:nvCxnSpPr>
      <xdr:spPr>
        <a:xfrm>
          <a:off x="19443700" y="1683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823" name="【公民館】&#10;一人当たり面積平均値テキスト">
          <a:extLst>
            <a:ext uri="{FF2B5EF4-FFF2-40B4-BE49-F238E27FC236}">
              <a16:creationId xmlns:a16="http://schemas.microsoft.com/office/drawing/2014/main" id="{4CBF754E-1305-4C47-A4AF-2337D5D41769}"/>
            </a:ext>
          </a:extLst>
        </xdr:cNvPr>
        <xdr:cNvSpPr txBox="1"/>
      </xdr:nvSpPr>
      <xdr:spPr>
        <a:xfrm>
          <a:off x="19547840" y="17539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a:extLst>
            <a:ext uri="{FF2B5EF4-FFF2-40B4-BE49-F238E27FC236}">
              <a16:creationId xmlns:a16="http://schemas.microsoft.com/office/drawing/2014/main" id="{6DDDB670-E222-4186-B704-FF208A5A4E2C}"/>
            </a:ext>
          </a:extLst>
        </xdr:cNvPr>
        <xdr:cNvSpPr/>
      </xdr:nvSpPr>
      <xdr:spPr>
        <a:xfrm>
          <a:off x="194589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5" name="フローチャート: 判断 824">
          <a:extLst>
            <a:ext uri="{FF2B5EF4-FFF2-40B4-BE49-F238E27FC236}">
              <a16:creationId xmlns:a16="http://schemas.microsoft.com/office/drawing/2014/main" id="{0952BE18-D643-49B6-BA6A-0B485227E770}"/>
            </a:ext>
          </a:extLst>
        </xdr:cNvPr>
        <xdr:cNvSpPr/>
      </xdr:nvSpPr>
      <xdr:spPr>
        <a:xfrm>
          <a:off x="1873504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a:extLst>
            <a:ext uri="{FF2B5EF4-FFF2-40B4-BE49-F238E27FC236}">
              <a16:creationId xmlns:a16="http://schemas.microsoft.com/office/drawing/2014/main" id="{6341671B-594B-4B40-9348-187109A600D1}"/>
            </a:ext>
          </a:extLst>
        </xdr:cNvPr>
        <xdr:cNvSpPr/>
      </xdr:nvSpPr>
      <xdr:spPr>
        <a:xfrm>
          <a:off x="179374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7" name="フローチャート: 判断 826">
          <a:extLst>
            <a:ext uri="{FF2B5EF4-FFF2-40B4-BE49-F238E27FC236}">
              <a16:creationId xmlns:a16="http://schemas.microsoft.com/office/drawing/2014/main" id="{10A90452-B7AB-4075-B126-338A85BF8653}"/>
            </a:ext>
          </a:extLst>
        </xdr:cNvPr>
        <xdr:cNvSpPr/>
      </xdr:nvSpPr>
      <xdr:spPr>
        <a:xfrm>
          <a:off x="1716278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28" name="フローチャート: 判断 827">
          <a:extLst>
            <a:ext uri="{FF2B5EF4-FFF2-40B4-BE49-F238E27FC236}">
              <a16:creationId xmlns:a16="http://schemas.microsoft.com/office/drawing/2014/main" id="{D647F0FC-F8F4-42BF-AEC4-87BC94074479}"/>
            </a:ext>
          </a:extLst>
        </xdr:cNvPr>
        <xdr:cNvSpPr/>
      </xdr:nvSpPr>
      <xdr:spPr>
        <a:xfrm>
          <a:off x="1638808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81FEDB49-F815-4EE3-ABD4-FC34FBEB8735}"/>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63855A63-AA83-47FF-A20F-E8E9623A5F0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DA0D3ED7-95D1-4485-957C-73F21A10A1A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5E390C01-3EB2-4B1C-9B5E-C2764D1E7EA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6D804EEB-1C31-4831-97FC-34BE942A694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834" name="楕円 833">
          <a:extLst>
            <a:ext uri="{FF2B5EF4-FFF2-40B4-BE49-F238E27FC236}">
              <a16:creationId xmlns:a16="http://schemas.microsoft.com/office/drawing/2014/main" id="{3DFBDA6D-8B1D-4A64-874B-524CADB83DF2}"/>
            </a:ext>
          </a:extLst>
        </xdr:cNvPr>
        <xdr:cNvSpPr/>
      </xdr:nvSpPr>
      <xdr:spPr>
        <a:xfrm>
          <a:off x="19458940" y="18096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73677</xdr:rowOff>
    </xdr:from>
    <xdr:ext cx="469744" cy="259045"/>
    <xdr:sp macro="" textlink="">
      <xdr:nvSpPr>
        <xdr:cNvPr id="835" name="【公民館】&#10;一人当たり面積該当値テキスト">
          <a:extLst>
            <a:ext uri="{FF2B5EF4-FFF2-40B4-BE49-F238E27FC236}">
              <a16:creationId xmlns:a16="http://schemas.microsoft.com/office/drawing/2014/main" id="{D18677C2-1308-49B4-A2E4-4177701D7D34}"/>
            </a:ext>
          </a:extLst>
        </xdr:cNvPr>
        <xdr:cNvSpPr txBox="1"/>
      </xdr:nvSpPr>
      <xdr:spPr>
        <a:xfrm>
          <a:off x="1954784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166370</xdr:rowOff>
    </xdr:from>
    <xdr:to>
      <xdr:col>112</xdr:col>
      <xdr:colOff>38100</xdr:colOff>
      <xdr:row>108</xdr:row>
      <xdr:rowOff>96520</xdr:rowOff>
    </xdr:to>
    <xdr:sp macro="" textlink="">
      <xdr:nvSpPr>
        <xdr:cNvPr id="836" name="楕円 835">
          <a:extLst>
            <a:ext uri="{FF2B5EF4-FFF2-40B4-BE49-F238E27FC236}">
              <a16:creationId xmlns:a16="http://schemas.microsoft.com/office/drawing/2014/main" id="{B781BF5C-232C-485D-9D51-2E2989B64AFB}"/>
            </a:ext>
          </a:extLst>
        </xdr:cNvPr>
        <xdr:cNvSpPr/>
      </xdr:nvSpPr>
      <xdr:spPr>
        <a:xfrm>
          <a:off x="18735040" y="18103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38100</xdr:rowOff>
    </xdr:from>
    <xdr:to>
      <xdr:col>116</xdr:col>
      <xdr:colOff>63500</xdr:colOff>
      <xdr:row>108</xdr:row>
      <xdr:rowOff>45720</xdr:rowOff>
    </xdr:to>
    <xdr:cxnSp macro="">
      <xdr:nvCxnSpPr>
        <xdr:cNvPr id="837" name="直線コネクタ 836">
          <a:extLst>
            <a:ext uri="{FF2B5EF4-FFF2-40B4-BE49-F238E27FC236}">
              <a16:creationId xmlns:a16="http://schemas.microsoft.com/office/drawing/2014/main" id="{64ABDC45-4680-418E-B40A-C014D1E129C6}"/>
            </a:ext>
          </a:extLst>
        </xdr:cNvPr>
        <xdr:cNvCxnSpPr/>
      </xdr:nvCxnSpPr>
      <xdr:spPr>
        <a:xfrm flipV="1">
          <a:off x="18778220" y="1814322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166370</xdr:rowOff>
    </xdr:from>
    <xdr:to>
      <xdr:col>107</xdr:col>
      <xdr:colOff>101600</xdr:colOff>
      <xdr:row>108</xdr:row>
      <xdr:rowOff>96520</xdr:rowOff>
    </xdr:to>
    <xdr:sp macro="" textlink="">
      <xdr:nvSpPr>
        <xdr:cNvPr id="838" name="楕円 837">
          <a:extLst>
            <a:ext uri="{FF2B5EF4-FFF2-40B4-BE49-F238E27FC236}">
              <a16:creationId xmlns:a16="http://schemas.microsoft.com/office/drawing/2014/main" id="{87BD8687-4FDB-4602-BDA8-4C98936DF5D0}"/>
            </a:ext>
          </a:extLst>
        </xdr:cNvPr>
        <xdr:cNvSpPr/>
      </xdr:nvSpPr>
      <xdr:spPr>
        <a:xfrm>
          <a:off x="17937480" y="1810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45720</xdr:rowOff>
    </xdr:from>
    <xdr:to>
      <xdr:col>111</xdr:col>
      <xdr:colOff>177800</xdr:colOff>
      <xdr:row>108</xdr:row>
      <xdr:rowOff>45720</xdr:rowOff>
    </xdr:to>
    <xdr:cxnSp macro="">
      <xdr:nvCxnSpPr>
        <xdr:cNvPr id="839" name="直線コネクタ 838">
          <a:extLst>
            <a:ext uri="{FF2B5EF4-FFF2-40B4-BE49-F238E27FC236}">
              <a16:creationId xmlns:a16="http://schemas.microsoft.com/office/drawing/2014/main" id="{8468190F-C75E-4A53-BA1D-8689849FB620}"/>
            </a:ext>
          </a:extLst>
        </xdr:cNvPr>
        <xdr:cNvCxnSpPr/>
      </xdr:nvCxnSpPr>
      <xdr:spPr>
        <a:xfrm>
          <a:off x="17988280" y="181508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59689</xdr:rowOff>
    </xdr:from>
    <xdr:to>
      <xdr:col>102</xdr:col>
      <xdr:colOff>165100</xdr:colOff>
      <xdr:row>107</xdr:row>
      <xdr:rowOff>161289</xdr:rowOff>
    </xdr:to>
    <xdr:sp macro="" textlink="">
      <xdr:nvSpPr>
        <xdr:cNvPr id="840" name="楕円 839">
          <a:extLst>
            <a:ext uri="{FF2B5EF4-FFF2-40B4-BE49-F238E27FC236}">
              <a16:creationId xmlns:a16="http://schemas.microsoft.com/office/drawing/2014/main" id="{C671EC60-3559-4449-B4D8-08DC0D8D8A52}"/>
            </a:ext>
          </a:extLst>
        </xdr:cNvPr>
        <xdr:cNvSpPr/>
      </xdr:nvSpPr>
      <xdr:spPr>
        <a:xfrm>
          <a:off x="17162780" y="179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110489</xdr:rowOff>
    </xdr:from>
    <xdr:to>
      <xdr:col>107</xdr:col>
      <xdr:colOff>50800</xdr:colOff>
      <xdr:row>108</xdr:row>
      <xdr:rowOff>45720</xdr:rowOff>
    </xdr:to>
    <xdr:cxnSp macro="">
      <xdr:nvCxnSpPr>
        <xdr:cNvPr id="841" name="直線コネクタ 840">
          <a:extLst>
            <a:ext uri="{FF2B5EF4-FFF2-40B4-BE49-F238E27FC236}">
              <a16:creationId xmlns:a16="http://schemas.microsoft.com/office/drawing/2014/main" id="{F281BEED-8934-48AD-943D-F05968D36630}"/>
            </a:ext>
          </a:extLst>
        </xdr:cNvPr>
        <xdr:cNvCxnSpPr/>
      </xdr:nvCxnSpPr>
      <xdr:spPr>
        <a:xfrm>
          <a:off x="17213580" y="18047969"/>
          <a:ext cx="7747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59689</xdr:rowOff>
    </xdr:from>
    <xdr:to>
      <xdr:col>98</xdr:col>
      <xdr:colOff>38100</xdr:colOff>
      <xdr:row>107</xdr:row>
      <xdr:rowOff>161289</xdr:rowOff>
    </xdr:to>
    <xdr:sp macro="" textlink="">
      <xdr:nvSpPr>
        <xdr:cNvPr id="842" name="楕円 841">
          <a:extLst>
            <a:ext uri="{FF2B5EF4-FFF2-40B4-BE49-F238E27FC236}">
              <a16:creationId xmlns:a16="http://schemas.microsoft.com/office/drawing/2014/main" id="{B7FCA97E-46E4-4D15-BE7A-7B81DCFDB18E}"/>
            </a:ext>
          </a:extLst>
        </xdr:cNvPr>
        <xdr:cNvSpPr/>
      </xdr:nvSpPr>
      <xdr:spPr>
        <a:xfrm>
          <a:off x="16388080" y="179971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110489</xdr:rowOff>
    </xdr:from>
    <xdr:to>
      <xdr:col>102</xdr:col>
      <xdr:colOff>114300</xdr:colOff>
      <xdr:row>107</xdr:row>
      <xdr:rowOff>110489</xdr:rowOff>
    </xdr:to>
    <xdr:cxnSp macro="">
      <xdr:nvCxnSpPr>
        <xdr:cNvPr id="843" name="直線コネクタ 842">
          <a:extLst>
            <a:ext uri="{FF2B5EF4-FFF2-40B4-BE49-F238E27FC236}">
              <a16:creationId xmlns:a16="http://schemas.microsoft.com/office/drawing/2014/main" id="{D475AB78-FE7F-4484-9EC8-0AA86D168513}"/>
            </a:ext>
          </a:extLst>
        </xdr:cNvPr>
        <xdr:cNvCxnSpPr/>
      </xdr:nvCxnSpPr>
      <xdr:spPr>
        <a:xfrm>
          <a:off x="16431260" y="1804796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844" name="n_1aveValue【公民館】&#10;一人当たり面積">
          <a:extLst>
            <a:ext uri="{FF2B5EF4-FFF2-40B4-BE49-F238E27FC236}">
              <a16:creationId xmlns:a16="http://schemas.microsoft.com/office/drawing/2014/main" id="{D6196CE9-F97C-4CFC-88F9-1111F093C8BD}"/>
            </a:ext>
          </a:extLst>
        </xdr:cNvPr>
        <xdr:cNvSpPr txBox="1"/>
      </xdr:nvSpPr>
      <xdr:spPr>
        <a:xfrm>
          <a:off x="1856112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45" name="n_2aveValue【公民館】&#10;一人当たり面積">
          <a:extLst>
            <a:ext uri="{FF2B5EF4-FFF2-40B4-BE49-F238E27FC236}">
              <a16:creationId xmlns:a16="http://schemas.microsoft.com/office/drawing/2014/main" id="{1B1715F3-168D-4570-A897-5E42F5ABD16F}"/>
            </a:ext>
          </a:extLst>
        </xdr:cNvPr>
        <xdr:cNvSpPr txBox="1"/>
      </xdr:nvSpPr>
      <xdr:spPr>
        <a:xfrm>
          <a:off x="1777626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46" name="n_3aveValue【公民館】&#10;一人当たり面積">
          <a:extLst>
            <a:ext uri="{FF2B5EF4-FFF2-40B4-BE49-F238E27FC236}">
              <a16:creationId xmlns:a16="http://schemas.microsoft.com/office/drawing/2014/main" id="{17F91BA3-7EF5-4D77-8142-21222E90A0FD}"/>
            </a:ext>
          </a:extLst>
        </xdr:cNvPr>
        <xdr:cNvSpPr txBox="1"/>
      </xdr:nvSpPr>
      <xdr:spPr>
        <a:xfrm>
          <a:off x="1700156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47" name="n_4aveValue【公民館】&#10;一人当たり面積">
          <a:extLst>
            <a:ext uri="{FF2B5EF4-FFF2-40B4-BE49-F238E27FC236}">
              <a16:creationId xmlns:a16="http://schemas.microsoft.com/office/drawing/2014/main" id="{046FFED9-A3FD-44FB-8534-CFD037C1FFC5}"/>
            </a:ext>
          </a:extLst>
        </xdr:cNvPr>
        <xdr:cNvSpPr txBox="1"/>
      </xdr:nvSpPr>
      <xdr:spPr>
        <a:xfrm>
          <a:off x="162268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87647</xdr:rowOff>
    </xdr:from>
    <xdr:ext cx="469744" cy="259045"/>
    <xdr:sp macro="" textlink="">
      <xdr:nvSpPr>
        <xdr:cNvPr id="848" name="n_1mainValue【公民館】&#10;一人当たり面積">
          <a:extLst>
            <a:ext uri="{FF2B5EF4-FFF2-40B4-BE49-F238E27FC236}">
              <a16:creationId xmlns:a16="http://schemas.microsoft.com/office/drawing/2014/main" id="{983E160B-A465-427D-BBD7-E0502D3F1C4A}"/>
            </a:ext>
          </a:extLst>
        </xdr:cNvPr>
        <xdr:cNvSpPr txBox="1"/>
      </xdr:nvSpPr>
      <xdr:spPr>
        <a:xfrm>
          <a:off x="18561127" y="1819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87647</xdr:rowOff>
    </xdr:from>
    <xdr:ext cx="469744" cy="259045"/>
    <xdr:sp macro="" textlink="">
      <xdr:nvSpPr>
        <xdr:cNvPr id="849" name="n_2mainValue【公民館】&#10;一人当たり面積">
          <a:extLst>
            <a:ext uri="{FF2B5EF4-FFF2-40B4-BE49-F238E27FC236}">
              <a16:creationId xmlns:a16="http://schemas.microsoft.com/office/drawing/2014/main" id="{873B7507-C155-44B4-9B8A-BF5528652423}"/>
            </a:ext>
          </a:extLst>
        </xdr:cNvPr>
        <xdr:cNvSpPr txBox="1"/>
      </xdr:nvSpPr>
      <xdr:spPr>
        <a:xfrm>
          <a:off x="17776267" y="1819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152416</xdr:rowOff>
    </xdr:from>
    <xdr:ext cx="469744" cy="259045"/>
    <xdr:sp macro="" textlink="">
      <xdr:nvSpPr>
        <xdr:cNvPr id="850" name="n_3mainValue【公民館】&#10;一人当たり面積">
          <a:extLst>
            <a:ext uri="{FF2B5EF4-FFF2-40B4-BE49-F238E27FC236}">
              <a16:creationId xmlns:a16="http://schemas.microsoft.com/office/drawing/2014/main" id="{7E2DD923-EBBF-463F-9FE6-5D8CB722C3C2}"/>
            </a:ext>
          </a:extLst>
        </xdr:cNvPr>
        <xdr:cNvSpPr txBox="1"/>
      </xdr:nvSpPr>
      <xdr:spPr>
        <a:xfrm>
          <a:off x="17001567" y="180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152416</xdr:rowOff>
    </xdr:from>
    <xdr:ext cx="469744" cy="259045"/>
    <xdr:sp macro="" textlink="">
      <xdr:nvSpPr>
        <xdr:cNvPr id="851" name="n_4mainValue【公民館】&#10;一人当たり面積">
          <a:extLst>
            <a:ext uri="{FF2B5EF4-FFF2-40B4-BE49-F238E27FC236}">
              <a16:creationId xmlns:a16="http://schemas.microsoft.com/office/drawing/2014/main" id="{EBB04B8D-EF2A-4543-B873-F047E70FCEB8}"/>
            </a:ext>
          </a:extLst>
        </xdr:cNvPr>
        <xdr:cNvSpPr txBox="1"/>
      </xdr:nvSpPr>
      <xdr:spPr>
        <a:xfrm>
          <a:off x="16226867" y="180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8B131A0A-3F5F-47B5-8B7B-595BC1DAE15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7EC7C539-EAFA-4A9B-BBC6-6C52E364B2D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BCF75C31-0C02-42AE-A474-174F3903AD7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と比較して有形固定資産減価償却率が下回っている施設は、令和元年度にエスポアール旧館解体及び新館改修工事を行った児童館、令和５年度にあざみ保育所・コスモス保育所の大規模修繕を行った認定こども園・幼稚園・保育園、令和５年度に小中一貫校の整備事業を行った学校施設であった。それ以外の類型においては、施設が古く老朽化が進んでいるため、類似団体内平均を上回っている。　</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今後も引き続き、公共施設等総合管理計画に基づき、公共施設等の更新・統廃合・長寿命化等を総合的かつ計画的に進める。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9585F9C-60D6-4931-A7CA-5E8D26BBD7E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DA4D4A1-40CA-4F4C-AE4A-5BA233FE780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856B6E0-DA45-4097-B9C3-4909DF478F9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D6642A9-4ABE-42A1-B560-C3673603A07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大阪府寝屋川市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7711358-DB5C-4782-87A4-542B411996E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867F942-C713-4E16-A7EC-F84388F0141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26DD609-3117-4006-B289-AB255CFEAE6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813D1B7-B67B-454F-BADA-C66938536C3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FC40115-F006-44FA-BD9D-B9D5FA3DC28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8E97A3A-04E5-4302-8AFE-E7134FF2EBC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225,735
222,178
24.70
106,983,407
105,723,665
1,198,966
50,381,673
61,759,880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5C14CA-00C8-4252-B4B0-1122C2C1EC6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F790D0F-5661-47DF-80C6-973EDF4B8B8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C418EA8-686E-49FE-9A0B-BB2B2F34326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2E17D78-976C-49C3-B100-1B8B1D202E8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D683D4F-88A3-4631-B02B-6F9E4DE60A5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4E998FC-3ACF-44C7-A1E5-85C34A79848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DD72CEE-CE1E-40E8-895F-86FDD765CF6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908A45E-0856-485E-BF5C-528E10E0AE7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3DB7BB5-0CF3-4663-8FC7-6142AC89A11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9BB38F1-8EA5-48D1-AAA9-3A379CAB769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29D9828-C26F-4929-AB00-6CC0432144F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4424085-F0C5-48B5-B1FB-01B6364A5F6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30EC945-08D7-4B43-80CC-AF879808C98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E738D85-0CE0-4F4D-847A-27C99F3D86D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22B99AB-DEEA-44FB-8ABD-2B3E2FA8B87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982415B-92F5-4399-B86D-0F0A211EA4F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885F51E-3F57-4260-A192-9EF8F886682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DB7168E-F212-4391-99BC-A599272C335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36F906-8728-4451-B74B-42433059272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4F6B8E7-65C6-4229-A1F4-404550B8156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E345DC8-B98C-4481-B4CE-D9126D5C18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29E8D07-5D89-4156-966A-75D3E0E7D05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CD9A7F9-D3B1-4C93-9BBF-E367621ED47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CA6476A-9078-4844-9431-575D0619AA1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0BC36D3-A0ED-4902-A63C-4851F86A562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3BA5A9A-9963-427E-8A3C-C457BF3E9E9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4E77FCD-DF61-4CAB-AE56-F5D9DD59B97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5A38C1C-A1DD-4617-B43E-47D0B8D8BD8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3EBBA6F-5E7F-47FC-872D-8C7ADD32335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0BFD80D-A18B-4367-8792-7B14465C9BA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200984D-FF0F-434E-BE34-4A48EFBBC3D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462AF4E-C1C6-452A-B8A3-A07061F543A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FBB8F86-E088-4498-9FB2-D5687ADF2AB9}"/>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5D7A615-9C34-498F-8A87-B60D67589FDD}"/>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60388C8-9AF2-4AD6-B93F-62FE667BAE62}"/>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C9C4B6C-BB43-4E11-8EE8-FC50A4BD5A27}"/>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9C0006A-3947-4E9D-9348-03CAB77CA3D8}"/>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592DB21-7AA2-423E-B816-469B4A0827C8}"/>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895FA2C-C433-4AE2-81A5-659373BE0E48}"/>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8CF9467-18CC-472C-87EE-C421DA299DE6}"/>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0FD8202-5409-4166-80A4-59E1E9EEE5CF}"/>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F9D566D-FFA1-44F5-948B-541BC9FEC666}"/>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1F646A2-25AB-4548-BE60-37399721440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601620C-8CD5-441F-9BEA-A2174DECF771}"/>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2C763EE2-A511-4E22-BE3F-3538B9F93F3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D6E9F3D6-73C0-4AAF-BA86-7D76F3A0E00C}"/>
            </a:ext>
          </a:extLst>
        </xdr:cNvPr>
        <xdr:cNvCxnSpPr/>
      </xdr:nvCxnSpPr>
      <xdr:spPr>
        <a:xfrm flipV="1">
          <a:off x="4086225" y="555688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A9FC4C14-D329-45D2-98A7-7F05C25217AF}"/>
            </a:ext>
          </a:extLst>
        </xdr:cNvPr>
        <xdr:cNvSpPr txBox="1"/>
      </xdr:nvSpPr>
      <xdr:spPr>
        <a:xfrm>
          <a:off x="412496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F1DC7C3-595E-4DEB-AE20-EA2B75E27B79}"/>
            </a:ext>
          </a:extLst>
        </xdr:cNvPr>
        <xdr:cNvCxnSpPr/>
      </xdr:nvCxnSpPr>
      <xdr:spPr>
        <a:xfrm>
          <a:off x="4020820" y="7061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CC4CDB8D-8C12-45FB-8586-3D728B439649}"/>
            </a:ext>
          </a:extLst>
        </xdr:cNvPr>
        <xdr:cNvSpPr txBox="1"/>
      </xdr:nvSpPr>
      <xdr:spPr>
        <a:xfrm>
          <a:off x="4124960" y="5339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3552962F-7F0E-42E2-B69E-13F3B82A07D2}"/>
            </a:ext>
          </a:extLst>
        </xdr:cNvPr>
        <xdr:cNvCxnSpPr/>
      </xdr:nvCxnSpPr>
      <xdr:spPr>
        <a:xfrm>
          <a:off x="4020820" y="5556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40022</xdr:rowOff>
    </xdr:from>
    <xdr:ext cx="405111" cy="259045"/>
    <xdr:sp macro="" textlink="">
      <xdr:nvSpPr>
        <xdr:cNvPr id="62" name="【図書館】&#10;有形固定資産減価償却率平均値テキスト">
          <a:extLst>
            <a:ext uri="{FF2B5EF4-FFF2-40B4-BE49-F238E27FC236}">
              <a16:creationId xmlns:a16="http://schemas.microsoft.com/office/drawing/2014/main" id="{BE935DFB-15AD-4CC4-9926-C5C2421229F0}"/>
            </a:ext>
          </a:extLst>
        </xdr:cNvPr>
        <xdr:cNvSpPr txBox="1"/>
      </xdr:nvSpPr>
      <xdr:spPr>
        <a:xfrm>
          <a:off x="4124960" y="6075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32F87AE5-6865-4FEE-8D74-CD6542CE866C}"/>
            </a:ext>
          </a:extLst>
        </xdr:cNvPr>
        <xdr:cNvSpPr/>
      </xdr:nvSpPr>
      <xdr:spPr>
        <a:xfrm>
          <a:off x="403606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F106899A-61F0-4BFF-90B0-B4DF41074E5B}"/>
            </a:ext>
          </a:extLst>
        </xdr:cNvPr>
        <xdr:cNvSpPr/>
      </xdr:nvSpPr>
      <xdr:spPr>
        <a:xfrm>
          <a:off x="3312160" y="60680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4553C01D-DE83-4928-8E3A-0EF4F54B8AC9}"/>
            </a:ext>
          </a:extLst>
        </xdr:cNvPr>
        <xdr:cNvSpPr/>
      </xdr:nvSpPr>
      <xdr:spPr>
        <a:xfrm>
          <a:off x="25146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5122059C-F235-44F1-A9A2-13620CD76003}"/>
            </a:ext>
          </a:extLst>
        </xdr:cNvPr>
        <xdr:cNvSpPr/>
      </xdr:nvSpPr>
      <xdr:spPr>
        <a:xfrm>
          <a:off x="1739900" y="603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9AD34390-903F-4303-A9EF-EDE64B033D68}"/>
            </a:ext>
          </a:extLst>
        </xdr:cNvPr>
        <xdr:cNvSpPr/>
      </xdr:nvSpPr>
      <xdr:spPr>
        <a:xfrm>
          <a:off x="965200" y="6005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3E88F67-7D5F-4C2A-92F2-5806B59AB47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6B2F732-6220-4C6D-B25C-EFF753142D85}"/>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820168D-6C42-48CD-A4D4-358EB38A3311}"/>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7EB54DD-495B-46FE-8F83-9633D1FA79B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DD9FF82-B904-4BAA-B740-618A944122D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99695</xdr:rowOff>
    </xdr:from>
    <xdr:to>
      <xdr:col>24</xdr:col>
      <xdr:colOff>114300</xdr:colOff>
      <xdr:row>35</xdr:row>
      <xdr:rowOff>29845</xdr:rowOff>
    </xdr:to>
    <xdr:sp macro="" textlink="">
      <xdr:nvSpPr>
        <xdr:cNvPr id="73" name="楕円 72">
          <a:extLst>
            <a:ext uri="{FF2B5EF4-FFF2-40B4-BE49-F238E27FC236}">
              <a16:creationId xmlns:a16="http://schemas.microsoft.com/office/drawing/2014/main" id="{B7D33553-A882-460B-81DB-CE10D43B8D3D}"/>
            </a:ext>
          </a:extLst>
        </xdr:cNvPr>
        <xdr:cNvSpPr/>
      </xdr:nvSpPr>
      <xdr:spPr>
        <a:xfrm>
          <a:off x="4036060" y="5799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122572</xdr:rowOff>
    </xdr:from>
    <xdr:ext cx="405111" cy="259045"/>
    <xdr:sp macro="" textlink="">
      <xdr:nvSpPr>
        <xdr:cNvPr id="74" name="【図書館】&#10;有形固定資産減価償却率該当値テキスト">
          <a:extLst>
            <a:ext uri="{FF2B5EF4-FFF2-40B4-BE49-F238E27FC236}">
              <a16:creationId xmlns:a16="http://schemas.microsoft.com/office/drawing/2014/main" id="{90D881E5-ACA9-409E-B952-78A5DFAB2DB7}"/>
            </a:ext>
          </a:extLst>
        </xdr:cNvPr>
        <xdr:cNvSpPr txBox="1"/>
      </xdr:nvSpPr>
      <xdr:spPr>
        <a:xfrm>
          <a:off x="4124960"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59690</xdr:rowOff>
    </xdr:from>
    <xdr:to>
      <xdr:col>20</xdr:col>
      <xdr:colOff>38100</xdr:colOff>
      <xdr:row>34</xdr:row>
      <xdr:rowOff>161290</xdr:rowOff>
    </xdr:to>
    <xdr:sp macro="" textlink="">
      <xdr:nvSpPr>
        <xdr:cNvPr id="75" name="楕円 74">
          <a:extLst>
            <a:ext uri="{FF2B5EF4-FFF2-40B4-BE49-F238E27FC236}">
              <a16:creationId xmlns:a16="http://schemas.microsoft.com/office/drawing/2014/main" id="{A06255FD-62C5-4E63-96A2-B08D868DAE67}"/>
            </a:ext>
          </a:extLst>
        </xdr:cNvPr>
        <xdr:cNvSpPr/>
      </xdr:nvSpPr>
      <xdr:spPr>
        <a:xfrm>
          <a:off x="3312160" y="57594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110490</xdr:rowOff>
    </xdr:from>
    <xdr:to>
      <xdr:col>24</xdr:col>
      <xdr:colOff>63500</xdr:colOff>
      <xdr:row>34</xdr:row>
      <xdr:rowOff>150495</xdr:rowOff>
    </xdr:to>
    <xdr:cxnSp macro="">
      <xdr:nvCxnSpPr>
        <xdr:cNvPr id="76" name="直線コネクタ 75">
          <a:extLst>
            <a:ext uri="{FF2B5EF4-FFF2-40B4-BE49-F238E27FC236}">
              <a16:creationId xmlns:a16="http://schemas.microsoft.com/office/drawing/2014/main" id="{7A764213-2096-47CD-9DB6-EEBAA66B081F}"/>
            </a:ext>
          </a:extLst>
        </xdr:cNvPr>
        <xdr:cNvCxnSpPr/>
      </xdr:nvCxnSpPr>
      <xdr:spPr>
        <a:xfrm>
          <a:off x="3355340" y="5810250"/>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154940</xdr:rowOff>
    </xdr:from>
    <xdr:to>
      <xdr:col>15</xdr:col>
      <xdr:colOff>101600</xdr:colOff>
      <xdr:row>35</xdr:row>
      <xdr:rowOff>85090</xdr:rowOff>
    </xdr:to>
    <xdr:sp macro="" textlink="">
      <xdr:nvSpPr>
        <xdr:cNvPr id="77" name="楕円 76">
          <a:extLst>
            <a:ext uri="{FF2B5EF4-FFF2-40B4-BE49-F238E27FC236}">
              <a16:creationId xmlns:a16="http://schemas.microsoft.com/office/drawing/2014/main" id="{E8B6FED0-6E8B-455C-9FB3-9C9DA9BACD8D}"/>
            </a:ext>
          </a:extLst>
        </xdr:cNvPr>
        <xdr:cNvSpPr/>
      </xdr:nvSpPr>
      <xdr:spPr>
        <a:xfrm>
          <a:off x="2514600" y="5854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110490</xdr:rowOff>
    </xdr:from>
    <xdr:to>
      <xdr:col>19</xdr:col>
      <xdr:colOff>177800</xdr:colOff>
      <xdr:row>35</xdr:row>
      <xdr:rowOff>34290</xdr:rowOff>
    </xdr:to>
    <xdr:cxnSp macro="">
      <xdr:nvCxnSpPr>
        <xdr:cNvPr id="78" name="直線コネクタ 77">
          <a:extLst>
            <a:ext uri="{FF2B5EF4-FFF2-40B4-BE49-F238E27FC236}">
              <a16:creationId xmlns:a16="http://schemas.microsoft.com/office/drawing/2014/main" id="{2304B0AE-76A4-4D3E-B6D6-5C47A2F649A0}"/>
            </a:ext>
          </a:extLst>
        </xdr:cNvPr>
        <xdr:cNvCxnSpPr/>
      </xdr:nvCxnSpPr>
      <xdr:spPr>
        <a:xfrm flipV="1">
          <a:off x="2565400" y="5810250"/>
          <a:ext cx="78994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61595</xdr:rowOff>
    </xdr:from>
    <xdr:to>
      <xdr:col>10</xdr:col>
      <xdr:colOff>165100</xdr:colOff>
      <xdr:row>38</xdr:row>
      <xdr:rowOff>163195</xdr:rowOff>
    </xdr:to>
    <xdr:sp macro="" textlink="">
      <xdr:nvSpPr>
        <xdr:cNvPr id="79" name="楕円 78">
          <a:extLst>
            <a:ext uri="{FF2B5EF4-FFF2-40B4-BE49-F238E27FC236}">
              <a16:creationId xmlns:a16="http://schemas.microsoft.com/office/drawing/2014/main" id="{50A83FA6-8702-4644-9CD5-44344F5A5FEC}"/>
            </a:ext>
          </a:extLst>
        </xdr:cNvPr>
        <xdr:cNvSpPr/>
      </xdr:nvSpPr>
      <xdr:spPr>
        <a:xfrm>
          <a:off x="17399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34290</xdr:rowOff>
    </xdr:from>
    <xdr:to>
      <xdr:col>15</xdr:col>
      <xdr:colOff>50800</xdr:colOff>
      <xdr:row>38</xdr:row>
      <xdr:rowOff>112395</xdr:rowOff>
    </xdr:to>
    <xdr:cxnSp macro="">
      <xdr:nvCxnSpPr>
        <xdr:cNvPr id="80" name="直線コネクタ 79">
          <a:extLst>
            <a:ext uri="{FF2B5EF4-FFF2-40B4-BE49-F238E27FC236}">
              <a16:creationId xmlns:a16="http://schemas.microsoft.com/office/drawing/2014/main" id="{5682FF2B-93D2-493F-9E80-9AE243DC99B3}"/>
            </a:ext>
          </a:extLst>
        </xdr:cNvPr>
        <xdr:cNvCxnSpPr/>
      </xdr:nvCxnSpPr>
      <xdr:spPr>
        <a:xfrm flipV="1">
          <a:off x="1790700" y="5901690"/>
          <a:ext cx="774700" cy="58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29210</xdr:rowOff>
    </xdr:from>
    <xdr:to>
      <xdr:col>6</xdr:col>
      <xdr:colOff>38100</xdr:colOff>
      <xdr:row>38</xdr:row>
      <xdr:rowOff>130810</xdr:rowOff>
    </xdr:to>
    <xdr:sp macro="" textlink="">
      <xdr:nvSpPr>
        <xdr:cNvPr id="81" name="楕円 80">
          <a:extLst>
            <a:ext uri="{FF2B5EF4-FFF2-40B4-BE49-F238E27FC236}">
              <a16:creationId xmlns:a16="http://schemas.microsoft.com/office/drawing/2014/main" id="{70B40669-5F4E-4461-8583-0013D54A7539}"/>
            </a:ext>
          </a:extLst>
        </xdr:cNvPr>
        <xdr:cNvSpPr/>
      </xdr:nvSpPr>
      <xdr:spPr>
        <a:xfrm>
          <a:off x="965200" y="6399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80010</xdr:rowOff>
    </xdr:from>
    <xdr:to>
      <xdr:col>10</xdr:col>
      <xdr:colOff>114300</xdr:colOff>
      <xdr:row>38</xdr:row>
      <xdr:rowOff>112395</xdr:rowOff>
    </xdr:to>
    <xdr:cxnSp macro="">
      <xdr:nvCxnSpPr>
        <xdr:cNvPr id="82" name="直線コネクタ 81">
          <a:extLst>
            <a:ext uri="{FF2B5EF4-FFF2-40B4-BE49-F238E27FC236}">
              <a16:creationId xmlns:a16="http://schemas.microsoft.com/office/drawing/2014/main" id="{6FE81A31-56FE-4DDC-B8F6-4016A73240FB}"/>
            </a:ext>
          </a:extLst>
        </xdr:cNvPr>
        <xdr:cNvCxnSpPr/>
      </xdr:nvCxnSpPr>
      <xdr:spPr>
        <a:xfrm>
          <a:off x="1008380" y="645033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125747</xdr:rowOff>
    </xdr:from>
    <xdr:ext cx="405111" cy="259045"/>
    <xdr:sp macro="" textlink="">
      <xdr:nvSpPr>
        <xdr:cNvPr id="83" name="n_1aveValue【図書館】&#10;有形固定資産減価償却率">
          <a:extLst>
            <a:ext uri="{FF2B5EF4-FFF2-40B4-BE49-F238E27FC236}">
              <a16:creationId xmlns:a16="http://schemas.microsoft.com/office/drawing/2014/main" id="{F38C385D-ABE1-4A1C-832B-9B7C61CC4D1B}"/>
            </a:ext>
          </a:extLst>
        </xdr:cNvPr>
        <xdr:cNvSpPr txBox="1"/>
      </xdr:nvSpPr>
      <xdr:spPr>
        <a:xfrm>
          <a:off x="317056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95267</xdr:rowOff>
    </xdr:from>
    <xdr:ext cx="405111" cy="259045"/>
    <xdr:sp macro="" textlink="">
      <xdr:nvSpPr>
        <xdr:cNvPr id="84" name="n_2aveValue【図書館】&#10;有形固定資産減価償却率">
          <a:extLst>
            <a:ext uri="{FF2B5EF4-FFF2-40B4-BE49-F238E27FC236}">
              <a16:creationId xmlns:a16="http://schemas.microsoft.com/office/drawing/2014/main" id="{775B0EBA-CFD6-4892-9A4B-7C6D18EC515A}"/>
            </a:ext>
          </a:extLst>
        </xdr:cNvPr>
        <xdr:cNvSpPr txBox="1"/>
      </xdr:nvSpPr>
      <xdr:spPr>
        <a:xfrm>
          <a:off x="238570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A7D4B552-3961-4EE1-9420-8E5BD625C8E4}"/>
            </a:ext>
          </a:extLst>
        </xdr:cNvPr>
        <xdr:cNvSpPr txBox="1"/>
      </xdr:nvSpPr>
      <xdr:spPr>
        <a:xfrm>
          <a:off x="161100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061C14C9-A597-451E-AB13-2721CB3C30B2}"/>
            </a:ext>
          </a:extLst>
        </xdr:cNvPr>
        <xdr:cNvSpPr txBox="1"/>
      </xdr:nvSpPr>
      <xdr:spPr>
        <a:xfrm>
          <a:off x="83630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6367</xdr:rowOff>
    </xdr:from>
    <xdr:ext cx="405111" cy="259045"/>
    <xdr:sp macro="" textlink="">
      <xdr:nvSpPr>
        <xdr:cNvPr id="87" name="n_1mainValue【図書館】&#10;有形固定資産減価償却率">
          <a:extLst>
            <a:ext uri="{FF2B5EF4-FFF2-40B4-BE49-F238E27FC236}">
              <a16:creationId xmlns:a16="http://schemas.microsoft.com/office/drawing/2014/main" id="{BEA8F0CB-8B73-4038-8ABD-47927F34B60A}"/>
            </a:ext>
          </a:extLst>
        </xdr:cNvPr>
        <xdr:cNvSpPr txBox="1"/>
      </xdr:nvSpPr>
      <xdr:spPr>
        <a:xfrm>
          <a:off x="3170564" y="553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101617</xdr:rowOff>
    </xdr:from>
    <xdr:ext cx="405111" cy="259045"/>
    <xdr:sp macro="" textlink="">
      <xdr:nvSpPr>
        <xdr:cNvPr id="88" name="n_2mainValue【図書館】&#10;有形固定資産減価償却率">
          <a:extLst>
            <a:ext uri="{FF2B5EF4-FFF2-40B4-BE49-F238E27FC236}">
              <a16:creationId xmlns:a16="http://schemas.microsoft.com/office/drawing/2014/main" id="{DE4952FA-0DC1-4B5A-A699-3FD49AD8B409}"/>
            </a:ext>
          </a:extLst>
        </xdr:cNvPr>
        <xdr:cNvSpPr txBox="1"/>
      </xdr:nvSpPr>
      <xdr:spPr>
        <a:xfrm>
          <a:off x="2385704" y="563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154322</xdr:rowOff>
    </xdr:from>
    <xdr:ext cx="405111" cy="259045"/>
    <xdr:sp macro="" textlink="">
      <xdr:nvSpPr>
        <xdr:cNvPr id="89" name="n_3mainValue【図書館】&#10;有形固定資産減価償却率">
          <a:extLst>
            <a:ext uri="{FF2B5EF4-FFF2-40B4-BE49-F238E27FC236}">
              <a16:creationId xmlns:a16="http://schemas.microsoft.com/office/drawing/2014/main" id="{854454EC-F6AF-4154-8DF0-5A5BD6FC56A9}"/>
            </a:ext>
          </a:extLst>
        </xdr:cNvPr>
        <xdr:cNvSpPr txBox="1"/>
      </xdr:nvSpPr>
      <xdr:spPr>
        <a:xfrm>
          <a:off x="161100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121937</xdr:rowOff>
    </xdr:from>
    <xdr:ext cx="405111" cy="259045"/>
    <xdr:sp macro="" textlink="">
      <xdr:nvSpPr>
        <xdr:cNvPr id="90" name="n_4mainValue【図書館】&#10;有形固定資産減価償却率">
          <a:extLst>
            <a:ext uri="{FF2B5EF4-FFF2-40B4-BE49-F238E27FC236}">
              <a16:creationId xmlns:a16="http://schemas.microsoft.com/office/drawing/2014/main" id="{39C1AE16-1732-478D-9E60-9C4ABE4ACD13}"/>
            </a:ext>
          </a:extLst>
        </xdr:cNvPr>
        <xdr:cNvSpPr txBox="1"/>
      </xdr:nvSpPr>
      <xdr:spPr>
        <a:xfrm>
          <a:off x="83630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D52F5B6-3A96-4DDA-B4FD-FF4B2BD4D71B}"/>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D67FDEF-9555-4A39-AAB2-1DEB7BFA3C1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B3F6ACF-E7EC-4A30-BAAF-0CA31897190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FD01B2D-AB89-43D7-A3EF-7C4100A7BB6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C90F0D8-2B4B-4B09-A9FF-A47354F626F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F0F3F4D-1588-461C-9A14-F98465C3FAB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0C9B955-6E5A-44E6-9C0B-06A7BB41DBA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5FECC9D-F213-420B-808A-47C753840C2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F4609FAC-3CB6-47DC-822E-D1B374A779E3}"/>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B6B7EB0-FD39-400E-9DA0-89D88862986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25D76F87-1D49-43AD-A91F-F1E16500E336}"/>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3682A73B-4C7F-4416-A896-9758B50ABA13}"/>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9BFCE1DA-D363-4401-9EDE-822F505EF5B6}"/>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B0E2EEC9-6AA5-414D-862D-4F176175142F}"/>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A81E31EF-ABEF-4168-9D79-401C95106731}"/>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2469E69D-FC23-41FC-AD25-4C2A5DE44ABD}"/>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7B5CDFBA-D01E-4AC2-9FCA-8412828CA1DA}"/>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2D1DF9A5-1A1E-4D99-984C-F51CCAA2EA57}"/>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C2E66BA-537D-4043-B02D-9EA46FB81BA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73CB5CD6-8148-4299-AEBC-7D68F69CC6D5}"/>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A2F6105E-872D-47DC-9909-037C6F1D1C4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C47DDD3F-8BA4-47EA-8771-8D2AD646FBAF}"/>
            </a:ext>
          </a:extLst>
        </xdr:cNvPr>
        <xdr:cNvCxnSpPr/>
      </xdr:nvCxnSpPr>
      <xdr:spPr>
        <a:xfrm flipV="1">
          <a:off x="9219565" y="564261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0923FF6F-BB63-4A51-BAB2-0EBCB3F4D08B}"/>
            </a:ext>
          </a:extLst>
        </xdr:cNvPr>
        <xdr:cNvSpPr txBox="1"/>
      </xdr:nvSpPr>
      <xdr:spPr>
        <a:xfrm>
          <a:off x="9258300"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06D924D0-213D-4CF1-91B5-C9CD2FE3B997}"/>
            </a:ext>
          </a:extLst>
        </xdr:cNvPr>
        <xdr:cNvCxnSpPr/>
      </xdr:nvCxnSpPr>
      <xdr:spPr>
        <a:xfrm>
          <a:off x="9154160" y="687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81B11E1B-923B-4990-AB0C-4B4CC33BFF21}"/>
            </a:ext>
          </a:extLst>
        </xdr:cNvPr>
        <xdr:cNvSpPr txBox="1"/>
      </xdr:nvSpPr>
      <xdr:spPr>
        <a:xfrm>
          <a:off x="925830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B91FD9E2-41CF-46C3-91EE-736C526C948D}"/>
            </a:ext>
          </a:extLst>
        </xdr:cNvPr>
        <xdr:cNvCxnSpPr/>
      </xdr:nvCxnSpPr>
      <xdr:spPr>
        <a:xfrm>
          <a:off x="915416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a:extLst>
            <a:ext uri="{FF2B5EF4-FFF2-40B4-BE49-F238E27FC236}">
              <a16:creationId xmlns:a16="http://schemas.microsoft.com/office/drawing/2014/main" id="{02A66AAE-DC6E-4E3A-8956-386252CC9EEB}"/>
            </a:ext>
          </a:extLst>
        </xdr:cNvPr>
        <xdr:cNvSpPr txBox="1"/>
      </xdr:nvSpPr>
      <xdr:spPr>
        <a:xfrm>
          <a:off x="9258300" y="6332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EC655216-2007-4051-BC68-E781DA9EC5F7}"/>
            </a:ext>
          </a:extLst>
        </xdr:cNvPr>
        <xdr:cNvSpPr/>
      </xdr:nvSpPr>
      <xdr:spPr>
        <a:xfrm>
          <a:off x="919226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2C06EC82-D7D6-41F5-ADAC-8C8E8DFA9026}"/>
            </a:ext>
          </a:extLst>
        </xdr:cNvPr>
        <xdr:cNvSpPr/>
      </xdr:nvSpPr>
      <xdr:spPr>
        <a:xfrm>
          <a:off x="8445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8E5B7690-238D-4A9E-983E-CCB5A1074573}"/>
            </a:ext>
          </a:extLst>
        </xdr:cNvPr>
        <xdr:cNvSpPr/>
      </xdr:nvSpPr>
      <xdr:spPr>
        <a:xfrm>
          <a:off x="767080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F1B9368B-9C05-4757-BFA4-E91BD9C4706C}"/>
            </a:ext>
          </a:extLst>
        </xdr:cNvPr>
        <xdr:cNvSpPr/>
      </xdr:nvSpPr>
      <xdr:spPr>
        <a:xfrm>
          <a:off x="687324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46E5EB0E-C30B-4415-A044-BFB78139A0E2}"/>
            </a:ext>
          </a:extLst>
        </xdr:cNvPr>
        <xdr:cNvSpPr/>
      </xdr:nvSpPr>
      <xdr:spPr>
        <a:xfrm>
          <a:off x="60985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E12F055-D12D-432C-A44A-20F3CD0DC43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59FED83-A06B-417B-B040-C141DDCFFABA}"/>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6C9BE3B-4EC9-460C-A002-B2EA6188B70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16481E0-649E-478B-8E16-FC41086BD2E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1104818-C0B1-4936-A511-3C2EDDED32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151130</xdr:rowOff>
    </xdr:from>
    <xdr:to>
      <xdr:col>55</xdr:col>
      <xdr:colOff>50800</xdr:colOff>
      <xdr:row>36</xdr:row>
      <xdr:rowOff>81280</xdr:rowOff>
    </xdr:to>
    <xdr:sp macro="" textlink="">
      <xdr:nvSpPr>
        <xdr:cNvPr id="128" name="楕円 127">
          <a:extLst>
            <a:ext uri="{FF2B5EF4-FFF2-40B4-BE49-F238E27FC236}">
              <a16:creationId xmlns:a16="http://schemas.microsoft.com/office/drawing/2014/main" id="{7A04720E-6764-4E5F-B7E2-F7935EF8A622}"/>
            </a:ext>
          </a:extLst>
        </xdr:cNvPr>
        <xdr:cNvSpPr/>
      </xdr:nvSpPr>
      <xdr:spPr>
        <a:xfrm>
          <a:off x="9192260" y="6018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2557</xdr:rowOff>
    </xdr:from>
    <xdr:ext cx="469744" cy="259045"/>
    <xdr:sp macro="" textlink="">
      <xdr:nvSpPr>
        <xdr:cNvPr id="129" name="【図書館】&#10;一人当たり面積該当値テキスト">
          <a:extLst>
            <a:ext uri="{FF2B5EF4-FFF2-40B4-BE49-F238E27FC236}">
              <a16:creationId xmlns:a16="http://schemas.microsoft.com/office/drawing/2014/main" id="{4F3AF52A-3B87-44E2-96B1-BF395C0A5AA1}"/>
            </a:ext>
          </a:extLst>
        </xdr:cNvPr>
        <xdr:cNvSpPr txBox="1"/>
      </xdr:nvSpPr>
      <xdr:spPr>
        <a:xfrm>
          <a:off x="9258300" y="586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151130</xdr:rowOff>
    </xdr:from>
    <xdr:to>
      <xdr:col>50</xdr:col>
      <xdr:colOff>165100</xdr:colOff>
      <xdr:row>36</xdr:row>
      <xdr:rowOff>81280</xdr:rowOff>
    </xdr:to>
    <xdr:sp macro="" textlink="">
      <xdr:nvSpPr>
        <xdr:cNvPr id="130" name="楕円 129">
          <a:extLst>
            <a:ext uri="{FF2B5EF4-FFF2-40B4-BE49-F238E27FC236}">
              <a16:creationId xmlns:a16="http://schemas.microsoft.com/office/drawing/2014/main" id="{EE7D747A-7767-4D22-B723-F26165CA0CE5}"/>
            </a:ext>
          </a:extLst>
        </xdr:cNvPr>
        <xdr:cNvSpPr/>
      </xdr:nvSpPr>
      <xdr:spPr>
        <a:xfrm>
          <a:off x="8445500" y="6018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30480</xdr:rowOff>
    </xdr:from>
    <xdr:to>
      <xdr:col>55</xdr:col>
      <xdr:colOff>0</xdr:colOff>
      <xdr:row>36</xdr:row>
      <xdr:rowOff>30480</xdr:rowOff>
    </xdr:to>
    <xdr:cxnSp macro="">
      <xdr:nvCxnSpPr>
        <xdr:cNvPr id="131" name="直線コネクタ 130">
          <a:extLst>
            <a:ext uri="{FF2B5EF4-FFF2-40B4-BE49-F238E27FC236}">
              <a16:creationId xmlns:a16="http://schemas.microsoft.com/office/drawing/2014/main" id="{9A2F78E9-19E5-498B-BCE0-821555C79628}"/>
            </a:ext>
          </a:extLst>
        </xdr:cNvPr>
        <xdr:cNvCxnSpPr/>
      </xdr:nvCxnSpPr>
      <xdr:spPr>
        <a:xfrm>
          <a:off x="8496300" y="60655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82550</xdr:rowOff>
    </xdr:from>
    <xdr:to>
      <xdr:col>46</xdr:col>
      <xdr:colOff>38100</xdr:colOff>
      <xdr:row>38</xdr:row>
      <xdr:rowOff>12700</xdr:rowOff>
    </xdr:to>
    <xdr:sp macro="" textlink="">
      <xdr:nvSpPr>
        <xdr:cNvPr id="132" name="楕円 131">
          <a:extLst>
            <a:ext uri="{FF2B5EF4-FFF2-40B4-BE49-F238E27FC236}">
              <a16:creationId xmlns:a16="http://schemas.microsoft.com/office/drawing/2014/main" id="{44EC5A47-43B1-4038-9174-EE2A0D77953A}"/>
            </a:ext>
          </a:extLst>
        </xdr:cNvPr>
        <xdr:cNvSpPr/>
      </xdr:nvSpPr>
      <xdr:spPr>
        <a:xfrm>
          <a:off x="7670800" y="628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30480</xdr:rowOff>
    </xdr:from>
    <xdr:to>
      <xdr:col>50</xdr:col>
      <xdr:colOff>114300</xdr:colOff>
      <xdr:row>37</xdr:row>
      <xdr:rowOff>133350</xdr:rowOff>
    </xdr:to>
    <xdr:cxnSp macro="">
      <xdr:nvCxnSpPr>
        <xdr:cNvPr id="133" name="直線コネクタ 132">
          <a:extLst>
            <a:ext uri="{FF2B5EF4-FFF2-40B4-BE49-F238E27FC236}">
              <a16:creationId xmlns:a16="http://schemas.microsoft.com/office/drawing/2014/main" id="{58750BC3-8BAD-4178-9F47-719C6029C871}"/>
            </a:ext>
          </a:extLst>
        </xdr:cNvPr>
        <xdr:cNvCxnSpPr/>
      </xdr:nvCxnSpPr>
      <xdr:spPr>
        <a:xfrm flipV="1">
          <a:off x="7713980" y="6065520"/>
          <a:ext cx="78232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36830</xdr:rowOff>
    </xdr:from>
    <xdr:to>
      <xdr:col>41</xdr:col>
      <xdr:colOff>101600</xdr:colOff>
      <xdr:row>37</xdr:row>
      <xdr:rowOff>138430</xdr:rowOff>
    </xdr:to>
    <xdr:sp macro="" textlink="">
      <xdr:nvSpPr>
        <xdr:cNvPr id="134" name="楕円 133">
          <a:extLst>
            <a:ext uri="{FF2B5EF4-FFF2-40B4-BE49-F238E27FC236}">
              <a16:creationId xmlns:a16="http://schemas.microsoft.com/office/drawing/2014/main" id="{F9AA9ACD-5D38-484B-A1B9-2B33DC593F27}"/>
            </a:ext>
          </a:extLst>
        </xdr:cNvPr>
        <xdr:cNvSpPr/>
      </xdr:nvSpPr>
      <xdr:spPr>
        <a:xfrm>
          <a:off x="687324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87630</xdr:rowOff>
    </xdr:from>
    <xdr:to>
      <xdr:col>45</xdr:col>
      <xdr:colOff>177800</xdr:colOff>
      <xdr:row>37</xdr:row>
      <xdr:rowOff>133350</xdr:rowOff>
    </xdr:to>
    <xdr:cxnSp macro="">
      <xdr:nvCxnSpPr>
        <xdr:cNvPr id="135" name="直線コネクタ 134">
          <a:extLst>
            <a:ext uri="{FF2B5EF4-FFF2-40B4-BE49-F238E27FC236}">
              <a16:creationId xmlns:a16="http://schemas.microsoft.com/office/drawing/2014/main" id="{63AA17DF-F8D8-4730-BD8A-414F73D15EB1}"/>
            </a:ext>
          </a:extLst>
        </xdr:cNvPr>
        <xdr:cNvCxnSpPr/>
      </xdr:nvCxnSpPr>
      <xdr:spPr>
        <a:xfrm>
          <a:off x="6924040" y="629031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36" name="楕円 135">
          <a:extLst>
            <a:ext uri="{FF2B5EF4-FFF2-40B4-BE49-F238E27FC236}">
              <a16:creationId xmlns:a16="http://schemas.microsoft.com/office/drawing/2014/main" id="{7DEF2A05-CFC2-45A6-A193-1B039252A8C4}"/>
            </a:ext>
          </a:extLst>
        </xdr:cNvPr>
        <xdr:cNvSpPr/>
      </xdr:nvSpPr>
      <xdr:spPr>
        <a:xfrm>
          <a:off x="6098540" y="653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87630</xdr:rowOff>
    </xdr:from>
    <xdr:to>
      <xdr:col>41</xdr:col>
      <xdr:colOff>50800</xdr:colOff>
      <xdr:row>39</xdr:row>
      <xdr:rowOff>41910</xdr:rowOff>
    </xdr:to>
    <xdr:cxnSp macro="">
      <xdr:nvCxnSpPr>
        <xdr:cNvPr id="137" name="直線コネクタ 136">
          <a:extLst>
            <a:ext uri="{FF2B5EF4-FFF2-40B4-BE49-F238E27FC236}">
              <a16:creationId xmlns:a16="http://schemas.microsoft.com/office/drawing/2014/main" id="{3C6A1C6A-E2BA-41E0-826C-2A67E16D1C21}"/>
            </a:ext>
          </a:extLst>
        </xdr:cNvPr>
        <xdr:cNvCxnSpPr/>
      </xdr:nvCxnSpPr>
      <xdr:spPr>
        <a:xfrm flipV="1">
          <a:off x="6149340" y="6290310"/>
          <a:ext cx="7747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B1E6EF62-0201-436A-8F4C-AFBF1104A1AA}"/>
            </a:ext>
          </a:extLst>
        </xdr:cNvPr>
        <xdr:cNvSpPr txBox="1"/>
      </xdr:nvSpPr>
      <xdr:spPr>
        <a:xfrm>
          <a:off x="827158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9C6B971D-9E26-4566-8897-E7D40499C019}"/>
            </a:ext>
          </a:extLst>
        </xdr:cNvPr>
        <xdr:cNvSpPr txBox="1"/>
      </xdr:nvSpPr>
      <xdr:spPr>
        <a:xfrm>
          <a:off x="750958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B43CB044-0ED8-4666-805C-D235102324E8}"/>
            </a:ext>
          </a:extLst>
        </xdr:cNvPr>
        <xdr:cNvSpPr txBox="1"/>
      </xdr:nvSpPr>
      <xdr:spPr>
        <a:xfrm>
          <a:off x="671202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1" name="n_4aveValue【図書館】&#10;一人当たり面積">
          <a:extLst>
            <a:ext uri="{FF2B5EF4-FFF2-40B4-BE49-F238E27FC236}">
              <a16:creationId xmlns:a16="http://schemas.microsoft.com/office/drawing/2014/main" id="{43A985FE-B9B8-4554-87BF-D6C66F1D044C}"/>
            </a:ext>
          </a:extLst>
        </xdr:cNvPr>
        <xdr:cNvSpPr txBox="1"/>
      </xdr:nvSpPr>
      <xdr:spPr>
        <a:xfrm>
          <a:off x="59373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97807</xdr:rowOff>
    </xdr:from>
    <xdr:ext cx="469744" cy="259045"/>
    <xdr:sp macro="" textlink="">
      <xdr:nvSpPr>
        <xdr:cNvPr id="142" name="n_1mainValue【図書館】&#10;一人当たり面積">
          <a:extLst>
            <a:ext uri="{FF2B5EF4-FFF2-40B4-BE49-F238E27FC236}">
              <a16:creationId xmlns:a16="http://schemas.microsoft.com/office/drawing/2014/main" id="{0F036BC6-96A2-4A07-8474-66A938390248}"/>
            </a:ext>
          </a:extLst>
        </xdr:cNvPr>
        <xdr:cNvSpPr txBox="1"/>
      </xdr:nvSpPr>
      <xdr:spPr>
        <a:xfrm>
          <a:off x="8271587" y="579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43" name="n_2mainValue【図書館】&#10;一人当たり面積">
          <a:extLst>
            <a:ext uri="{FF2B5EF4-FFF2-40B4-BE49-F238E27FC236}">
              <a16:creationId xmlns:a16="http://schemas.microsoft.com/office/drawing/2014/main" id="{467906D8-C04C-4FCB-8206-084699F34E23}"/>
            </a:ext>
          </a:extLst>
        </xdr:cNvPr>
        <xdr:cNvSpPr txBox="1"/>
      </xdr:nvSpPr>
      <xdr:spPr>
        <a:xfrm>
          <a:off x="750958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154957</xdr:rowOff>
    </xdr:from>
    <xdr:ext cx="469744" cy="259045"/>
    <xdr:sp macro="" textlink="">
      <xdr:nvSpPr>
        <xdr:cNvPr id="144" name="n_3mainValue【図書館】&#10;一人当たり面積">
          <a:extLst>
            <a:ext uri="{FF2B5EF4-FFF2-40B4-BE49-F238E27FC236}">
              <a16:creationId xmlns:a16="http://schemas.microsoft.com/office/drawing/2014/main" id="{32347F58-9E34-4113-BAD0-E7FBDC34FE76}"/>
            </a:ext>
          </a:extLst>
        </xdr:cNvPr>
        <xdr:cNvSpPr txBox="1"/>
      </xdr:nvSpPr>
      <xdr:spPr>
        <a:xfrm>
          <a:off x="6712027"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83837</xdr:rowOff>
    </xdr:from>
    <xdr:ext cx="469744" cy="259045"/>
    <xdr:sp macro="" textlink="">
      <xdr:nvSpPr>
        <xdr:cNvPr id="145" name="n_4mainValue【図書館】&#10;一人当たり面積">
          <a:extLst>
            <a:ext uri="{FF2B5EF4-FFF2-40B4-BE49-F238E27FC236}">
              <a16:creationId xmlns:a16="http://schemas.microsoft.com/office/drawing/2014/main" id="{95EA6EF3-B3E6-47C6-8211-EBE392B56581}"/>
            </a:ext>
          </a:extLst>
        </xdr:cNvPr>
        <xdr:cNvSpPr txBox="1"/>
      </xdr:nvSpPr>
      <xdr:spPr>
        <a:xfrm>
          <a:off x="59373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E0E58A2-8074-4977-9C71-44CA48A2A2D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90BD5DA-1A85-4EC4-9BCD-856365B4C2E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4065383-E38F-4488-9BF9-C827C1AEA72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7F14018-56A0-4862-9EE7-2372E107887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BD28EED-9808-41F5-8D9F-FFC3EDD3B5B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34BF07A-510C-44D8-810D-2459B32FE9F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2249B23-4C11-4A65-96AA-EF56614919D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E9DA960-BD0A-4BCA-AE6A-210F42302FA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170E6A8-FDD0-48E8-B88B-0ACE6119182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9883BB6-7C7B-4870-B88E-9FB8A8C5F812}"/>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B8A8116-8BEB-416A-BC61-37850834B33D}"/>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CEA574D3-F5BA-412B-9915-1FD8948A4C78}"/>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F1E98B61-CA85-4754-99A9-22182E72823E}"/>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62FF8062-024C-49F6-92AB-6853CF0B4B99}"/>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580E95AD-BA5A-4126-933C-1E30771F6263}"/>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2FA1BA09-18AF-4932-BB1E-02D7AAA34088}"/>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DB7EAC5D-BD34-4EC3-A047-CA1B081561F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81F9753B-94F7-4E65-A1D5-8FE66B083B8F}"/>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45F7B594-CC8A-4C32-B2D5-5478C40DCED6}"/>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ACB52554-FBAA-43E9-9ABD-E62B1276D67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17DCB6B5-C15B-47D3-8ED0-3C6630B433E1}"/>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D304F65A-B057-41DF-A359-5C4C58CC4F4F}"/>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EE1A83FF-282C-499E-8AD6-CF4F15DDB70B}"/>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7FD52158-F4BD-4524-83B6-E3CE7099E8B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42B47B98-00AB-4CFC-B335-44441F7C917F}"/>
            </a:ext>
          </a:extLst>
        </xdr:cNvPr>
        <xdr:cNvCxnSpPr/>
      </xdr:nvCxnSpPr>
      <xdr:spPr>
        <a:xfrm flipV="1">
          <a:off x="4086225" y="951357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12E7E974-332B-4273-B7E1-64B374A84AFB}"/>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8C6276B5-7292-4BC7-8BAC-3FC39B419FAC}"/>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5537F49D-4DF6-4D52-954D-1E90BD241527}"/>
            </a:ext>
          </a:extLst>
        </xdr:cNvPr>
        <xdr:cNvSpPr txBox="1"/>
      </xdr:nvSpPr>
      <xdr:spPr>
        <a:xfrm>
          <a:off x="412496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16105CFA-28C6-4C6C-9C8A-2F14D7C72A70}"/>
            </a:ext>
          </a:extLst>
        </xdr:cNvPr>
        <xdr:cNvCxnSpPr/>
      </xdr:nvCxnSpPr>
      <xdr:spPr>
        <a:xfrm>
          <a:off x="4020820" y="9513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DDC880C3-5D0F-4A7A-B924-C357778F00CB}"/>
            </a:ext>
          </a:extLst>
        </xdr:cNvPr>
        <xdr:cNvSpPr txBox="1"/>
      </xdr:nvSpPr>
      <xdr:spPr>
        <a:xfrm>
          <a:off x="4124960" y="9803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1881D4FE-C5B8-4DFE-8DD0-E958BC193B7D}"/>
            </a:ext>
          </a:extLst>
        </xdr:cNvPr>
        <xdr:cNvSpPr/>
      </xdr:nvSpPr>
      <xdr:spPr>
        <a:xfrm>
          <a:off x="403606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104B929F-F9D9-44ED-B6A1-C4981906254D}"/>
            </a:ext>
          </a:extLst>
        </xdr:cNvPr>
        <xdr:cNvSpPr/>
      </xdr:nvSpPr>
      <xdr:spPr>
        <a:xfrm>
          <a:off x="3312160" y="99199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BBE05581-D2B4-4548-B2DE-568A707E15EA}"/>
            </a:ext>
          </a:extLst>
        </xdr:cNvPr>
        <xdr:cNvSpPr/>
      </xdr:nvSpPr>
      <xdr:spPr>
        <a:xfrm>
          <a:off x="25146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A8E904ED-B17E-4E3D-B86F-6C0419760993}"/>
            </a:ext>
          </a:extLst>
        </xdr:cNvPr>
        <xdr:cNvSpPr/>
      </xdr:nvSpPr>
      <xdr:spPr>
        <a:xfrm>
          <a:off x="1739900" y="987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E4173A0E-18E1-4237-805C-5BB4ACA61F72}"/>
            </a:ext>
          </a:extLst>
        </xdr:cNvPr>
        <xdr:cNvSpPr/>
      </xdr:nvSpPr>
      <xdr:spPr>
        <a:xfrm>
          <a:off x="965200" y="986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A0B9CE1-AB2E-4F71-901A-BEB35F9A918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83BA559-A40E-4021-8002-FF6F069B6C5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841A84D-DF4E-4667-B5B5-0FDE84420A5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5C10B99-F825-4D09-82FC-D5488F71288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E7613B3-4CCB-4D7C-8E92-501E2A63295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111125</xdr:rowOff>
    </xdr:from>
    <xdr:to>
      <xdr:col>24</xdr:col>
      <xdr:colOff>114300</xdr:colOff>
      <xdr:row>62</xdr:row>
      <xdr:rowOff>41275</xdr:rowOff>
    </xdr:to>
    <xdr:sp macro="" textlink="">
      <xdr:nvSpPr>
        <xdr:cNvPr id="186" name="楕円 185">
          <a:extLst>
            <a:ext uri="{FF2B5EF4-FFF2-40B4-BE49-F238E27FC236}">
              <a16:creationId xmlns:a16="http://schemas.microsoft.com/office/drawing/2014/main" id="{E844F920-8BBF-49DE-8CC0-564AEB463E1E}"/>
            </a:ext>
          </a:extLst>
        </xdr:cNvPr>
        <xdr:cNvSpPr/>
      </xdr:nvSpPr>
      <xdr:spPr>
        <a:xfrm>
          <a:off x="4036060" y="10337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89552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A978D68E-85F0-4F9D-9C46-EC9F81CC2922}"/>
            </a:ext>
          </a:extLst>
        </xdr:cNvPr>
        <xdr:cNvSpPr txBox="1"/>
      </xdr:nvSpPr>
      <xdr:spPr>
        <a:xfrm>
          <a:off x="4124960"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82550</xdr:rowOff>
    </xdr:from>
    <xdr:to>
      <xdr:col>20</xdr:col>
      <xdr:colOff>38100</xdr:colOff>
      <xdr:row>62</xdr:row>
      <xdr:rowOff>12700</xdr:rowOff>
    </xdr:to>
    <xdr:sp macro="" textlink="">
      <xdr:nvSpPr>
        <xdr:cNvPr id="188" name="楕円 187">
          <a:extLst>
            <a:ext uri="{FF2B5EF4-FFF2-40B4-BE49-F238E27FC236}">
              <a16:creationId xmlns:a16="http://schemas.microsoft.com/office/drawing/2014/main" id="{D8582CF6-6407-4648-87C1-909F4741A6F7}"/>
            </a:ext>
          </a:extLst>
        </xdr:cNvPr>
        <xdr:cNvSpPr/>
      </xdr:nvSpPr>
      <xdr:spPr>
        <a:xfrm>
          <a:off x="3312160" y="10308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133350</xdr:rowOff>
    </xdr:from>
    <xdr:to>
      <xdr:col>24</xdr:col>
      <xdr:colOff>63500</xdr:colOff>
      <xdr:row>61</xdr:row>
      <xdr:rowOff>161925</xdr:rowOff>
    </xdr:to>
    <xdr:cxnSp macro="">
      <xdr:nvCxnSpPr>
        <xdr:cNvPr id="189" name="直線コネクタ 188">
          <a:extLst>
            <a:ext uri="{FF2B5EF4-FFF2-40B4-BE49-F238E27FC236}">
              <a16:creationId xmlns:a16="http://schemas.microsoft.com/office/drawing/2014/main" id="{DA77ADCB-2739-4E15-BF55-2392898CD6D7}"/>
            </a:ext>
          </a:extLst>
        </xdr:cNvPr>
        <xdr:cNvCxnSpPr/>
      </xdr:nvCxnSpPr>
      <xdr:spPr>
        <a:xfrm>
          <a:off x="3355340" y="1035939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90170</xdr:rowOff>
    </xdr:from>
    <xdr:to>
      <xdr:col>15</xdr:col>
      <xdr:colOff>101600</xdr:colOff>
      <xdr:row>62</xdr:row>
      <xdr:rowOff>20320</xdr:rowOff>
    </xdr:to>
    <xdr:sp macro="" textlink="">
      <xdr:nvSpPr>
        <xdr:cNvPr id="190" name="楕円 189">
          <a:extLst>
            <a:ext uri="{FF2B5EF4-FFF2-40B4-BE49-F238E27FC236}">
              <a16:creationId xmlns:a16="http://schemas.microsoft.com/office/drawing/2014/main" id="{7DDDB96C-EC7A-498D-B71A-2611AC1E56F0}"/>
            </a:ext>
          </a:extLst>
        </xdr:cNvPr>
        <xdr:cNvSpPr/>
      </xdr:nvSpPr>
      <xdr:spPr>
        <a:xfrm>
          <a:off x="2514600" y="10316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133350</xdr:rowOff>
    </xdr:from>
    <xdr:to>
      <xdr:col>19</xdr:col>
      <xdr:colOff>177800</xdr:colOff>
      <xdr:row>61</xdr:row>
      <xdr:rowOff>140970</xdr:rowOff>
    </xdr:to>
    <xdr:cxnSp macro="">
      <xdr:nvCxnSpPr>
        <xdr:cNvPr id="191" name="直線コネクタ 190">
          <a:extLst>
            <a:ext uri="{FF2B5EF4-FFF2-40B4-BE49-F238E27FC236}">
              <a16:creationId xmlns:a16="http://schemas.microsoft.com/office/drawing/2014/main" id="{BF5A94CF-BEF6-4E14-ABEA-2D6B1C75110F}"/>
            </a:ext>
          </a:extLst>
        </xdr:cNvPr>
        <xdr:cNvCxnSpPr/>
      </xdr:nvCxnSpPr>
      <xdr:spPr>
        <a:xfrm flipV="1">
          <a:off x="2565400" y="1035939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46355</xdr:rowOff>
    </xdr:from>
    <xdr:to>
      <xdr:col>10</xdr:col>
      <xdr:colOff>165100</xdr:colOff>
      <xdr:row>61</xdr:row>
      <xdr:rowOff>147955</xdr:rowOff>
    </xdr:to>
    <xdr:sp macro="" textlink="">
      <xdr:nvSpPr>
        <xdr:cNvPr id="192" name="楕円 191">
          <a:extLst>
            <a:ext uri="{FF2B5EF4-FFF2-40B4-BE49-F238E27FC236}">
              <a16:creationId xmlns:a16="http://schemas.microsoft.com/office/drawing/2014/main" id="{10591AD0-4758-4B50-A46D-C6C32833EBAF}"/>
            </a:ext>
          </a:extLst>
        </xdr:cNvPr>
        <xdr:cNvSpPr/>
      </xdr:nvSpPr>
      <xdr:spPr>
        <a:xfrm>
          <a:off x="17399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97155</xdr:rowOff>
    </xdr:from>
    <xdr:to>
      <xdr:col>15</xdr:col>
      <xdr:colOff>50800</xdr:colOff>
      <xdr:row>61</xdr:row>
      <xdr:rowOff>140970</xdr:rowOff>
    </xdr:to>
    <xdr:cxnSp macro="">
      <xdr:nvCxnSpPr>
        <xdr:cNvPr id="193" name="直線コネクタ 192">
          <a:extLst>
            <a:ext uri="{FF2B5EF4-FFF2-40B4-BE49-F238E27FC236}">
              <a16:creationId xmlns:a16="http://schemas.microsoft.com/office/drawing/2014/main" id="{D3FFB664-BD20-4E98-A6E3-7C0A5AC578F2}"/>
            </a:ext>
          </a:extLst>
        </xdr:cNvPr>
        <xdr:cNvCxnSpPr/>
      </xdr:nvCxnSpPr>
      <xdr:spPr>
        <a:xfrm>
          <a:off x="1790700" y="1032319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15875</xdr:rowOff>
    </xdr:from>
    <xdr:to>
      <xdr:col>6</xdr:col>
      <xdr:colOff>38100</xdr:colOff>
      <xdr:row>61</xdr:row>
      <xdr:rowOff>117475</xdr:rowOff>
    </xdr:to>
    <xdr:sp macro="" textlink="">
      <xdr:nvSpPr>
        <xdr:cNvPr id="194" name="楕円 193">
          <a:extLst>
            <a:ext uri="{FF2B5EF4-FFF2-40B4-BE49-F238E27FC236}">
              <a16:creationId xmlns:a16="http://schemas.microsoft.com/office/drawing/2014/main" id="{8D6314D7-BFB5-44D4-A4F3-75727B9721C1}"/>
            </a:ext>
          </a:extLst>
        </xdr:cNvPr>
        <xdr:cNvSpPr/>
      </xdr:nvSpPr>
      <xdr:spPr>
        <a:xfrm>
          <a:off x="965200" y="102419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66675</xdr:rowOff>
    </xdr:from>
    <xdr:to>
      <xdr:col>10</xdr:col>
      <xdr:colOff>114300</xdr:colOff>
      <xdr:row>61</xdr:row>
      <xdr:rowOff>97155</xdr:rowOff>
    </xdr:to>
    <xdr:cxnSp macro="">
      <xdr:nvCxnSpPr>
        <xdr:cNvPr id="195" name="直線コネクタ 194">
          <a:extLst>
            <a:ext uri="{FF2B5EF4-FFF2-40B4-BE49-F238E27FC236}">
              <a16:creationId xmlns:a16="http://schemas.microsoft.com/office/drawing/2014/main" id="{2848B100-2675-4AC2-B0E7-8D3C122AA341}"/>
            </a:ext>
          </a:extLst>
        </xdr:cNvPr>
        <xdr:cNvCxnSpPr/>
      </xdr:nvCxnSpPr>
      <xdr:spPr>
        <a:xfrm>
          <a:off x="1008380" y="10292715"/>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5C9978A9-5A4A-4BCB-A40C-277ACD928B9B}"/>
            </a:ext>
          </a:extLst>
        </xdr:cNvPr>
        <xdr:cNvSpPr txBox="1"/>
      </xdr:nvSpPr>
      <xdr:spPr>
        <a:xfrm>
          <a:off x="317056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8E23A7D5-43CE-447D-B3BB-11BFEBDCE439}"/>
            </a:ext>
          </a:extLst>
        </xdr:cNvPr>
        <xdr:cNvSpPr txBox="1"/>
      </xdr:nvSpPr>
      <xdr:spPr>
        <a:xfrm>
          <a:off x="238570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BB26B32A-F69E-4C9B-B87B-D7B41C7C70FF}"/>
            </a:ext>
          </a:extLst>
        </xdr:cNvPr>
        <xdr:cNvSpPr txBox="1"/>
      </xdr:nvSpPr>
      <xdr:spPr>
        <a:xfrm>
          <a:off x="161100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2B520383-B5E0-4918-82E7-5F8B1B1E66D0}"/>
            </a:ext>
          </a:extLst>
        </xdr:cNvPr>
        <xdr:cNvSpPr txBox="1"/>
      </xdr:nvSpPr>
      <xdr:spPr>
        <a:xfrm>
          <a:off x="83630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3827</xdr:rowOff>
    </xdr:from>
    <xdr:ext cx="405111" cy="259045"/>
    <xdr:sp macro="" textlink="">
      <xdr:nvSpPr>
        <xdr:cNvPr id="200" name="n_1mainValue【体育館・プール】&#10;有形固定資産減価償却率">
          <a:extLst>
            <a:ext uri="{FF2B5EF4-FFF2-40B4-BE49-F238E27FC236}">
              <a16:creationId xmlns:a16="http://schemas.microsoft.com/office/drawing/2014/main" id="{FE25995A-47B5-4D79-8C27-5A9E57F9E81F}"/>
            </a:ext>
          </a:extLst>
        </xdr:cNvPr>
        <xdr:cNvSpPr txBox="1"/>
      </xdr:nvSpPr>
      <xdr:spPr>
        <a:xfrm>
          <a:off x="317056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11447</xdr:rowOff>
    </xdr:from>
    <xdr:ext cx="405111" cy="259045"/>
    <xdr:sp macro="" textlink="">
      <xdr:nvSpPr>
        <xdr:cNvPr id="201" name="n_2mainValue【体育館・プール】&#10;有形固定資産減価償却率">
          <a:extLst>
            <a:ext uri="{FF2B5EF4-FFF2-40B4-BE49-F238E27FC236}">
              <a16:creationId xmlns:a16="http://schemas.microsoft.com/office/drawing/2014/main" id="{1B39059F-75BB-4324-B51C-0090316DFD88}"/>
            </a:ext>
          </a:extLst>
        </xdr:cNvPr>
        <xdr:cNvSpPr txBox="1"/>
      </xdr:nvSpPr>
      <xdr:spPr>
        <a:xfrm>
          <a:off x="238570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139082</xdr:rowOff>
    </xdr:from>
    <xdr:ext cx="405111" cy="259045"/>
    <xdr:sp macro="" textlink="">
      <xdr:nvSpPr>
        <xdr:cNvPr id="202" name="n_3mainValue【体育館・プール】&#10;有形固定資産減価償却率">
          <a:extLst>
            <a:ext uri="{FF2B5EF4-FFF2-40B4-BE49-F238E27FC236}">
              <a16:creationId xmlns:a16="http://schemas.microsoft.com/office/drawing/2014/main" id="{2787B16B-5D40-4577-90FB-9E937CF9B519}"/>
            </a:ext>
          </a:extLst>
        </xdr:cNvPr>
        <xdr:cNvSpPr txBox="1"/>
      </xdr:nvSpPr>
      <xdr:spPr>
        <a:xfrm>
          <a:off x="161100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108602</xdr:rowOff>
    </xdr:from>
    <xdr:ext cx="405111" cy="259045"/>
    <xdr:sp macro="" textlink="">
      <xdr:nvSpPr>
        <xdr:cNvPr id="203" name="n_4mainValue【体育館・プール】&#10;有形固定資産減価償却率">
          <a:extLst>
            <a:ext uri="{FF2B5EF4-FFF2-40B4-BE49-F238E27FC236}">
              <a16:creationId xmlns:a16="http://schemas.microsoft.com/office/drawing/2014/main" id="{9F0F7BF3-2B28-47C4-8F2E-8A2B5C785AEE}"/>
            </a:ext>
          </a:extLst>
        </xdr:cNvPr>
        <xdr:cNvSpPr txBox="1"/>
      </xdr:nvSpPr>
      <xdr:spPr>
        <a:xfrm>
          <a:off x="83630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76B7ED37-35A3-456F-B637-A4327FC3A78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5BCD21D7-5AB0-445D-90CD-ECD7F21FFEC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72F7B6E1-EA91-43B7-AB55-22FD45E4918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AD8F2CE3-6828-47DC-8ADB-32861B35063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D37ABC5A-A39F-40FC-8B8F-44EBB27E16F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F8DDF4C9-E24D-4298-B4E4-86B4F693E43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BFF7AFC0-DDDD-4187-8DB8-561EAC7FEC1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9E5CB6BD-52E5-4425-8A40-20065E247DE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F5266023-B303-4C98-A441-D7BE4CE9B8B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16800ADC-7CEE-4B59-9788-2AACFE030CC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6B869D56-9B82-49D0-BCA0-AEBB5087B7CA}"/>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F590C5B3-CB23-4823-A52E-1EC801D7A844}"/>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51E630CF-A3A8-4AF7-AE86-0CB4D753B519}"/>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C02C687C-B4C5-46E5-92CC-DB6D9ABE1327}"/>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124968FA-9044-420D-A255-5CE95AA465C6}"/>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BF651C4D-C4DA-41DF-9EA6-46D394A6685B}"/>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E3B4BCD-B3FA-4146-8499-EA953640AEB3}"/>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66D2AD77-5D27-4A5E-B990-47FDB9F37C1A}"/>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D6470B44-B766-4971-BE6D-C1B39FE7B56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2E71AEC0-9A3C-4966-AD60-BF0ECDA5B628}"/>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2042AE74-74CF-490C-A5AA-3CE6926E148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0372D4CD-1456-488E-B9CE-9F28721969F5}"/>
            </a:ext>
          </a:extLst>
        </xdr:cNvPr>
        <xdr:cNvCxnSpPr/>
      </xdr:nvCxnSpPr>
      <xdr:spPr>
        <a:xfrm flipV="1">
          <a:off x="9219565" y="9387840"/>
          <a:ext cx="0" cy="133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FECB32B5-C9CB-4BF5-B580-BF4219399E00}"/>
            </a:ext>
          </a:extLst>
        </xdr:cNvPr>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726A30FE-4725-457D-8D0D-85AFF0052CCA}"/>
            </a:ext>
          </a:extLst>
        </xdr:cNvPr>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E50BFCD2-F7EA-45B6-995D-D29DE271B239}"/>
            </a:ext>
          </a:extLst>
        </xdr:cNvPr>
        <xdr:cNvSpPr txBox="1"/>
      </xdr:nvSpPr>
      <xdr:spPr>
        <a:xfrm>
          <a:off x="925830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DC1A0C26-6F6A-4CE7-A800-17C21D6284AB}"/>
            </a:ext>
          </a:extLst>
        </xdr:cNvPr>
        <xdr:cNvCxnSpPr/>
      </xdr:nvCxnSpPr>
      <xdr:spPr>
        <a:xfrm>
          <a:off x="915416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5374B326-D650-43B6-8A68-E62566593721}"/>
            </a:ext>
          </a:extLst>
        </xdr:cNvPr>
        <xdr:cNvSpPr txBox="1"/>
      </xdr:nvSpPr>
      <xdr:spPr>
        <a:xfrm>
          <a:off x="9258300" y="10273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7589DD98-CA09-428C-A3F4-1C0F408CE8F1}"/>
            </a:ext>
          </a:extLst>
        </xdr:cNvPr>
        <xdr:cNvSpPr/>
      </xdr:nvSpPr>
      <xdr:spPr>
        <a:xfrm>
          <a:off x="9192260" y="104183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2B0238E5-4C44-418A-B360-99C84EA29290}"/>
            </a:ext>
          </a:extLst>
        </xdr:cNvPr>
        <xdr:cNvSpPr/>
      </xdr:nvSpPr>
      <xdr:spPr>
        <a:xfrm>
          <a:off x="8445500" y="1042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0B3CE268-605B-4AF6-BD93-DC14370A7126}"/>
            </a:ext>
          </a:extLst>
        </xdr:cNvPr>
        <xdr:cNvSpPr/>
      </xdr:nvSpPr>
      <xdr:spPr>
        <a:xfrm>
          <a:off x="7670800" y="10422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6868996B-14E1-4B86-B0C1-BFE74AA83507}"/>
            </a:ext>
          </a:extLst>
        </xdr:cNvPr>
        <xdr:cNvSpPr/>
      </xdr:nvSpPr>
      <xdr:spPr>
        <a:xfrm>
          <a:off x="687324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3E35668C-D676-42C5-9190-2585643BA0BC}"/>
            </a:ext>
          </a:extLst>
        </xdr:cNvPr>
        <xdr:cNvSpPr/>
      </xdr:nvSpPr>
      <xdr:spPr>
        <a:xfrm>
          <a:off x="609854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9F6ADF90-309D-433B-B578-17002B8DEE4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D826C0C-E8FE-4ABF-8E1C-7480C762602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5A0FC5E-F79E-40EB-979C-1A42CC338D0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EFCF4D5-8B1C-42C8-9F04-FF5DCD8B050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ED15C72-D5A9-4954-AEDC-F69E5DE5CAF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120650</xdr:rowOff>
    </xdr:from>
    <xdr:to>
      <xdr:col>55</xdr:col>
      <xdr:colOff>50800</xdr:colOff>
      <xdr:row>63</xdr:row>
      <xdr:rowOff>50800</xdr:rowOff>
    </xdr:to>
    <xdr:sp macro="" textlink="">
      <xdr:nvSpPr>
        <xdr:cNvPr id="241" name="楕円 240">
          <a:extLst>
            <a:ext uri="{FF2B5EF4-FFF2-40B4-BE49-F238E27FC236}">
              <a16:creationId xmlns:a16="http://schemas.microsoft.com/office/drawing/2014/main" id="{65E16410-F4D4-4B2C-8290-0785D41DCD7F}"/>
            </a:ext>
          </a:extLst>
        </xdr:cNvPr>
        <xdr:cNvSpPr/>
      </xdr:nvSpPr>
      <xdr:spPr>
        <a:xfrm>
          <a:off x="9192260" y="1051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99077</xdr:rowOff>
    </xdr:from>
    <xdr:ext cx="469744" cy="259045"/>
    <xdr:sp macro="" textlink="">
      <xdr:nvSpPr>
        <xdr:cNvPr id="242" name="【体育館・プール】&#10;一人当たり面積該当値テキスト">
          <a:extLst>
            <a:ext uri="{FF2B5EF4-FFF2-40B4-BE49-F238E27FC236}">
              <a16:creationId xmlns:a16="http://schemas.microsoft.com/office/drawing/2014/main" id="{9C338A95-DDF0-4091-AD91-2281A732F6CE}"/>
            </a:ext>
          </a:extLst>
        </xdr:cNvPr>
        <xdr:cNvSpPr txBox="1"/>
      </xdr:nvSpPr>
      <xdr:spPr>
        <a:xfrm>
          <a:off x="9258300" y="1049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120650</xdr:rowOff>
    </xdr:from>
    <xdr:to>
      <xdr:col>50</xdr:col>
      <xdr:colOff>165100</xdr:colOff>
      <xdr:row>63</xdr:row>
      <xdr:rowOff>50800</xdr:rowOff>
    </xdr:to>
    <xdr:sp macro="" textlink="">
      <xdr:nvSpPr>
        <xdr:cNvPr id="243" name="楕円 242">
          <a:extLst>
            <a:ext uri="{FF2B5EF4-FFF2-40B4-BE49-F238E27FC236}">
              <a16:creationId xmlns:a16="http://schemas.microsoft.com/office/drawing/2014/main" id="{21414B1B-2557-446D-8F2C-AF6A472370B4}"/>
            </a:ext>
          </a:extLst>
        </xdr:cNvPr>
        <xdr:cNvSpPr/>
      </xdr:nvSpPr>
      <xdr:spPr>
        <a:xfrm>
          <a:off x="8445500" y="1051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0</xdr:rowOff>
    </xdr:from>
    <xdr:to>
      <xdr:col>55</xdr:col>
      <xdr:colOff>0</xdr:colOff>
      <xdr:row>63</xdr:row>
      <xdr:rowOff>0</xdr:rowOff>
    </xdr:to>
    <xdr:cxnSp macro="">
      <xdr:nvCxnSpPr>
        <xdr:cNvPr id="244" name="直線コネクタ 243">
          <a:extLst>
            <a:ext uri="{FF2B5EF4-FFF2-40B4-BE49-F238E27FC236}">
              <a16:creationId xmlns:a16="http://schemas.microsoft.com/office/drawing/2014/main" id="{5B1BA302-8128-400B-A003-1DE9013350A4}"/>
            </a:ext>
          </a:extLst>
        </xdr:cNvPr>
        <xdr:cNvCxnSpPr/>
      </xdr:nvCxnSpPr>
      <xdr:spPr>
        <a:xfrm>
          <a:off x="8496300" y="105613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168656</xdr:rowOff>
    </xdr:from>
    <xdr:to>
      <xdr:col>46</xdr:col>
      <xdr:colOff>38100</xdr:colOff>
      <xdr:row>63</xdr:row>
      <xdr:rowOff>98806</xdr:rowOff>
    </xdr:to>
    <xdr:sp macro="" textlink="">
      <xdr:nvSpPr>
        <xdr:cNvPr id="245" name="楕円 244">
          <a:extLst>
            <a:ext uri="{FF2B5EF4-FFF2-40B4-BE49-F238E27FC236}">
              <a16:creationId xmlns:a16="http://schemas.microsoft.com/office/drawing/2014/main" id="{8199CBD9-FA28-443C-BDC8-9968D9D97305}"/>
            </a:ext>
          </a:extLst>
        </xdr:cNvPr>
        <xdr:cNvSpPr/>
      </xdr:nvSpPr>
      <xdr:spPr>
        <a:xfrm>
          <a:off x="7670800" y="105623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0</xdr:rowOff>
    </xdr:from>
    <xdr:to>
      <xdr:col>50</xdr:col>
      <xdr:colOff>114300</xdr:colOff>
      <xdr:row>63</xdr:row>
      <xdr:rowOff>48006</xdr:rowOff>
    </xdr:to>
    <xdr:cxnSp macro="">
      <xdr:nvCxnSpPr>
        <xdr:cNvPr id="246" name="直線コネクタ 245">
          <a:extLst>
            <a:ext uri="{FF2B5EF4-FFF2-40B4-BE49-F238E27FC236}">
              <a16:creationId xmlns:a16="http://schemas.microsoft.com/office/drawing/2014/main" id="{9BE667DA-9751-40B5-8DB2-5F1372D85652}"/>
            </a:ext>
          </a:extLst>
        </xdr:cNvPr>
        <xdr:cNvCxnSpPr/>
      </xdr:nvCxnSpPr>
      <xdr:spPr>
        <a:xfrm flipV="1">
          <a:off x="7713980" y="10561320"/>
          <a:ext cx="7823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33782</xdr:rowOff>
    </xdr:from>
    <xdr:to>
      <xdr:col>41</xdr:col>
      <xdr:colOff>101600</xdr:colOff>
      <xdr:row>63</xdr:row>
      <xdr:rowOff>135382</xdr:rowOff>
    </xdr:to>
    <xdr:sp macro="" textlink="">
      <xdr:nvSpPr>
        <xdr:cNvPr id="247" name="楕円 246">
          <a:extLst>
            <a:ext uri="{FF2B5EF4-FFF2-40B4-BE49-F238E27FC236}">
              <a16:creationId xmlns:a16="http://schemas.microsoft.com/office/drawing/2014/main" id="{064A1B91-593F-4A36-AB61-EE55C0318904}"/>
            </a:ext>
          </a:extLst>
        </xdr:cNvPr>
        <xdr:cNvSpPr/>
      </xdr:nvSpPr>
      <xdr:spPr>
        <a:xfrm>
          <a:off x="687324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48006</xdr:rowOff>
    </xdr:from>
    <xdr:to>
      <xdr:col>45</xdr:col>
      <xdr:colOff>177800</xdr:colOff>
      <xdr:row>63</xdr:row>
      <xdr:rowOff>84582</xdr:rowOff>
    </xdr:to>
    <xdr:cxnSp macro="">
      <xdr:nvCxnSpPr>
        <xdr:cNvPr id="248" name="直線コネクタ 247">
          <a:extLst>
            <a:ext uri="{FF2B5EF4-FFF2-40B4-BE49-F238E27FC236}">
              <a16:creationId xmlns:a16="http://schemas.microsoft.com/office/drawing/2014/main" id="{6B2D0783-16C7-4721-ADF6-66EF1671F74B}"/>
            </a:ext>
          </a:extLst>
        </xdr:cNvPr>
        <xdr:cNvCxnSpPr/>
      </xdr:nvCxnSpPr>
      <xdr:spPr>
        <a:xfrm flipV="1">
          <a:off x="6924040" y="10609326"/>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33782</xdr:rowOff>
    </xdr:from>
    <xdr:to>
      <xdr:col>36</xdr:col>
      <xdr:colOff>165100</xdr:colOff>
      <xdr:row>63</xdr:row>
      <xdr:rowOff>135382</xdr:rowOff>
    </xdr:to>
    <xdr:sp macro="" textlink="">
      <xdr:nvSpPr>
        <xdr:cNvPr id="249" name="楕円 248">
          <a:extLst>
            <a:ext uri="{FF2B5EF4-FFF2-40B4-BE49-F238E27FC236}">
              <a16:creationId xmlns:a16="http://schemas.microsoft.com/office/drawing/2014/main" id="{0204F6A3-6B8E-47BE-A934-963C112459AF}"/>
            </a:ext>
          </a:extLst>
        </xdr:cNvPr>
        <xdr:cNvSpPr/>
      </xdr:nvSpPr>
      <xdr:spPr>
        <a:xfrm>
          <a:off x="609854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84582</xdr:rowOff>
    </xdr:from>
    <xdr:to>
      <xdr:col>41</xdr:col>
      <xdr:colOff>50800</xdr:colOff>
      <xdr:row>63</xdr:row>
      <xdr:rowOff>84582</xdr:rowOff>
    </xdr:to>
    <xdr:cxnSp macro="">
      <xdr:nvCxnSpPr>
        <xdr:cNvPr id="250" name="直線コネクタ 249">
          <a:extLst>
            <a:ext uri="{FF2B5EF4-FFF2-40B4-BE49-F238E27FC236}">
              <a16:creationId xmlns:a16="http://schemas.microsoft.com/office/drawing/2014/main" id="{9151FA33-67DD-4883-8ED2-83BD3C96E5E3}"/>
            </a:ext>
          </a:extLst>
        </xdr:cNvPr>
        <xdr:cNvCxnSpPr/>
      </xdr:nvCxnSpPr>
      <xdr:spPr>
        <a:xfrm>
          <a:off x="6149340" y="1064590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E7F3D048-622E-4883-A54A-877907092F70}"/>
            </a:ext>
          </a:extLst>
        </xdr:cNvPr>
        <xdr:cNvSpPr txBox="1"/>
      </xdr:nvSpPr>
      <xdr:spPr>
        <a:xfrm>
          <a:off x="827158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D1766BAF-EC2B-4697-9EFE-EC0B6001F0EF}"/>
            </a:ext>
          </a:extLst>
        </xdr:cNvPr>
        <xdr:cNvSpPr txBox="1"/>
      </xdr:nvSpPr>
      <xdr:spPr>
        <a:xfrm>
          <a:off x="750958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AB9164D5-7CC1-4282-AE53-1032B2BAA366}"/>
            </a:ext>
          </a:extLst>
        </xdr:cNvPr>
        <xdr:cNvSpPr txBox="1"/>
      </xdr:nvSpPr>
      <xdr:spPr>
        <a:xfrm>
          <a:off x="67120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5CBF2245-B4B9-41EE-8FC4-D7A9327139CC}"/>
            </a:ext>
          </a:extLst>
        </xdr:cNvPr>
        <xdr:cNvSpPr txBox="1"/>
      </xdr:nvSpPr>
      <xdr:spPr>
        <a:xfrm>
          <a:off x="59373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41927</xdr:rowOff>
    </xdr:from>
    <xdr:ext cx="469744" cy="259045"/>
    <xdr:sp macro="" textlink="">
      <xdr:nvSpPr>
        <xdr:cNvPr id="255" name="n_1mainValue【体育館・プール】&#10;一人当たり面積">
          <a:extLst>
            <a:ext uri="{FF2B5EF4-FFF2-40B4-BE49-F238E27FC236}">
              <a16:creationId xmlns:a16="http://schemas.microsoft.com/office/drawing/2014/main" id="{5D4FB3B3-411A-4EFE-BE71-AEF112219921}"/>
            </a:ext>
          </a:extLst>
        </xdr:cNvPr>
        <xdr:cNvSpPr txBox="1"/>
      </xdr:nvSpPr>
      <xdr:spPr>
        <a:xfrm>
          <a:off x="827158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89933</xdr:rowOff>
    </xdr:from>
    <xdr:ext cx="469744" cy="259045"/>
    <xdr:sp macro="" textlink="">
      <xdr:nvSpPr>
        <xdr:cNvPr id="256" name="n_2mainValue【体育館・プール】&#10;一人当たり面積">
          <a:extLst>
            <a:ext uri="{FF2B5EF4-FFF2-40B4-BE49-F238E27FC236}">
              <a16:creationId xmlns:a16="http://schemas.microsoft.com/office/drawing/2014/main" id="{E421A1AB-95EA-484F-B092-28786F1ED42F}"/>
            </a:ext>
          </a:extLst>
        </xdr:cNvPr>
        <xdr:cNvSpPr txBox="1"/>
      </xdr:nvSpPr>
      <xdr:spPr>
        <a:xfrm>
          <a:off x="7509587" y="1065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126509</xdr:rowOff>
    </xdr:from>
    <xdr:ext cx="469744" cy="259045"/>
    <xdr:sp macro="" textlink="">
      <xdr:nvSpPr>
        <xdr:cNvPr id="257" name="n_3mainValue【体育館・プール】&#10;一人当たり面積">
          <a:extLst>
            <a:ext uri="{FF2B5EF4-FFF2-40B4-BE49-F238E27FC236}">
              <a16:creationId xmlns:a16="http://schemas.microsoft.com/office/drawing/2014/main" id="{4F3AD922-8176-4684-9816-D3ECDDB4D34C}"/>
            </a:ext>
          </a:extLst>
        </xdr:cNvPr>
        <xdr:cNvSpPr txBox="1"/>
      </xdr:nvSpPr>
      <xdr:spPr>
        <a:xfrm>
          <a:off x="6712027" y="1068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126509</xdr:rowOff>
    </xdr:from>
    <xdr:ext cx="469744" cy="259045"/>
    <xdr:sp macro="" textlink="">
      <xdr:nvSpPr>
        <xdr:cNvPr id="258" name="n_4mainValue【体育館・プール】&#10;一人当たり面積">
          <a:extLst>
            <a:ext uri="{FF2B5EF4-FFF2-40B4-BE49-F238E27FC236}">
              <a16:creationId xmlns:a16="http://schemas.microsoft.com/office/drawing/2014/main" id="{DF68B358-61AF-4FD1-9CD0-FC1A41C69481}"/>
            </a:ext>
          </a:extLst>
        </xdr:cNvPr>
        <xdr:cNvSpPr txBox="1"/>
      </xdr:nvSpPr>
      <xdr:spPr>
        <a:xfrm>
          <a:off x="5937327" y="1068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8AFF91D-EC47-42A4-8E71-A3E6A0DCA5B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E73FDDE0-6A97-4929-88F3-38C3F24BC4E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693FB632-5B5C-4B27-8474-3F030F592B1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A063BE76-5284-465F-9FFA-7DAAD2F58F3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5B7E2906-F4C0-4624-ADEC-846D915A90F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8F7C1C96-EDB6-444C-BE7F-E6EB814A649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199685A6-69AE-437C-B044-1AAD70685F9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403969B9-3706-4FD2-BB0F-258C453F984C}"/>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5FFAEC16-4D93-47FE-9DDA-E47FF7A1ABB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1DF9FF4D-3215-498A-BC39-6E8AB627D01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768DBF3C-D3FF-476C-89B4-10B1CBC137B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C117FB66-DAA8-4940-A99F-14940E54D3D7}"/>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9F086A5A-0B07-4A60-89BE-6634DC233C8F}"/>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3DB31145-961A-4E2A-92C7-C85727A62641}"/>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6FFF839D-3821-4E3D-97F0-09430EC50EB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27FF274F-CC72-4AA1-92FB-BE0D34AFE257}"/>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54C0F04-9B3E-4009-9FD9-B687A2BC40FC}"/>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769088E1-1A2F-42FF-80DE-DACFE5385F8F}"/>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68789A5-CDB5-44B2-B7E7-6B47ED1FE267}"/>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5DA51DF4-E30C-476A-965D-FC442FEFFAE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FB06B24C-FBD7-464E-B8F1-EF323C168924}"/>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9D15511C-F634-4062-835F-1B1BB94C8EF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5F140ECA-520A-4CE4-BD6E-DB6E3D6C5DFA}"/>
            </a:ext>
          </a:extLst>
        </xdr:cNvPr>
        <xdr:cNvCxnSpPr/>
      </xdr:nvCxnSpPr>
      <xdr:spPr>
        <a:xfrm flipV="1">
          <a:off x="4086225" y="13058393"/>
          <a:ext cx="0" cy="130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FB659790-D951-4A6F-A779-8799057EA24C}"/>
            </a:ext>
          </a:extLst>
        </xdr:cNvPr>
        <xdr:cNvSpPr txBox="1"/>
      </xdr:nvSpPr>
      <xdr:spPr>
        <a:xfrm>
          <a:off x="4124960"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CB91C437-9E56-4024-ADF5-4046F8AEC41B}"/>
            </a:ext>
          </a:extLst>
        </xdr:cNvPr>
        <xdr:cNvCxnSpPr/>
      </xdr:nvCxnSpPr>
      <xdr:spPr>
        <a:xfrm>
          <a:off x="4020820" y="143675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385E05EC-D5D3-4AD7-A6D7-453219EC6F50}"/>
            </a:ext>
          </a:extLst>
        </xdr:cNvPr>
        <xdr:cNvSpPr txBox="1"/>
      </xdr:nvSpPr>
      <xdr:spPr>
        <a:xfrm>
          <a:off x="4124960" y="12837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8B4EE4F6-BB9A-4C15-A2FF-526D6B8FFE2C}"/>
            </a:ext>
          </a:extLst>
        </xdr:cNvPr>
        <xdr:cNvCxnSpPr/>
      </xdr:nvCxnSpPr>
      <xdr:spPr>
        <a:xfrm>
          <a:off x="4020820" y="13058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36AA0370-6F20-4822-B96A-45F38BDBD413}"/>
            </a:ext>
          </a:extLst>
        </xdr:cNvPr>
        <xdr:cNvSpPr txBox="1"/>
      </xdr:nvSpPr>
      <xdr:spPr>
        <a:xfrm>
          <a:off x="4124960" y="1334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2CE25071-8C94-4E98-84B3-465AD98EC896}"/>
            </a:ext>
          </a:extLst>
        </xdr:cNvPr>
        <xdr:cNvSpPr/>
      </xdr:nvSpPr>
      <xdr:spPr>
        <a:xfrm>
          <a:off x="4036060" y="134876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9D8B4859-05DA-4928-9C51-87CDA9B06C6E}"/>
            </a:ext>
          </a:extLst>
        </xdr:cNvPr>
        <xdr:cNvSpPr/>
      </xdr:nvSpPr>
      <xdr:spPr>
        <a:xfrm>
          <a:off x="3312160" y="134510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CCA5891D-41B7-4CE9-A71F-71792645A549}"/>
            </a:ext>
          </a:extLst>
        </xdr:cNvPr>
        <xdr:cNvSpPr/>
      </xdr:nvSpPr>
      <xdr:spPr>
        <a:xfrm>
          <a:off x="2514600" y="1342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8BEFB7B7-9B2E-4C11-9027-31D41BF07A89}"/>
            </a:ext>
          </a:extLst>
        </xdr:cNvPr>
        <xdr:cNvSpPr/>
      </xdr:nvSpPr>
      <xdr:spPr>
        <a:xfrm>
          <a:off x="1739900" y="13390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4E01C7F6-AD54-44ED-AB47-B0366E3B54EC}"/>
            </a:ext>
          </a:extLst>
        </xdr:cNvPr>
        <xdr:cNvSpPr/>
      </xdr:nvSpPr>
      <xdr:spPr>
        <a:xfrm>
          <a:off x="965200" y="13354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52413D19-1F4A-49AD-949A-0BBFC61F574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2180B333-C19C-41D7-8006-F78321AB4F6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C90F8898-E70E-4C27-B247-FF5C68BACA9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3B84B9F-A99B-447D-8DF0-90B2F63FF55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D6FEC1D-1604-409C-816C-3078A41277F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154178</xdr:rowOff>
    </xdr:from>
    <xdr:to>
      <xdr:col>24</xdr:col>
      <xdr:colOff>114300</xdr:colOff>
      <xdr:row>82</xdr:row>
      <xdr:rowOff>84328</xdr:rowOff>
    </xdr:to>
    <xdr:sp macro="" textlink="">
      <xdr:nvSpPr>
        <xdr:cNvPr id="297" name="楕円 296">
          <a:extLst>
            <a:ext uri="{FF2B5EF4-FFF2-40B4-BE49-F238E27FC236}">
              <a16:creationId xmlns:a16="http://schemas.microsoft.com/office/drawing/2014/main" id="{508EB3E9-04C4-4A46-8150-B1140DBB388A}"/>
            </a:ext>
          </a:extLst>
        </xdr:cNvPr>
        <xdr:cNvSpPr/>
      </xdr:nvSpPr>
      <xdr:spPr>
        <a:xfrm>
          <a:off x="4036060" y="13733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132605</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54D227AB-CFEF-459F-ACFD-B65231900F80}"/>
            </a:ext>
          </a:extLst>
        </xdr:cNvPr>
        <xdr:cNvSpPr txBox="1"/>
      </xdr:nvSpPr>
      <xdr:spPr>
        <a:xfrm>
          <a:off x="4124960" y="1371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135889</xdr:rowOff>
    </xdr:from>
    <xdr:to>
      <xdr:col>20</xdr:col>
      <xdr:colOff>38100</xdr:colOff>
      <xdr:row>82</xdr:row>
      <xdr:rowOff>66039</xdr:rowOff>
    </xdr:to>
    <xdr:sp macro="" textlink="">
      <xdr:nvSpPr>
        <xdr:cNvPr id="299" name="楕円 298">
          <a:extLst>
            <a:ext uri="{FF2B5EF4-FFF2-40B4-BE49-F238E27FC236}">
              <a16:creationId xmlns:a16="http://schemas.microsoft.com/office/drawing/2014/main" id="{7488AE14-9DA6-4A88-B959-BB687AD2F1F8}"/>
            </a:ext>
          </a:extLst>
        </xdr:cNvPr>
        <xdr:cNvSpPr/>
      </xdr:nvSpPr>
      <xdr:spPr>
        <a:xfrm>
          <a:off x="3312160" y="137147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15239</xdr:rowOff>
    </xdr:from>
    <xdr:to>
      <xdr:col>24</xdr:col>
      <xdr:colOff>63500</xdr:colOff>
      <xdr:row>82</xdr:row>
      <xdr:rowOff>33528</xdr:rowOff>
    </xdr:to>
    <xdr:cxnSp macro="">
      <xdr:nvCxnSpPr>
        <xdr:cNvPr id="300" name="直線コネクタ 299">
          <a:extLst>
            <a:ext uri="{FF2B5EF4-FFF2-40B4-BE49-F238E27FC236}">
              <a16:creationId xmlns:a16="http://schemas.microsoft.com/office/drawing/2014/main" id="{DD50EA9E-DFA9-4089-B3A9-31AEF9A7BA31}"/>
            </a:ext>
          </a:extLst>
        </xdr:cNvPr>
        <xdr:cNvCxnSpPr/>
      </xdr:nvCxnSpPr>
      <xdr:spPr>
        <a:xfrm>
          <a:off x="3355340" y="13761719"/>
          <a:ext cx="73152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151892</xdr:rowOff>
    </xdr:from>
    <xdr:to>
      <xdr:col>15</xdr:col>
      <xdr:colOff>101600</xdr:colOff>
      <xdr:row>85</xdr:row>
      <xdr:rowOff>82042</xdr:rowOff>
    </xdr:to>
    <xdr:sp macro="" textlink="">
      <xdr:nvSpPr>
        <xdr:cNvPr id="301" name="楕円 300">
          <a:extLst>
            <a:ext uri="{FF2B5EF4-FFF2-40B4-BE49-F238E27FC236}">
              <a16:creationId xmlns:a16="http://schemas.microsoft.com/office/drawing/2014/main" id="{A96EC610-7CCC-4FB0-90FF-09556368937D}"/>
            </a:ext>
          </a:extLst>
        </xdr:cNvPr>
        <xdr:cNvSpPr/>
      </xdr:nvSpPr>
      <xdr:spPr>
        <a:xfrm>
          <a:off x="2514600" y="142336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15239</xdr:rowOff>
    </xdr:from>
    <xdr:to>
      <xdr:col>19</xdr:col>
      <xdr:colOff>177800</xdr:colOff>
      <xdr:row>85</xdr:row>
      <xdr:rowOff>31242</xdr:rowOff>
    </xdr:to>
    <xdr:cxnSp macro="">
      <xdr:nvCxnSpPr>
        <xdr:cNvPr id="302" name="直線コネクタ 301">
          <a:extLst>
            <a:ext uri="{FF2B5EF4-FFF2-40B4-BE49-F238E27FC236}">
              <a16:creationId xmlns:a16="http://schemas.microsoft.com/office/drawing/2014/main" id="{98A7820B-92D5-40B3-8132-DA95BF3B39DE}"/>
            </a:ext>
          </a:extLst>
        </xdr:cNvPr>
        <xdr:cNvCxnSpPr/>
      </xdr:nvCxnSpPr>
      <xdr:spPr>
        <a:xfrm flipV="1">
          <a:off x="2565400" y="13761719"/>
          <a:ext cx="789940" cy="5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62737</xdr:rowOff>
    </xdr:from>
    <xdr:to>
      <xdr:col>10</xdr:col>
      <xdr:colOff>165100</xdr:colOff>
      <xdr:row>84</xdr:row>
      <xdr:rowOff>164337</xdr:rowOff>
    </xdr:to>
    <xdr:sp macro="" textlink="">
      <xdr:nvSpPr>
        <xdr:cNvPr id="303" name="楕円 302">
          <a:extLst>
            <a:ext uri="{FF2B5EF4-FFF2-40B4-BE49-F238E27FC236}">
              <a16:creationId xmlns:a16="http://schemas.microsoft.com/office/drawing/2014/main" id="{C2090988-B206-478C-831D-D111AEBE5F82}"/>
            </a:ext>
          </a:extLst>
        </xdr:cNvPr>
        <xdr:cNvSpPr/>
      </xdr:nvSpPr>
      <xdr:spPr>
        <a:xfrm>
          <a:off x="1739900" y="1414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113537</xdr:rowOff>
    </xdr:from>
    <xdr:to>
      <xdr:col>15</xdr:col>
      <xdr:colOff>50800</xdr:colOff>
      <xdr:row>85</xdr:row>
      <xdr:rowOff>31242</xdr:rowOff>
    </xdr:to>
    <xdr:cxnSp macro="">
      <xdr:nvCxnSpPr>
        <xdr:cNvPr id="304" name="直線コネクタ 303">
          <a:extLst>
            <a:ext uri="{FF2B5EF4-FFF2-40B4-BE49-F238E27FC236}">
              <a16:creationId xmlns:a16="http://schemas.microsoft.com/office/drawing/2014/main" id="{B5ED0D65-A363-416E-A281-AC4FE4D4F34F}"/>
            </a:ext>
          </a:extLst>
        </xdr:cNvPr>
        <xdr:cNvCxnSpPr/>
      </xdr:nvCxnSpPr>
      <xdr:spPr>
        <a:xfrm>
          <a:off x="1790700" y="14195297"/>
          <a:ext cx="774700" cy="8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55880</xdr:rowOff>
    </xdr:from>
    <xdr:to>
      <xdr:col>6</xdr:col>
      <xdr:colOff>38100</xdr:colOff>
      <xdr:row>84</xdr:row>
      <xdr:rowOff>157480</xdr:rowOff>
    </xdr:to>
    <xdr:sp macro="" textlink="">
      <xdr:nvSpPr>
        <xdr:cNvPr id="305" name="楕円 304">
          <a:extLst>
            <a:ext uri="{FF2B5EF4-FFF2-40B4-BE49-F238E27FC236}">
              <a16:creationId xmlns:a16="http://schemas.microsoft.com/office/drawing/2014/main" id="{EE0B31C4-E085-400F-B512-F5650AB74690}"/>
            </a:ext>
          </a:extLst>
        </xdr:cNvPr>
        <xdr:cNvSpPr/>
      </xdr:nvSpPr>
      <xdr:spPr>
        <a:xfrm>
          <a:off x="965200" y="14137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106680</xdr:rowOff>
    </xdr:from>
    <xdr:to>
      <xdr:col>10</xdr:col>
      <xdr:colOff>114300</xdr:colOff>
      <xdr:row>84</xdr:row>
      <xdr:rowOff>113537</xdr:rowOff>
    </xdr:to>
    <xdr:cxnSp macro="">
      <xdr:nvCxnSpPr>
        <xdr:cNvPr id="306" name="直線コネクタ 305">
          <a:extLst>
            <a:ext uri="{FF2B5EF4-FFF2-40B4-BE49-F238E27FC236}">
              <a16:creationId xmlns:a16="http://schemas.microsoft.com/office/drawing/2014/main" id="{BB7A737A-D635-42D2-B579-164DB7C0FF2D}"/>
            </a:ext>
          </a:extLst>
        </xdr:cNvPr>
        <xdr:cNvCxnSpPr/>
      </xdr:nvCxnSpPr>
      <xdr:spPr>
        <a:xfrm>
          <a:off x="1008380" y="14188440"/>
          <a:ext cx="7823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a:extLst>
            <a:ext uri="{FF2B5EF4-FFF2-40B4-BE49-F238E27FC236}">
              <a16:creationId xmlns:a16="http://schemas.microsoft.com/office/drawing/2014/main" id="{E12B830A-2C24-4B9A-B39B-71F68B2406B2}"/>
            </a:ext>
          </a:extLst>
        </xdr:cNvPr>
        <xdr:cNvSpPr txBox="1"/>
      </xdr:nvSpPr>
      <xdr:spPr>
        <a:xfrm>
          <a:off x="3170564" y="1323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2ED3F960-09C8-4260-89FE-189318DE7EF3}"/>
            </a:ext>
          </a:extLst>
        </xdr:cNvPr>
        <xdr:cNvSpPr txBox="1"/>
      </xdr:nvSpPr>
      <xdr:spPr>
        <a:xfrm>
          <a:off x="2385704" y="1320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877DF76A-738B-4317-AC50-0C11993824C9}"/>
            </a:ext>
          </a:extLst>
        </xdr:cNvPr>
        <xdr:cNvSpPr txBox="1"/>
      </xdr:nvSpPr>
      <xdr:spPr>
        <a:xfrm>
          <a:off x="1611004" y="1316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a:extLst>
            <a:ext uri="{FF2B5EF4-FFF2-40B4-BE49-F238E27FC236}">
              <a16:creationId xmlns:a16="http://schemas.microsoft.com/office/drawing/2014/main" id="{7356A91D-EE72-4D62-8A6A-D42C913734C1}"/>
            </a:ext>
          </a:extLst>
        </xdr:cNvPr>
        <xdr:cNvSpPr txBox="1"/>
      </xdr:nvSpPr>
      <xdr:spPr>
        <a:xfrm>
          <a:off x="836304" y="1313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57166</xdr:rowOff>
    </xdr:from>
    <xdr:ext cx="405111" cy="259045"/>
    <xdr:sp macro="" textlink="">
      <xdr:nvSpPr>
        <xdr:cNvPr id="311" name="n_1mainValue【福祉施設】&#10;有形固定資産減価償却率">
          <a:extLst>
            <a:ext uri="{FF2B5EF4-FFF2-40B4-BE49-F238E27FC236}">
              <a16:creationId xmlns:a16="http://schemas.microsoft.com/office/drawing/2014/main" id="{4BDB8A92-4EBC-4B13-B09F-50E44D22A748}"/>
            </a:ext>
          </a:extLst>
        </xdr:cNvPr>
        <xdr:cNvSpPr txBox="1"/>
      </xdr:nvSpPr>
      <xdr:spPr>
        <a:xfrm>
          <a:off x="3170564" y="13803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73169</xdr:rowOff>
    </xdr:from>
    <xdr:ext cx="405111" cy="259045"/>
    <xdr:sp macro="" textlink="">
      <xdr:nvSpPr>
        <xdr:cNvPr id="312" name="n_2mainValue【福祉施設】&#10;有形固定資産減価償却率">
          <a:extLst>
            <a:ext uri="{FF2B5EF4-FFF2-40B4-BE49-F238E27FC236}">
              <a16:creationId xmlns:a16="http://schemas.microsoft.com/office/drawing/2014/main" id="{0FD563B8-F673-410C-9EA5-9EC2BD7FF612}"/>
            </a:ext>
          </a:extLst>
        </xdr:cNvPr>
        <xdr:cNvSpPr txBox="1"/>
      </xdr:nvSpPr>
      <xdr:spPr>
        <a:xfrm>
          <a:off x="2385704" y="1432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155464</xdr:rowOff>
    </xdr:from>
    <xdr:ext cx="405111" cy="259045"/>
    <xdr:sp macro="" textlink="">
      <xdr:nvSpPr>
        <xdr:cNvPr id="313" name="n_3mainValue【福祉施設】&#10;有形固定資産減価償却率">
          <a:extLst>
            <a:ext uri="{FF2B5EF4-FFF2-40B4-BE49-F238E27FC236}">
              <a16:creationId xmlns:a16="http://schemas.microsoft.com/office/drawing/2014/main" id="{A03F8958-D23C-44E4-8933-C4C756196470}"/>
            </a:ext>
          </a:extLst>
        </xdr:cNvPr>
        <xdr:cNvSpPr txBox="1"/>
      </xdr:nvSpPr>
      <xdr:spPr>
        <a:xfrm>
          <a:off x="1611004" y="1423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148607</xdr:rowOff>
    </xdr:from>
    <xdr:ext cx="405111" cy="259045"/>
    <xdr:sp macro="" textlink="">
      <xdr:nvSpPr>
        <xdr:cNvPr id="314" name="n_4mainValue【福祉施設】&#10;有形固定資産減価償却率">
          <a:extLst>
            <a:ext uri="{FF2B5EF4-FFF2-40B4-BE49-F238E27FC236}">
              <a16:creationId xmlns:a16="http://schemas.microsoft.com/office/drawing/2014/main" id="{2A92C66B-A9EA-4BB7-B73B-5D0046771CC2}"/>
            </a:ext>
          </a:extLst>
        </xdr:cNvPr>
        <xdr:cNvSpPr txBox="1"/>
      </xdr:nvSpPr>
      <xdr:spPr>
        <a:xfrm>
          <a:off x="836304" y="1423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3CEAA958-6B4F-4E0C-BB35-DC381AF6B85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DC4D2599-8531-4B8E-8E1E-7B03D5770CC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1410D3A1-F8F6-4B1F-9411-8EFA51EF26B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26FD2986-4252-4824-9253-A7EF8129A64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E3701DAE-9E56-4E2C-A782-A338D77C6DE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3A4CC81B-7184-4195-A67C-D0EF9D8F86A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1416BC10-353C-4FBC-AA70-B832140DD53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583BDDF5-0D90-4F5A-B8BE-A0F773D7CA5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A4AB0C2F-C122-44AE-8AD0-A97CCF2A68B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4C2783C5-EFED-42C5-8D69-79FB6986BF0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59349379-93CB-433F-A552-0688EC55BB3E}"/>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EB370FFA-B122-4CDD-8E51-6743A9C08E6D}"/>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EBFE436C-486D-429F-8215-F12F4F10075C}"/>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7185847F-EE81-487D-BD1C-BFB9B2537C47}"/>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4BD35088-971B-4F54-9D48-35EA011531AB}"/>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8BF5DEE4-6428-4284-BD0A-376724A76295}"/>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9D24061D-5991-4562-889B-740990DEBFB1}"/>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0D94818A-2439-4232-86B7-609AC8810683}"/>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53DE46B2-CEE3-47EE-8602-7C9DA009B5E4}"/>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D65350E8-B984-4552-9E2C-1B98B18CBBB7}"/>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33CE8908-2194-4C1B-99C3-F33C86DA4897}"/>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CBA9F8B5-8915-4D96-BE38-D2DFCDE64CC7}"/>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5576E5EF-9E03-47B1-9C1B-1537C5F1F88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94CA6EA3-B23B-49C0-892A-67639A4F90D5}"/>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6B3A5548-F260-411D-9642-82A8BE1699E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ED586A14-4C71-427D-88C9-C1B136CD71BD}"/>
            </a:ext>
          </a:extLst>
        </xdr:cNvPr>
        <xdr:cNvCxnSpPr/>
      </xdr:nvCxnSpPr>
      <xdr:spPr>
        <a:xfrm flipV="1">
          <a:off x="9219565" y="12987201"/>
          <a:ext cx="0" cy="151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1BE419CB-BA09-4B5F-9D4B-F06D9AD61FBF}"/>
            </a:ext>
          </a:extLst>
        </xdr:cNvPr>
        <xdr:cNvSpPr txBox="1"/>
      </xdr:nvSpPr>
      <xdr:spPr>
        <a:xfrm>
          <a:off x="9258300" y="1450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38527858-169D-4C80-B099-0B8F604DEDC6}"/>
            </a:ext>
          </a:extLst>
        </xdr:cNvPr>
        <xdr:cNvCxnSpPr/>
      </xdr:nvCxnSpPr>
      <xdr:spPr>
        <a:xfrm>
          <a:off x="9154160" y="14498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F80C7452-671D-4A9D-85B1-D10B424EFAD5}"/>
            </a:ext>
          </a:extLst>
        </xdr:cNvPr>
        <xdr:cNvSpPr txBox="1"/>
      </xdr:nvSpPr>
      <xdr:spPr>
        <a:xfrm>
          <a:off x="925830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C1034606-9F62-437A-8348-6942D02A34FE}"/>
            </a:ext>
          </a:extLst>
        </xdr:cNvPr>
        <xdr:cNvCxnSpPr/>
      </xdr:nvCxnSpPr>
      <xdr:spPr>
        <a:xfrm>
          <a:off x="915416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5" name="【福祉施設】&#10;一人当たり面積平均値テキスト">
          <a:extLst>
            <a:ext uri="{FF2B5EF4-FFF2-40B4-BE49-F238E27FC236}">
              <a16:creationId xmlns:a16="http://schemas.microsoft.com/office/drawing/2014/main" id="{3FB09FE7-8497-4922-957B-41A170A0FC10}"/>
            </a:ext>
          </a:extLst>
        </xdr:cNvPr>
        <xdr:cNvSpPr txBox="1"/>
      </xdr:nvSpPr>
      <xdr:spPr>
        <a:xfrm>
          <a:off x="9258300" y="13958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797BECD7-F649-4040-BDE2-DEF5F10D6C12}"/>
            </a:ext>
          </a:extLst>
        </xdr:cNvPr>
        <xdr:cNvSpPr/>
      </xdr:nvSpPr>
      <xdr:spPr>
        <a:xfrm>
          <a:off x="9192260" y="1398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F9F9BA98-3368-4789-B7B9-1982181CBCA3}"/>
            </a:ext>
          </a:extLst>
        </xdr:cNvPr>
        <xdr:cNvSpPr/>
      </xdr:nvSpPr>
      <xdr:spPr>
        <a:xfrm>
          <a:off x="844550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07B74117-0498-4F30-B222-9071F1C46EFD}"/>
            </a:ext>
          </a:extLst>
        </xdr:cNvPr>
        <xdr:cNvSpPr/>
      </xdr:nvSpPr>
      <xdr:spPr>
        <a:xfrm>
          <a:off x="7670800" y="1398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695E6767-6934-4D3B-8F58-660D39CF724A}"/>
            </a:ext>
          </a:extLst>
        </xdr:cNvPr>
        <xdr:cNvSpPr/>
      </xdr:nvSpPr>
      <xdr:spPr>
        <a:xfrm>
          <a:off x="68732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D4A14D5F-59F3-49E0-8C53-2559ADFF84EC}"/>
            </a:ext>
          </a:extLst>
        </xdr:cNvPr>
        <xdr:cNvSpPr/>
      </xdr:nvSpPr>
      <xdr:spPr>
        <a:xfrm>
          <a:off x="60985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AFC80D5-FF40-48C4-B25C-D8532300391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AD69188-3E44-4071-AC75-BF13B6EAAAC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59D1980-5C75-4961-AC0E-09AC8193F23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820BD93-2FB8-4027-83AE-F12440BBB49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AED53B9-7A20-4C0A-94A7-327F6FA87DF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33564</xdr:rowOff>
    </xdr:from>
    <xdr:to>
      <xdr:col>55</xdr:col>
      <xdr:colOff>50800</xdr:colOff>
      <xdr:row>83</xdr:row>
      <xdr:rowOff>135164</xdr:rowOff>
    </xdr:to>
    <xdr:sp macro="" textlink="">
      <xdr:nvSpPr>
        <xdr:cNvPr id="356" name="楕円 355">
          <a:extLst>
            <a:ext uri="{FF2B5EF4-FFF2-40B4-BE49-F238E27FC236}">
              <a16:creationId xmlns:a16="http://schemas.microsoft.com/office/drawing/2014/main" id="{CE081BE5-A606-4B17-AFA2-FD46C37A7D3C}"/>
            </a:ext>
          </a:extLst>
        </xdr:cNvPr>
        <xdr:cNvSpPr/>
      </xdr:nvSpPr>
      <xdr:spPr>
        <a:xfrm>
          <a:off x="9192260" y="139476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56441</xdr:rowOff>
    </xdr:from>
    <xdr:ext cx="469744" cy="259045"/>
    <xdr:sp macro="" textlink="">
      <xdr:nvSpPr>
        <xdr:cNvPr id="357" name="【福祉施設】&#10;一人当たり面積該当値テキスト">
          <a:extLst>
            <a:ext uri="{FF2B5EF4-FFF2-40B4-BE49-F238E27FC236}">
              <a16:creationId xmlns:a16="http://schemas.microsoft.com/office/drawing/2014/main" id="{0F3B846B-1923-4410-BFD2-CE48E9D24F96}"/>
            </a:ext>
          </a:extLst>
        </xdr:cNvPr>
        <xdr:cNvSpPr txBox="1"/>
      </xdr:nvSpPr>
      <xdr:spPr>
        <a:xfrm>
          <a:off x="9258300" y="1380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44450</xdr:rowOff>
    </xdr:from>
    <xdr:to>
      <xdr:col>50</xdr:col>
      <xdr:colOff>165100</xdr:colOff>
      <xdr:row>83</xdr:row>
      <xdr:rowOff>146050</xdr:rowOff>
    </xdr:to>
    <xdr:sp macro="" textlink="">
      <xdr:nvSpPr>
        <xdr:cNvPr id="358" name="楕円 357">
          <a:extLst>
            <a:ext uri="{FF2B5EF4-FFF2-40B4-BE49-F238E27FC236}">
              <a16:creationId xmlns:a16="http://schemas.microsoft.com/office/drawing/2014/main" id="{E3FA0552-53C9-4D9A-9AA0-DBB12A02CF72}"/>
            </a:ext>
          </a:extLst>
        </xdr:cNvPr>
        <xdr:cNvSpPr/>
      </xdr:nvSpPr>
      <xdr:spPr>
        <a:xfrm>
          <a:off x="8445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84364</xdr:rowOff>
    </xdr:from>
    <xdr:to>
      <xdr:col>55</xdr:col>
      <xdr:colOff>0</xdr:colOff>
      <xdr:row>83</xdr:row>
      <xdr:rowOff>95250</xdr:rowOff>
    </xdr:to>
    <xdr:cxnSp macro="">
      <xdr:nvCxnSpPr>
        <xdr:cNvPr id="359" name="直線コネクタ 358">
          <a:extLst>
            <a:ext uri="{FF2B5EF4-FFF2-40B4-BE49-F238E27FC236}">
              <a16:creationId xmlns:a16="http://schemas.microsoft.com/office/drawing/2014/main" id="{38AB2CCA-7250-4163-8B10-8C20D4B6E6E4}"/>
            </a:ext>
          </a:extLst>
        </xdr:cNvPr>
        <xdr:cNvCxnSpPr/>
      </xdr:nvCxnSpPr>
      <xdr:spPr>
        <a:xfrm flipV="1">
          <a:off x="8496300" y="13998484"/>
          <a:ext cx="7239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123371</xdr:rowOff>
    </xdr:from>
    <xdr:to>
      <xdr:col>46</xdr:col>
      <xdr:colOff>38100</xdr:colOff>
      <xdr:row>85</xdr:row>
      <xdr:rowOff>53521</xdr:rowOff>
    </xdr:to>
    <xdr:sp macro="" textlink="">
      <xdr:nvSpPr>
        <xdr:cNvPr id="360" name="楕円 359">
          <a:extLst>
            <a:ext uri="{FF2B5EF4-FFF2-40B4-BE49-F238E27FC236}">
              <a16:creationId xmlns:a16="http://schemas.microsoft.com/office/drawing/2014/main" id="{D35E9FA4-CAEC-46E5-8F10-D283CCF9D2DE}"/>
            </a:ext>
          </a:extLst>
        </xdr:cNvPr>
        <xdr:cNvSpPr/>
      </xdr:nvSpPr>
      <xdr:spPr>
        <a:xfrm>
          <a:off x="7670800" y="142051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95250</xdr:rowOff>
    </xdr:from>
    <xdr:to>
      <xdr:col>50</xdr:col>
      <xdr:colOff>114300</xdr:colOff>
      <xdr:row>85</xdr:row>
      <xdr:rowOff>2721</xdr:rowOff>
    </xdr:to>
    <xdr:cxnSp macro="">
      <xdr:nvCxnSpPr>
        <xdr:cNvPr id="361" name="直線コネクタ 360">
          <a:extLst>
            <a:ext uri="{FF2B5EF4-FFF2-40B4-BE49-F238E27FC236}">
              <a16:creationId xmlns:a16="http://schemas.microsoft.com/office/drawing/2014/main" id="{56D7E4C2-4839-4288-AC16-B7D59033FB19}"/>
            </a:ext>
          </a:extLst>
        </xdr:cNvPr>
        <xdr:cNvCxnSpPr/>
      </xdr:nvCxnSpPr>
      <xdr:spPr>
        <a:xfrm flipV="1">
          <a:off x="7713980" y="14009370"/>
          <a:ext cx="782320" cy="24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134257</xdr:rowOff>
    </xdr:from>
    <xdr:to>
      <xdr:col>41</xdr:col>
      <xdr:colOff>101600</xdr:colOff>
      <xdr:row>85</xdr:row>
      <xdr:rowOff>64407</xdr:rowOff>
    </xdr:to>
    <xdr:sp macro="" textlink="">
      <xdr:nvSpPr>
        <xdr:cNvPr id="362" name="楕円 361">
          <a:extLst>
            <a:ext uri="{FF2B5EF4-FFF2-40B4-BE49-F238E27FC236}">
              <a16:creationId xmlns:a16="http://schemas.microsoft.com/office/drawing/2014/main" id="{C5408C0C-9D9C-4B85-8E79-2BB43CFF5CC9}"/>
            </a:ext>
          </a:extLst>
        </xdr:cNvPr>
        <xdr:cNvSpPr/>
      </xdr:nvSpPr>
      <xdr:spPr>
        <a:xfrm>
          <a:off x="6873240" y="14216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2721</xdr:rowOff>
    </xdr:from>
    <xdr:to>
      <xdr:col>45</xdr:col>
      <xdr:colOff>177800</xdr:colOff>
      <xdr:row>85</xdr:row>
      <xdr:rowOff>13607</xdr:rowOff>
    </xdr:to>
    <xdr:cxnSp macro="">
      <xdr:nvCxnSpPr>
        <xdr:cNvPr id="363" name="直線コネクタ 362">
          <a:extLst>
            <a:ext uri="{FF2B5EF4-FFF2-40B4-BE49-F238E27FC236}">
              <a16:creationId xmlns:a16="http://schemas.microsoft.com/office/drawing/2014/main" id="{B5FDE6ED-23C1-49E4-B8DA-4464A2B7A56A}"/>
            </a:ext>
          </a:extLst>
        </xdr:cNvPr>
        <xdr:cNvCxnSpPr/>
      </xdr:nvCxnSpPr>
      <xdr:spPr>
        <a:xfrm flipV="1">
          <a:off x="6924040" y="14252121"/>
          <a:ext cx="78994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134257</xdr:rowOff>
    </xdr:from>
    <xdr:to>
      <xdr:col>36</xdr:col>
      <xdr:colOff>165100</xdr:colOff>
      <xdr:row>85</xdr:row>
      <xdr:rowOff>64407</xdr:rowOff>
    </xdr:to>
    <xdr:sp macro="" textlink="">
      <xdr:nvSpPr>
        <xdr:cNvPr id="364" name="楕円 363">
          <a:extLst>
            <a:ext uri="{FF2B5EF4-FFF2-40B4-BE49-F238E27FC236}">
              <a16:creationId xmlns:a16="http://schemas.microsoft.com/office/drawing/2014/main" id="{F19ACA52-10BB-4A2B-BC2D-54909F09E7AB}"/>
            </a:ext>
          </a:extLst>
        </xdr:cNvPr>
        <xdr:cNvSpPr/>
      </xdr:nvSpPr>
      <xdr:spPr>
        <a:xfrm>
          <a:off x="6098540" y="14216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13607</xdr:rowOff>
    </xdr:from>
    <xdr:to>
      <xdr:col>41</xdr:col>
      <xdr:colOff>50800</xdr:colOff>
      <xdr:row>85</xdr:row>
      <xdr:rowOff>13607</xdr:rowOff>
    </xdr:to>
    <xdr:cxnSp macro="">
      <xdr:nvCxnSpPr>
        <xdr:cNvPr id="365" name="直線コネクタ 364">
          <a:extLst>
            <a:ext uri="{FF2B5EF4-FFF2-40B4-BE49-F238E27FC236}">
              <a16:creationId xmlns:a16="http://schemas.microsoft.com/office/drawing/2014/main" id="{BA8C44BF-323A-4AB3-A268-1552EEC7C3CF}"/>
            </a:ext>
          </a:extLst>
        </xdr:cNvPr>
        <xdr:cNvCxnSpPr/>
      </xdr:nvCxnSpPr>
      <xdr:spPr>
        <a:xfrm>
          <a:off x="6149340" y="1426300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66" name="n_1aveValue【福祉施設】&#10;一人当たり面積">
          <a:extLst>
            <a:ext uri="{FF2B5EF4-FFF2-40B4-BE49-F238E27FC236}">
              <a16:creationId xmlns:a16="http://schemas.microsoft.com/office/drawing/2014/main" id="{1FC594DB-AA21-4399-ACB2-52A1F954A42F}"/>
            </a:ext>
          </a:extLst>
        </xdr:cNvPr>
        <xdr:cNvSpPr txBox="1"/>
      </xdr:nvSpPr>
      <xdr:spPr>
        <a:xfrm>
          <a:off x="8271587" y="1407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DD89FA6E-5344-483F-8830-9FF66A44C091}"/>
            </a:ext>
          </a:extLst>
        </xdr:cNvPr>
        <xdr:cNvSpPr txBox="1"/>
      </xdr:nvSpPr>
      <xdr:spPr>
        <a:xfrm>
          <a:off x="750958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539AE521-E552-4081-968C-68205421C5D8}"/>
            </a:ext>
          </a:extLst>
        </xdr:cNvPr>
        <xdr:cNvSpPr txBox="1"/>
      </xdr:nvSpPr>
      <xdr:spPr>
        <a:xfrm>
          <a:off x="671202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DF9BD0B1-68A0-4212-A2CC-FF487374AC5A}"/>
            </a:ext>
          </a:extLst>
        </xdr:cNvPr>
        <xdr:cNvSpPr txBox="1"/>
      </xdr:nvSpPr>
      <xdr:spPr>
        <a:xfrm>
          <a:off x="593732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162577</xdr:rowOff>
    </xdr:from>
    <xdr:ext cx="469744" cy="259045"/>
    <xdr:sp macro="" textlink="">
      <xdr:nvSpPr>
        <xdr:cNvPr id="370" name="n_1mainValue【福祉施設】&#10;一人当たり面積">
          <a:extLst>
            <a:ext uri="{FF2B5EF4-FFF2-40B4-BE49-F238E27FC236}">
              <a16:creationId xmlns:a16="http://schemas.microsoft.com/office/drawing/2014/main" id="{1ED238E9-32F2-4633-A7D7-B4422C36B0D1}"/>
            </a:ext>
          </a:extLst>
        </xdr:cNvPr>
        <xdr:cNvSpPr txBox="1"/>
      </xdr:nvSpPr>
      <xdr:spPr>
        <a:xfrm>
          <a:off x="827158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44648</xdr:rowOff>
    </xdr:from>
    <xdr:ext cx="469744" cy="259045"/>
    <xdr:sp macro="" textlink="">
      <xdr:nvSpPr>
        <xdr:cNvPr id="371" name="n_2mainValue【福祉施設】&#10;一人当たり面積">
          <a:extLst>
            <a:ext uri="{FF2B5EF4-FFF2-40B4-BE49-F238E27FC236}">
              <a16:creationId xmlns:a16="http://schemas.microsoft.com/office/drawing/2014/main" id="{9DFD165F-9EB1-4ACA-ADAC-7AEDDD6223A6}"/>
            </a:ext>
          </a:extLst>
        </xdr:cNvPr>
        <xdr:cNvSpPr txBox="1"/>
      </xdr:nvSpPr>
      <xdr:spPr>
        <a:xfrm>
          <a:off x="7509587" y="1429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55534</xdr:rowOff>
    </xdr:from>
    <xdr:ext cx="469744" cy="259045"/>
    <xdr:sp macro="" textlink="">
      <xdr:nvSpPr>
        <xdr:cNvPr id="372" name="n_3mainValue【福祉施設】&#10;一人当たり面積">
          <a:extLst>
            <a:ext uri="{FF2B5EF4-FFF2-40B4-BE49-F238E27FC236}">
              <a16:creationId xmlns:a16="http://schemas.microsoft.com/office/drawing/2014/main" id="{D56EE7E1-B58D-4093-9A60-A630E129170B}"/>
            </a:ext>
          </a:extLst>
        </xdr:cNvPr>
        <xdr:cNvSpPr txBox="1"/>
      </xdr:nvSpPr>
      <xdr:spPr>
        <a:xfrm>
          <a:off x="6712027" y="1430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55534</xdr:rowOff>
    </xdr:from>
    <xdr:ext cx="469744" cy="259045"/>
    <xdr:sp macro="" textlink="">
      <xdr:nvSpPr>
        <xdr:cNvPr id="373" name="n_4mainValue【福祉施設】&#10;一人当たり面積">
          <a:extLst>
            <a:ext uri="{FF2B5EF4-FFF2-40B4-BE49-F238E27FC236}">
              <a16:creationId xmlns:a16="http://schemas.microsoft.com/office/drawing/2014/main" id="{E373D45F-6D3C-4AE4-A98F-E72D378F95B3}"/>
            </a:ext>
          </a:extLst>
        </xdr:cNvPr>
        <xdr:cNvSpPr txBox="1"/>
      </xdr:nvSpPr>
      <xdr:spPr>
        <a:xfrm>
          <a:off x="5937327" y="1430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B64435E9-397C-490C-A74D-EE6197780B3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B062DA46-B681-4E53-AD0F-95375A81E89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5E959FAB-7AAF-4B88-AB56-ABF3153DCD1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D82BCA3B-2A92-4CC1-9212-0675045F0CE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5650C569-52F7-46B0-B879-CEF9845D445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F8064D6A-2E47-41F1-A48F-BA5E7176C8B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18B651B0-1661-487D-9A7F-FFB251770C8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9F67DA9-F8A1-4D0C-9ED5-4765A116D08F}"/>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E40741E0-B055-4A26-83FA-E1F1D5B14538}"/>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D8A3BD4C-7B40-4F50-9F73-B1608F8D9919}"/>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372BAC29-B2C9-46DC-BC66-8ADD4231DFB6}"/>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1C12CD51-399F-45AD-A3C6-6CDE3316FA8D}"/>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83DF61BA-C158-4424-A575-6C656ED4DAEC}"/>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6AE2B299-25DA-4BF0-860B-4928D093875E}"/>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DAF8A5D3-4C68-4592-9650-CA98133880B6}"/>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6863D7FE-95C4-4BEA-A4DE-170813D81584}"/>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FF362B62-FAB9-4FAB-9230-E357A12293B1}"/>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F0BDFB4D-A849-4E2D-829E-695A8B45CCD2}"/>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57B08B98-F453-4AC9-A7E7-E89107960B66}"/>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D5B81022-AF0B-4B83-BB9B-5CFCCFCB1AEC}"/>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BA10E7B4-D670-46D9-91C6-8EBCEFCF4B37}"/>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13C283F1-74AE-4669-B18F-9D7725D5A7A7}"/>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72819683-C9A7-43EB-9A3B-BEA5755BAD0D}"/>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6034B33C-D6A1-48BC-95FC-5BD66401636F}"/>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9FE378C9-CAF8-41D0-B9F6-53BA84DCB48A}"/>
            </a:ext>
          </a:extLst>
        </xdr:cNvPr>
        <xdr:cNvCxnSpPr/>
      </xdr:nvCxnSpPr>
      <xdr:spPr>
        <a:xfrm flipV="1">
          <a:off x="4086225" y="16733521"/>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75D9F27C-3153-4CFA-B090-C5DC9CDEB839}"/>
            </a:ext>
          </a:extLst>
        </xdr:cNvPr>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16D7C4B0-9BF0-45AC-A16B-0977EEA0A9AA}"/>
            </a:ext>
          </a:extLst>
        </xdr:cNvPr>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7F8AEB4E-B91C-4971-9D33-2620C5236C87}"/>
            </a:ext>
          </a:extLst>
        </xdr:cNvPr>
        <xdr:cNvSpPr txBox="1"/>
      </xdr:nvSpPr>
      <xdr:spPr>
        <a:xfrm>
          <a:off x="4124960" y="165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2B4600A9-EC8D-4876-AA89-93DE83094D4B}"/>
            </a:ext>
          </a:extLst>
        </xdr:cNvPr>
        <xdr:cNvCxnSpPr/>
      </xdr:nvCxnSpPr>
      <xdr:spPr>
        <a:xfrm>
          <a:off x="4020820" y="16733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5DFC6568-FFA4-4DE6-A646-54210A5655FE}"/>
            </a:ext>
          </a:extLst>
        </xdr:cNvPr>
        <xdr:cNvSpPr txBox="1"/>
      </xdr:nvSpPr>
      <xdr:spPr>
        <a:xfrm>
          <a:off x="4124960" y="17176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BD85869A-5926-4283-AEFD-1A4709AB593B}"/>
            </a:ext>
          </a:extLst>
        </xdr:cNvPr>
        <xdr:cNvSpPr/>
      </xdr:nvSpPr>
      <xdr:spPr>
        <a:xfrm>
          <a:off x="4036060" y="1732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BA45859B-16D2-444D-B12A-17A5994D0BD5}"/>
            </a:ext>
          </a:extLst>
        </xdr:cNvPr>
        <xdr:cNvSpPr/>
      </xdr:nvSpPr>
      <xdr:spPr>
        <a:xfrm>
          <a:off x="3312160" y="17284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2FCA94F6-54DF-43AA-B7FA-D7E3FFF264B4}"/>
            </a:ext>
          </a:extLst>
        </xdr:cNvPr>
        <xdr:cNvSpPr/>
      </xdr:nvSpPr>
      <xdr:spPr>
        <a:xfrm>
          <a:off x="2514600" y="1729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2DBDE2D4-4633-4FB5-84F5-E979C948F36B}"/>
            </a:ext>
          </a:extLst>
        </xdr:cNvPr>
        <xdr:cNvSpPr/>
      </xdr:nvSpPr>
      <xdr:spPr>
        <a:xfrm>
          <a:off x="1739900" y="1729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72773E20-75A7-4DE5-9BBE-52766E9A1D84}"/>
            </a:ext>
          </a:extLst>
        </xdr:cNvPr>
        <xdr:cNvSpPr/>
      </xdr:nvSpPr>
      <xdr:spPr>
        <a:xfrm>
          <a:off x="965200" y="172694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CE424F9A-1B25-48EF-9E4A-1B9C928F75C6}"/>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2D2FA8B8-DF47-4C4A-ADBB-62CBDC93C6D9}"/>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A915DD2-E66D-4F8E-8B00-1C1EC312D4C2}"/>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18AEFDC-5AAD-43B7-89DB-9D9385E1A2F5}"/>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779253DE-63C9-405C-9866-8B3476016952}"/>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52070</xdr:rowOff>
    </xdr:from>
    <xdr:to>
      <xdr:col>24</xdr:col>
      <xdr:colOff>114300</xdr:colOff>
      <xdr:row>108</xdr:row>
      <xdr:rowOff>153670</xdr:rowOff>
    </xdr:to>
    <xdr:sp macro="" textlink="">
      <xdr:nvSpPr>
        <xdr:cNvPr id="414" name="楕円 413">
          <a:extLst>
            <a:ext uri="{FF2B5EF4-FFF2-40B4-BE49-F238E27FC236}">
              <a16:creationId xmlns:a16="http://schemas.microsoft.com/office/drawing/2014/main" id="{16DFB788-F55F-45ED-B321-BD12F46E266C}"/>
            </a:ext>
          </a:extLst>
        </xdr:cNvPr>
        <xdr:cNvSpPr/>
      </xdr:nvSpPr>
      <xdr:spPr>
        <a:xfrm>
          <a:off x="4036060" y="1815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138447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E5504EA4-557D-458A-AE1A-47702509C4AB}"/>
            </a:ext>
          </a:extLst>
        </xdr:cNvPr>
        <xdr:cNvSpPr txBox="1"/>
      </xdr:nvSpPr>
      <xdr:spPr>
        <a:xfrm>
          <a:off x="4124960" y="180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48261</xdr:rowOff>
    </xdr:from>
    <xdr:to>
      <xdr:col>20</xdr:col>
      <xdr:colOff>38100</xdr:colOff>
      <xdr:row>108</xdr:row>
      <xdr:rowOff>149861</xdr:rowOff>
    </xdr:to>
    <xdr:sp macro="" textlink="">
      <xdr:nvSpPr>
        <xdr:cNvPr id="416" name="楕円 415">
          <a:extLst>
            <a:ext uri="{FF2B5EF4-FFF2-40B4-BE49-F238E27FC236}">
              <a16:creationId xmlns:a16="http://schemas.microsoft.com/office/drawing/2014/main" id="{856F9D40-9324-478F-A7CA-073F56423AF3}"/>
            </a:ext>
          </a:extLst>
        </xdr:cNvPr>
        <xdr:cNvSpPr/>
      </xdr:nvSpPr>
      <xdr:spPr>
        <a:xfrm>
          <a:off x="3312160" y="181533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99061</xdr:rowOff>
    </xdr:from>
    <xdr:to>
      <xdr:col>24</xdr:col>
      <xdr:colOff>63500</xdr:colOff>
      <xdr:row>108</xdr:row>
      <xdr:rowOff>102870</xdr:rowOff>
    </xdr:to>
    <xdr:cxnSp macro="">
      <xdr:nvCxnSpPr>
        <xdr:cNvPr id="417" name="直線コネクタ 416">
          <a:extLst>
            <a:ext uri="{FF2B5EF4-FFF2-40B4-BE49-F238E27FC236}">
              <a16:creationId xmlns:a16="http://schemas.microsoft.com/office/drawing/2014/main" id="{1BDC068B-D003-42CF-9027-5FB1689FD6B7}"/>
            </a:ext>
          </a:extLst>
        </xdr:cNvPr>
        <xdr:cNvCxnSpPr/>
      </xdr:nvCxnSpPr>
      <xdr:spPr>
        <a:xfrm>
          <a:off x="3355340" y="18204181"/>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44450</xdr:rowOff>
    </xdr:from>
    <xdr:to>
      <xdr:col>15</xdr:col>
      <xdr:colOff>101600</xdr:colOff>
      <xdr:row>108</xdr:row>
      <xdr:rowOff>146050</xdr:rowOff>
    </xdr:to>
    <xdr:sp macro="" textlink="">
      <xdr:nvSpPr>
        <xdr:cNvPr id="418" name="楕円 417">
          <a:extLst>
            <a:ext uri="{FF2B5EF4-FFF2-40B4-BE49-F238E27FC236}">
              <a16:creationId xmlns:a16="http://schemas.microsoft.com/office/drawing/2014/main" id="{5A3E15B8-B204-4ADB-BABE-F4D88E6A2F69}"/>
            </a:ext>
          </a:extLst>
        </xdr:cNvPr>
        <xdr:cNvSpPr/>
      </xdr:nvSpPr>
      <xdr:spPr>
        <a:xfrm>
          <a:off x="25146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95250</xdr:rowOff>
    </xdr:from>
    <xdr:to>
      <xdr:col>19</xdr:col>
      <xdr:colOff>177800</xdr:colOff>
      <xdr:row>108</xdr:row>
      <xdr:rowOff>99061</xdr:rowOff>
    </xdr:to>
    <xdr:cxnSp macro="">
      <xdr:nvCxnSpPr>
        <xdr:cNvPr id="419" name="直線コネクタ 418">
          <a:extLst>
            <a:ext uri="{FF2B5EF4-FFF2-40B4-BE49-F238E27FC236}">
              <a16:creationId xmlns:a16="http://schemas.microsoft.com/office/drawing/2014/main" id="{C2B5C18A-2F85-41B4-99AA-844474C6F575}"/>
            </a:ext>
          </a:extLst>
        </xdr:cNvPr>
        <xdr:cNvCxnSpPr/>
      </xdr:nvCxnSpPr>
      <xdr:spPr>
        <a:xfrm>
          <a:off x="2565400" y="18200370"/>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40639</xdr:rowOff>
    </xdr:from>
    <xdr:to>
      <xdr:col>10</xdr:col>
      <xdr:colOff>165100</xdr:colOff>
      <xdr:row>108</xdr:row>
      <xdr:rowOff>142239</xdr:rowOff>
    </xdr:to>
    <xdr:sp macro="" textlink="">
      <xdr:nvSpPr>
        <xdr:cNvPr id="420" name="楕円 419">
          <a:extLst>
            <a:ext uri="{FF2B5EF4-FFF2-40B4-BE49-F238E27FC236}">
              <a16:creationId xmlns:a16="http://schemas.microsoft.com/office/drawing/2014/main" id="{FBC8B249-11FC-43BF-8DE1-9ACD83C14469}"/>
            </a:ext>
          </a:extLst>
        </xdr:cNvPr>
        <xdr:cNvSpPr/>
      </xdr:nvSpPr>
      <xdr:spPr>
        <a:xfrm>
          <a:off x="1739900" y="1814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91439</xdr:rowOff>
    </xdr:from>
    <xdr:to>
      <xdr:col>15</xdr:col>
      <xdr:colOff>50800</xdr:colOff>
      <xdr:row>108</xdr:row>
      <xdr:rowOff>95250</xdr:rowOff>
    </xdr:to>
    <xdr:cxnSp macro="">
      <xdr:nvCxnSpPr>
        <xdr:cNvPr id="421" name="直線コネクタ 420">
          <a:extLst>
            <a:ext uri="{FF2B5EF4-FFF2-40B4-BE49-F238E27FC236}">
              <a16:creationId xmlns:a16="http://schemas.microsoft.com/office/drawing/2014/main" id="{ED501F23-9BE4-41B7-990E-1735D5C05EC9}"/>
            </a:ext>
          </a:extLst>
        </xdr:cNvPr>
        <xdr:cNvCxnSpPr/>
      </xdr:nvCxnSpPr>
      <xdr:spPr>
        <a:xfrm>
          <a:off x="1790700" y="18196559"/>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42545</xdr:rowOff>
    </xdr:from>
    <xdr:to>
      <xdr:col>6</xdr:col>
      <xdr:colOff>38100</xdr:colOff>
      <xdr:row>108</xdr:row>
      <xdr:rowOff>144145</xdr:rowOff>
    </xdr:to>
    <xdr:sp macro="" textlink="">
      <xdr:nvSpPr>
        <xdr:cNvPr id="422" name="楕円 421">
          <a:extLst>
            <a:ext uri="{FF2B5EF4-FFF2-40B4-BE49-F238E27FC236}">
              <a16:creationId xmlns:a16="http://schemas.microsoft.com/office/drawing/2014/main" id="{F433FF99-AEC0-455E-974F-623E0879A678}"/>
            </a:ext>
          </a:extLst>
        </xdr:cNvPr>
        <xdr:cNvSpPr/>
      </xdr:nvSpPr>
      <xdr:spPr>
        <a:xfrm>
          <a:off x="965200" y="181476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91439</xdr:rowOff>
    </xdr:from>
    <xdr:to>
      <xdr:col>10</xdr:col>
      <xdr:colOff>114300</xdr:colOff>
      <xdr:row>108</xdr:row>
      <xdr:rowOff>93345</xdr:rowOff>
    </xdr:to>
    <xdr:cxnSp macro="">
      <xdr:nvCxnSpPr>
        <xdr:cNvPr id="423" name="直線コネクタ 422">
          <a:extLst>
            <a:ext uri="{FF2B5EF4-FFF2-40B4-BE49-F238E27FC236}">
              <a16:creationId xmlns:a16="http://schemas.microsoft.com/office/drawing/2014/main" id="{476D6522-5CF6-4A9E-AD41-A2DC8493F313}"/>
            </a:ext>
          </a:extLst>
        </xdr:cNvPr>
        <xdr:cNvCxnSpPr/>
      </xdr:nvCxnSpPr>
      <xdr:spPr>
        <a:xfrm flipV="1">
          <a:off x="1008380" y="18196559"/>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8F20B4F6-CB49-4FE5-830C-AA147FB707DE}"/>
            </a:ext>
          </a:extLst>
        </xdr:cNvPr>
        <xdr:cNvSpPr txBox="1"/>
      </xdr:nvSpPr>
      <xdr:spPr>
        <a:xfrm>
          <a:off x="3170564" y="1706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86A9E999-75A0-4D60-9D81-A18A77EF6EDF}"/>
            </a:ext>
          </a:extLst>
        </xdr:cNvPr>
        <xdr:cNvSpPr txBox="1"/>
      </xdr:nvSpPr>
      <xdr:spPr>
        <a:xfrm>
          <a:off x="2385704" y="1707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45AB6E1D-0A93-4A1F-8E0C-F42BA37B5580}"/>
            </a:ext>
          </a:extLst>
        </xdr:cNvPr>
        <xdr:cNvSpPr txBox="1"/>
      </xdr:nvSpPr>
      <xdr:spPr>
        <a:xfrm>
          <a:off x="1611004" y="1707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D148B1DB-4370-483A-96F8-515FCD07F500}"/>
            </a:ext>
          </a:extLst>
        </xdr:cNvPr>
        <xdr:cNvSpPr txBox="1"/>
      </xdr:nvSpPr>
      <xdr:spPr>
        <a:xfrm>
          <a:off x="836304" y="17052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140988</xdr:rowOff>
    </xdr:from>
    <xdr:ext cx="405111" cy="259045"/>
    <xdr:sp macro="" textlink="">
      <xdr:nvSpPr>
        <xdr:cNvPr id="428" name="n_1mainValue【市民会館】&#10;有形固定資産減価償却率">
          <a:extLst>
            <a:ext uri="{FF2B5EF4-FFF2-40B4-BE49-F238E27FC236}">
              <a16:creationId xmlns:a16="http://schemas.microsoft.com/office/drawing/2014/main" id="{AE418562-295E-416A-BF86-269B6D87F5A4}"/>
            </a:ext>
          </a:extLst>
        </xdr:cNvPr>
        <xdr:cNvSpPr txBox="1"/>
      </xdr:nvSpPr>
      <xdr:spPr>
        <a:xfrm>
          <a:off x="3170564" y="18246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137177</xdr:rowOff>
    </xdr:from>
    <xdr:ext cx="405111" cy="259045"/>
    <xdr:sp macro="" textlink="">
      <xdr:nvSpPr>
        <xdr:cNvPr id="429" name="n_2mainValue【市民会館】&#10;有形固定資産減価償却率">
          <a:extLst>
            <a:ext uri="{FF2B5EF4-FFF2-40B4-BE49-F238E27FC236}">
              <a16:creationId xmlns:a16="http://schemas.microsoft.com/office/drawing/2014/main" id="{8C5ED782-4A88-44D6-9BD3-14954CC30BFE}"/>
            </a:ext>
          </a:extLst>
        </xdr:cNvPr>
        <xdr:cNvSpPr txBox="1"/>
      </xdr:nvSpPr>
      <xdr:spPr>
        <a:xfrm>
          <a:off x="2385704" y="182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133366</xdr:rowOff>
    </xdr:from>
    <xdr:ext cx="405111" cy="259045"/>
    <xdr:sp macro="" textlink="">
      <xdr:nvSpPr>
        <xdr:cNvPr id="430" name="n_3mainValue【市民会館】&#10;有形固定資産減価償却率">
          <a:extLst>
            <a:ext uri="{FF2B5EF4-FFF2-40B4-BE49-F238E27FC236}">
              <a16:creationId xmlns:a16="http://schemas.microsoft.com/office/drawing/2014/main" id="{D81076F0-5DD9-40F8-A455-B08F5EE8B8C2}"/>
            </a:ext>
          </a:extLst>
        </xdr:cNvPr>
        <xdr:cNvSpPr txBox="1"/>
      </xdr:nvSpPr>
      <xdr:spPr>
        <a:xfrm>
          <a:off x="1611004" y="18238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135272</xdr:rowOff>
    </xdr:from>
    <xdr:ext cx="405111" cy="259045"/>
    <xdr:sp macro="" textlink="">
      <xdr:nvSpPr>
        <xdr:cNvPr id="431" name="n_4mainValue【市民会館】&#10;有形固定資産減価償却率">
          <a:extLst>
            <a:ext uri="{FF2B5EF4-FFF2-40B4-BE49-F238E27FC236}">
              <a16:creationId xmlns:a16="http://schemas.microsoft.com/office/drawing/2014/main" id="{B78D324F-4965-463B-9971-9A4222F9BDAD}"/>
            </a:ext>
          </a:extLst>
        </xdr:cNvPr>
        <xdr:cNvSpPr txBox="1"/>
      </xdr:nvSpPr>
      <xdr:spPr>
        <a:xfrm>
          <a:off x="836304" y="182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FDB12EF1-F971-4CC8-A3E8-9A93E883FC3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ED196143-FC04-4608-B701-F18A376833C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731E21B9-4958-428B-A5E6-D866F8197D0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A2A875CD-F61E-4194-8045-CCB06C18702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F4F4FFC3-DA14-46B8-86F9-22016300745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E27EE2F-42D7-43AB-AC05-898B28FA8FA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8C1D8CBF-ABE5-414A-859A-A0DF5802A74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2DEF0E56-7803-4505-92AF-5532D4F2250C}"/>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15F97927-504A-47D8-B22E-548867A7B35E}"/>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4D93D59C-5672-41F4-AB3E-62103DA9E0F4}"/>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C93D629D-4DD8-472A-BAB8-777ADF6892AD}"/>
            </a:ext>
          </a:extLst>
        </xdr:cNvPr>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D05DDF2C-5A6F-4D39-9FC7-ED7C3EDC1C07}"/>
            </a:ext>
          </a:extLst>
        </xdr:cNvPr>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229F13F5-AD66-41C7-B171-638BBDD0A1C4}"/>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6E2B0696-27F7-416A-9B74-488BB53ED8E4}"/>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3AC27FB0-2D10-44DF-8AC4-6000C67C6C66}"/>
            </a:ext>
          </a:extLst>
        </xdr:cNvPr>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771E2882-821E-490B-93A2-10F2E9DBA5F1}"/>
            </a:ext>
          </a:extLst>
        </xdr:cNvPr>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7673DF62-DBD4-458A-A090-B4551E15E57A}"/>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9E039082-8253-4A3A-AAD2-53A18DAB46DD}"/>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BD9D875F-C6C5-41B0-B283-902D1D03AA6D}"/>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2E0D799D-E688-4E6C-A478-A898EFAA60D3}"/>
            </a:ext>
          </a:extLst>
        </xdr:cNvPr>
        <xdr:cNvCxnSpPr/>
      </xdr:nvCxnSpPr>
      <xdr:spPr>
        <a:xfrm flipV="1">
          <a:off x="9219565" y="1685734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27FEA564-9012-47F6-8966-F52BF5909A2B}"/>
            </a:ext>
          </a:extLst>
        </xdr:cNvPr>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CEBC77B1-4070-4C85-B2DE-062AF8911123}"/>
            </a:ext>
          </a:extLst>
        </xdr:cNvPr>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8F05CE7F-D91D-4A87-B2CD-6EDB758367C4}"/>
            </a:ext>
          </a:extLst>
        </xdr:cNvPr>
        <xdr:cNvSpPr txBox="1"/>
      </xdr:nvSpPr>
      <xdr:spPr>
        <a:xfrm>
          <a:off x="9258300" y="1663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D2CE582D-F863-4E44-88FF-2313BF949A2F}"/>
            </a:ext>
          </a:extLst>
        </xdr:cNvPr>
        <xdr:cNvCxnSpPr/>
      </xdr:nvCxnSpPr>
      <xdr:spPr>
        <a:xfrm>
          <a:off x="9154160" y="16857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555D1EE6-D3A5-44EF-B049-CF68D9264CF6}"/>
            </a:ext>
          </a:extLst>
        </xdr:cNvPr>
        <xdr:cNvSpPr txBox="1"/>
      </xdr:nvSpPr>
      <xdr:spPr>
        <a:xfrm>
          <a:off x="9258300" y="17435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AF3E0004-B2A2-40CB-BA15-DB8CC463E25D}"/>
            </a:ext>
          </a:extLst>
        </xdr:cNvPr>
        <xdr:cNvSpPr/>
      </xdr:nvSpPr>
      <xdr:spPr>
        <a:xfrm>
          <a:off x="9192260" y="175799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0532243A-B461-4FFD-8721-75B02EB62CC5}"/>
            </a:ext>
          </a:extLst>
        </xdr:cNvPr>
        <xdr:cNvSpPr/>
      </xdr:nvSpPr>
      <xdr:spPr>
        <a:xfrm>
          <a:off x="844550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BBBA09E2-298F-4746-9129-E5192877D725}"/>
            </a:ext>
          </a:extLst>
        </xdr:cNvPr>
        <xdr:cNvSpPr/>
      </xdr:nvSpPr>
      <xdr:spPr>
        <a:xfrm>
          <a:off x="767080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774A473D-D3B3-471C-9C3A-39BEA8974993}"/>
            </a:ext>
          </a:extLst>
        </xdr:cNvPr>
        <xdr:cNvSpPr/>
      </xdr:nvSpPr>
      <xdr:spPr>
        <a:xfrm>
          <a:off x="68732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3C202313-F8B5-4AC3-9DE6-9C008B49D5E6}"/>
            </a:ext>
          </a:extLst>
        </xdr:cNvPr>
        <xdr:cNvSpPr/>
      </xdr:nvSpPr>
      <xdr:spPr>
        <a:xfrm>
          <a:off x="60985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C9ECE18D-4ACB-46C3-82E8-31838A3B556D}"/>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2EB3B8BA-591E-4BD0-8696-27AA6BE713BD}"/>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1AED2219-6771-4C40-896E-824EACB43845}"/>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94102A67-7368-4751-94BC-C72A11FAEAF6}"/>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2955BEB8-74B7-4C9D-8D22-B13FA2639BA9}"/>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145414</xdr:rowOff>
    </xdr:from>
    <xdr:to>
      <xdr:col>55</xdr:col>
      <xdr:colOff>50800</xdr:colOff>
      <xdr:row>106</xdr:row>
      <xdr:rowOff>75564</xdr:rowOff>
    </xdr:to>
    <xdr:sp macro="" textlink="">
      <xdr:nvSpPr>
        <xdr:cNvPr id="467" name="楕円 466">
          <a:extLst>
            <a:ext uri="{FF2B5EF4-FFF2-40B4-BE49-F238E27FC236}">
              <a16:creationId xmlns:a16="http://schemas.microsoft.com/office/drawing/2014/main" id="{0F0C4DD2-EAD7-4DBB-A701-92C8DD964D7D}"/>
            </a:ext>
          </a:extLst>
        </xdr:cNvPr>
        <xdr:cNvSpPr/>
      </xdr:nvSpPr>
      <xdr:spPr>
        <a:xfrm>
          <a:off x="9192260" y="177476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123841</xdr:rowOff>
    </xdr:from>
    <xdr:ext cx="469744" cy="259045"/>
    <xdr:sp macro="" textlink="">
      <xdr:nvSpPr>
        <xdr:cNvPr id="468" name="【市民会館】&#10;一人当たり面積該当値テキスト">
          <a:extLst>
            <a:ext uri="{FF2B5EF4-FFF2-40B4-BE49-F238E27FC236}">
              <a16:creationId xmlns:a16="http://schemas.microsoft.com/office/drawing/2014/main" id="{8864BD1C-EFFC-4FF2-A979-F7160A710865}"/>
            </a:ext>
          </a:extLst>
        </xdr:cNvPr>
        <xdr:cNvSpPr txBox="1"/>
      </xdr:nvSpPr>
      <xdr:spPr>
        <a:xfrm>
          <a:off x="9258300" y="1772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156845</xdr:rowOff>
    </xdr:from>
    <xdr:to>
      <xdr:col>50</xdr:col>
      <xdr:colOff>165100</xdr:colOff>
      <xdr:row>106</xdr:row>
      <xdr:rowOff>86995</xdr:rowOff>
    </xdr:to>
    <xdr:sp macro="" textlink="">
      <xdr:nvSpPr>
        <xdr:cNvPr id="469" name="楕円 468">
          <a:extLst>
            <a:ext uri="{FF2B5EF4-FFF2-40B4-BE49-F238E27FC236}">
              <a16:creationId xmlns:a16="http://schemas.microsoft.com/office/drawing/2014/main" id="{CDD85F8D-7495-41FC-84DC-5FCE5300B5FA}"/>
            </a:ext>
          </a:extLst>
        </xdr:cNvPr>
        <xdr:cNvSpPr/>
      </xdr:nvSpPr>
      <xdr:spPr>
        <a:xfrm>
          <a:off x="8445500" y="17759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24764</xdr:rowOff>
    </xdr:from>
    <xdr:to>
      <xdr:col>55</xdr:col>
      <xdr:colOff>0</xdr:colOff>
      <xdr:row>106</xdr:row>
      <xdr:rowOff>36195</xdr:rowOff>
    </xdr:to>
    <xdr:cxnSp macro="">
      <xdr:nvCxnSpPr>
        <xdr:cNvPr id="470" name="直線コネクタ 469">
          <a:extLst>
            <a:ext uri="{FF2B5EF4-FFF2-40B4-BE49-F238E27FC236}">
              <a16:creationId xmlns:a16="http://schemas.microsoft.com/office/drawing/2014/main" id="{46F197A3-1481-4106-B22C-03C1964E6364}"/>
            </a:ext>
          </a:extLst>
        </xdr:cNvPr>
        <xdr:cNvCxnSpPr/>
      </xdr:nvCxnSpPr>
      <xdr:spPr>
        <a:xfrm flipV="1">
          <a:off x="8496300" y="17794604"/>
          <a:ext cx="7239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71" name="楕円 470">
          <a:extLst>
            <a:ext uri="{FF2B5EF4-FFF2-40B4-BE49-F238E27FC236}">
              <a16:creationId xmlns:a16="http://schemas.microsoft.com/office/drawing/2014/main" id="{68B5E552-0665-4888-9835-3FC919AA1C22}"/>
            </a:ext>
          </a:extLst>
        </xdr:cNvPr>
        <xdr:cNvSpPr/>
      </xdr:nvSpPr>
      <xdr:spPr>
        <a:xfrm>
          <a:off x="7670800" y="17764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36195</xdr:rowOff>
    </xdr:from>
    <xdr:to>
      <xdr:col>50</xdr:col>
      <xdr:colOff>114300</xdr:colOff>
      <xdr:row>106</xdr:row>
      <xdr:rowOff>41911</xdr:rowOff>
    </xdr:to>
    <xdr:cxnSp macro="">
      <xdr:nvCxnSpPr>
        <xdr:cNvPr id="472" name="直線コネクタ 471">
          <a:extLst>
            <a:ext uri="{FF2B5EF4-FFF2-40B4-BE49-F238E27FC236}">
              <a16:creationId xmlns:a16="http://schemas.microsoft.com/office/drawing/2014/main" id="{A7361250-7CA6-4EC3-826E-C73284EC5A55}"/>
            </a:ext>
          </a:extLst>
        </xdr:cNvPr>
        <xdr:cNvCxnSpPr/>
      </xdr:nvCxnSpPr>
      <xdr:spPr>
        <a:xfrm flipV="1">
          <a:off x="7713980" y="17806035"/>
          <a:ext cx="7823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151130</xdr:rowOff>
    </xdr:from>
    <xdr:to>
      <xdr:col>41</xdr:col>
      <xdr:colOff>101600</xdr:colOff>
      <xdr:row>106</xdr:row>
      <xdr:rowOff>81280</xdr:rowOff>
    </xdr:to>
    <xdr:sp macro="" textlink="">
      <xdr:nvSpPr>
        <xdr:cNvPr id="473" name="楕円 472">
          <a:extLst>
            <a:ext uri="{FF2B5EF4-FFF2-40B4-BE49-F238E27FC236}">
              <a16:creationId xmlns:a16="http://schemas.microsoft.com/office/drawing/2014/main" id="{7A6946EB-F18E-4B20-8039-4EA657F44EA3}"/>
            </a:ext>
          </a:extLst>
        </xdr:cNvPr>
        <xdr:cNvSpPr/>
      </xdr:nvSpPr>
      <xdr:spPr>
        <a:xfrm>
          <a:off x="6873240" y="1775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30480</xdr:rowOff>
    </xdr:from>
    <xdr:to>
      <xdr:col>45</xdr:col>
      <xdr:colOff>177800</xdr:colOff>
      <xdr:row>106</xdr:row>
      <xdr:rowOff>41911</xdr:rowOff>
    </xdr:to>
    <xdr:cxnSp macro="">
      <xdr:nvCxnSpPr>
        <xdr:cNvPr id="474" name="直線コネクタ 473">
          <a:extLst>
            <a:ext uri="{FF2B5EF4-FFF2-40B4-BE49-F238E27FC236}">
              <a16:creationId xmlns:a16="http://schemas.microsoft.com/office/drawing/2014/main" id="{B192D8BE-FC69-4AC9-8927-8E5B09BA8CA5}"/>
            </a:ext>
          </a:extLst>
        </xdr:cNvPr>
        <xdr:cNvCxnSpPr/>
      </xdr:nvCxnSpPr>
      <xdr:spPr>
        <a:xfrm>
          <a:off x="6924040" y="17800320"/>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151130</xdr:rowOff>
    </xdr:from>
    <xdr:to>
      <xdr:col>36</xdr:col>
      <xdr:colOff>165100</xdr:colOff>
      <xdr:row>106</xdr:row>
      <xdr:rowOff>81280</xdr:rowOff>
    </xdr:to>
    <xdr:sp macro="" textlink="">
      <xdr:nvSpPr>
        <xdr:cNvPr id="475" name="楕円 474">
          <a:extLst>
            <a:ext uri="{FF2B5EF4-FFF2-40B4-BE49-F238E27FC236}">
              <a16:creationId xmlns:a16="http://schemas.microsoft.com/office/drawing/2014/main" id="{22801151-BD85-418D-B762-CBC6BDBA78DB}"/>
            </a:ext>
          </a:extLst>
        </xdr:cNvPr>
        <xdr:cNvSpPr/>
      </xdr:nvSpPr>
      <xdr:spPr>
        <a:xfrm>
          <a:off x="6098540" y="1775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30480</xdr:rowOff>
    </xdr:from>
    <xdr:to>
      <xdr:col>41</xdr:col>
      <xdr:colOff>50800</xdr:colOff>
      <xdr:row>106</xdr:row>
      <xdr:rowOff>30480</xdr:rowOff>
    </xdr:to>
    <xdr:cxnSp macro="">
      <xdr:nvCxnSpPr>
        <xdr:cNvPr id="476" name="直線コネクタ 475">
          <a:extLst>
            <a:ext uri="{FF2B5EF4-FFF2-40B4-BE49-F238E27FC236}">
              <a16:creationId xmlns:a16="http://schemas.microsoft.com/office/drawing/2014/main" id="{A3E59181-512D-43EE-99E6-59245039810E}"/>
            </a:ext>
          </a:extLst>
        </xdr:cNvPr>
        <xdr:cNvCxnSpPr/>
      </xdr:nvCxnSpPr>
      <xdr:spPr>
        <a:xfrm>
          <a:off x="6149340" y="178003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E05B7FBF-742D-44A1-A553-67C7EEC41132}"/>
            </a:ext>
          </a:extLst>
        </xdr:cNvPr>
        <xdr:cNvSpPr txBox="1"/>
      </xdr:nvSpPr>
      <xdr:spPr>
        <a:xfrm>
          <a:off x="827158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ACBB4052-4724-40D7-9F40-AF6A0D285D03}"/>
            </a:ext>
          </a:extLst>
        </xdr:cNvPr>
        <xdr:cNvSpPr txBox="1"/>
      </xdr:nvSpPr>
      <xdr:spPr>
        <a:xfrm>
          <a:off x="750958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79" name="n_3aveValue【市民会館】&#10;一人当たり面積">
          <a:extLst>
            <a:ext uri="{FF2B5EF4-FFF2-40B4-BE49-F238E27FC236}">
              <a16:creationId xmlns:a16="http://schemas.microsoft.com/office/drawing/2014/main" id="{F53C16B3-84FE-4350-8F98-2CD91CD5D01B}"/>
            </a:ext>
          </a:extLst>
        </xdr:cNvPr>
        <xdr:cNvSpPr txBox="1"/>
      </xdr:nvSpPr>
      <xdr:spPr>
        <a:xfrm>
          <a:off x="671202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80" name="n_4aveValue【市民会館】&#10;一人当たり面積">
          <a:extLst>
            <a:ext uri="{FF2B5EF4-FFF2-40B4-BE49-F238E27FC236}">
              <a16:creationId xmlns:a16="http://schemas.microsoft.com/office/drawing/2014/main" id="{57366385-4DC4-43CF-BA13-1602CCF74EC8}"/>
            </a:ext>
          </a:extLst>
        </xdr:cNvPr>
        <xdr:cNvSpPr txBox="1"/>
      </xdr:nvSpPr>
      <xdr:spPr>
        <a:xfrm>
          <a:off x="593732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78122</xdr:rowOff>
    </xdr:from>
    <xdr:ext cx="469744" cy="259045"/>
    <xdr:sp macro="" textlink="">
      <xdr:nvSpPr>
        <xdr:cNvPr id="481" name="n_1mainValue【市民会館】&#10;一人当たり面積">
          <a:extLst>
            <a:ext uri="{FF2B5EF4-FFF2-40B4-BE49-F238E27FC236}">
              <a16:creationId xmlns:a16="http://schemas.microsoft.com/office/drawing/2014/main" id="{74443B20-B936-4576-B2EC-90C055D319BA}"/>
            </a:ext>
          </a:extLst>
        </xdr:cNvPr>
        <xdr:cNvSpPr txBox="1"/>
      </xdr:nvSpPr>
      <xdr:spPr>
        <a:xfrm>
          <a:off x="8271587" y="1784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83838</xdr:rowOff>
    </xdr:from>
    <xdr:ext cx="469744" cy="259045"/>
    <xdr:sp macro="" textlink="">
      <xdr:nvSpPr>
        <xdr:cNvPr id="482" name="n_2mainValue【市民会館】&#10;一人当たり面積">
          <a:extLst>
            <a:ext uri="{FF2B5EF4-FFF2-40B4-BE49-F238E27FC236}">
              <a16:creationId xmlns:a16="http://schemas.microsoft.com/office/drawing/2014/main" id="{97BD7AA3-7DA4-472E-B328-8FE6CAB65166}"/>
            </a:ext>
          </a:extLst>
        </xdr:cNvPr>
        <xdr:cNvSpPr txBox="1"/>
      </xdr:nvSpPr>
      <xdr:spPr>
        <a:xfrm>
          <a:off x="7509587" y="178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72407</xdr:rowOff>
    </xdr:from>
    <xdr:ext cx="469744" cy="259045"/>
    <xdr:sp macro="" textlink="">
      <xdr:nvSpPr>
        <xdr:cNvPr id="483" name="n_3mainValue【市民会館】&#10;一人当たり面積">
          <a:extLst>
            <a:ext uri="{FF2B5EF4-FFF2-40B4-BE49-F238E27FC236}">
              <a16:creationId xmlns:a16="http://schemas.microsoft.com/office/drawing/2014/main" id="{56A64147-FED1-4A99-90A5-078ED5380EF8}"/>
            </a:ext>
          </a:extLst>
        </xdr:cNvPr>
        <xdr:cNvSpPr txBox="1"/>
      </xdr:nvSpPr>
      <xdr:spPr>
        <a:xfrm>
          <a:off x="671202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72407</xdr:rowOff>
    </xdr:from>
    <xdr:ext cx="469744" cy="259045"/>
    <xdr:sp macro="" textlink="">
      <xdr:nvSpPr>
        <xdr:cNvPr id="484" name="n_4mainValue【市民会館】&#10;一人当たり面積">
          <a:extLst>
            <a:ext uri="{FF2B5EF4-FFF2-40B4-BE49-F238E27FC236}">
              <a16:creationId xmlns:a16="http://schemas.microsoft.com/office/drawing/2014/main" id="{64BC175F-695D-4EA8-9C83-430483869D31}"/>
            </a:ext>
          </a:extLst>
        </xdr:cNvPr>
        <xdr:cNvSpPr txBox="1"/>
      </xdr:nvSpPr>
      <xdr:spPr>
        <a:xfrm>
          <a:off x="593732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6E779FAF-564F-427F-B270-0CC99692B80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7461573F-8FEE-46DA-BA10-682F42E8276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80E0732-5CB6-4485-91D4-3D4FFEA23FC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170A2610-5C04-425A-8131-204E5E352B6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09E1FFA3-6ED7-4173-98AE-7EE84D8270C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C6697F66-81F5-4F8A-9847-60EEA1C170F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DDA1304B-99AE-474B-9017-4CEF2E8A51A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F2A2EBA-5AFF-4AC4-8C00-C92FE47F5D1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9F79F07E-025F-4FB9-B5E5-C9FF8F00008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D2CE17C4-5E06-4685-ABEC-8F217850C42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CD8EF181-B0C9-4104-A4CE-59E0BF8E1DA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709E3273-7A84-454B-B0E6-F77322220A9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7A1859C7-A85C-4B95-BFF9-FCD5754CA72B}"/>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FB314914-329C-41AF-BE03-2696097BD25C}"/>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C18678F1-1E56-4252-938D-E61A8680284D}"/>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743AB0F8-9620-47CE-9D7B-770C1FA1D554}"/>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56D64310-E6A1-4D71-8D9B-6833F10EDF89}"/>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C0E6AF2A-20E5-4E96-BAB9-48B8C022B483}"/>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CCFC8409-A9D5-4915-B09A-0F327FBF3417}"/>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FF790B05-B2C3-47DC-98B9-A166FF8767EB}"/>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DB49F88B-9F93-4C6A-B044-AC3C2308A1A6}"/>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E739C248-52A9-435C-8B12-003669B140B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8B7AD7EF-09BF-46DD-8790-D5C2DD6FBBB5}"/>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8D74F301-9D86-45B8-BA70-8C3424253364}"/>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27CA6DF1-09E1-4EB4-8780-9AD6124C54D2}"/>
            </a:ext>
          </a:extLst>
        </xdr:cNvPr>
        <xdr:cNvCxnSpPr/>
      </xdr:nvCxnSpPr>
      <xdr:spPr>
        <a:xfrm flipV="1">
          <a:off x="14375764" y="558927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CD30254A-545C-46FD-9903-BC3A73A1D677}"/>
            </a:ext>
          </a:extLst>
        </xdr:cNvPr>
        <xdr:cNvSpPr txBox="1"/>
      </xdr:nvSpPr>
      <xdr:spPr>
        <a:xfrm>
          <a:off x="1441450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CA220409-3B8D-44E6-B864-E80F15F36E26}"/>
            </a:ext>
          </a:extLst>
        </xdr:cNvPr>
        <xdr:cNvCxnSpPr/>
      </xdr:nvCxnSpPr>
      <xdr:spPr>
        <a:xfrm>
          <a:off x="14287500" y="694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72087F6C-9FC9-425B-9990-C53755A41EA0}"/>
            </a:ext>
          </a:extLst>
        </xdr:cNvPr>
        <xdr:cNvSpPr txBox="1"/>
      </xdr:nvSpPr>
      <xdr:spPr>
        <a:xfrm>
          <a:off x="14414500" y="53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29975B9D-046A-4713-9672-6EF976848803}"/>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13B0AC8A-2E2F-4770-B6C0-4617D26B5E85}"/>
            </a:ext>
          </a:extLst>
        </xdr:cNvPr>
        <xdr:cNvSpPr txBox="1"/>
      </xdr:nvSpPr>
      <xdr:spPr>
        <a:xfrm>
          <a:off x="1441450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38351B3B-83BE-4F88-B09E-ED24CACC5CCE}"/>
            </a:ext>
          </a:extLst>
        </xdr:cNvPr>
        <xdr:cNvSpPr/>
      </xdr:nvSpPr>
      <xdr:spPr>
        <a:xfrm>
          <a:off x="14325600" y="63233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F8791849-774A-4DF7-AE9D-27489E02BA2C}"/>
            </a:ext>
          </a:extLst>
        </xdr:cNvPr>
        <xdr:cNvSpPr/>
      </xdr:nvSpPr>
      <xdr:spPr>
        <a:xfrm>
          <a:off x="13578840" y="6287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501C543C-B97C-4B2D-AE3B-7A2BA358442D}"/>
            </a:ext>
          </a:extLst>
        </xdr:cNvPr>
        <xdr:cNvSpPr/>
      </xdr:nvSpPr>
      <xdr:spPr>
        <a:xfrm>
          <a:off x="1280414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D3C4D7BA-48DA-4370-8A33-5B8E870B5117}"/>
            </a:ext>
          </a:extLst>
        </xdr:cNvPr>
        <xdr:cNvSpPr/>
      </xdr:nvSpPr>
      <xdr:spPr>
        <a:xfrm>
          <a:off x="12029440" y="624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4E20D374-3C76-4F68-96E5-71D8991DF9B4}"/>
            </a:ext>
          </a:extLst>
        </xdr:cNvPr>
        <xdr:cNvSpPr/>
      </xdr:nvSpPr>
      <xdr:spPr>
        <a:xfrm>
          <a:off x="1123188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A9FCF181-FC8C-4717-8969-76E45A0271E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A7CCC496-6556-4BDB-9FBD-80A3DC6F230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77CC88BC-26DB-4A2B-9226-25439CCE303C}"/>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7500FFDF-6CD0-42A4-9B8B-CC997CF66F8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CA8E314C-DE5B-4735-9092-822013C4196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525" name="楕円 524">
          <a:extLst>
            <a:ext uri="{FF2B5EF4-FFF2-40B4-BE49-F238E27FC236}">
              <a16:creationId xmlns:a16="http://schemas.microsoft.com/office/drawing/2014/main" id="{286976DE-3073-42B2-8800-6F0D14BF289E}"/>
            </a:ext>
          </a:extLst>
        </xdr:cNvPr>
        <xdr:cNvSpPr/>
      </xdr:nvSpPr>
      <xdr:spPr>
        <a:xfrm>
          <a:off x="14325600" y="63042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124477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464E0742-51A6-4F6F-A600-3E4FAE2236AA}"/>
            </a:ext>
          </a:extLst>
        </xdr:cNvPr>
        <xdr:cNvSpPr txBox="1"/>
      </xdr:nvSpPr>
      <xdr:spPr>
        <a:xfrm>
          <a:off x="14414500"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19685</xdr:rowOff>
    </xdr:from>
    <xdr:to>
      <xdr:col>81</xdr:col>
      <xdr:colOff>101600</xdr:colOff>
      <xdr:row>37</xdr:row>
      <xdr:rowOff>121285</xdr:rowOff>
    </xdr:to>
    <xdr:sp macro="" textlink="">
      <xdr:nvSpPr>
        <xdr:cNvPr id="527" name="楕円 526">
          <a:extLst>
            <a:ext uri="{FF2B5EF4-FFF2-40B4-BE49-F238E27FC236}">
              <a16:creationId xmlns:a16="http://schemas.microsoft.com/office/drawing/2014/main" id="{8789C7BF-3364-4FEF-A354-122984C145C1}"/>
            </a:ext>
          </a:extLst>
        </xdr:cNvPr>
        <xdr:cNvSpPr/>
      </xdr:nvSpPr>
      <xdr:spPr>
        <a:xfrm>
          <a:off x="1357884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70485</xdr:rowOff>
    </xdr:from>
    <xdr:to>
      <xdr:col>85</xdr:col>
      <xdr:colOff>127000</xdr:colOff>
      <xdr:row>37</xdr:row>
      <xdr:rowOff>152400</xdr:rowOff>
    </xdr:to>
    <xdr:cxnSp macro="">
      <xdr:nvCxnSpPr>
        <xdr:cNvPr id="528" name="直線コネクタ 527">
          <a:extLst>
            <a:ext uri="{FF2B5EF4-FFF2-40B4-BE49-F238E27FC236}">
              <a16:creationId xmlns:a16="http://schemas.microsoft.com/office/drawing/2014/main" id="{19A53E8E-D005-4F30-8E71-2543E871F3EB}"/>
            </a:ext>
          </a:extLst>
        </xdr:cNvPr>
        <xdr:cNvCxnSpPr/>
      </xdr:nvCxnSpPr>
      <xdr:spPr>
        <a:xfrm>
          <a:off x="13629640" y="6273165"/>
          <a:ext cx="74676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107315</xdr:rowOff>
    </xdr:from>
    <xdr:to>
      <xdr:col>76</xdr:col>
      <xdr:colOff>165100</xdr:colOff>
      <xdr:row>37</xdr:row>
      <xdr:rowOff>37465</xdr:rowOff>
    </xdr:to>
    <xdr:sp macro="" textlink="">
      <xdr:nvSpPr>
        <xdr:cNvPr id="529" name="楕円 528">
          <a:extLst>
            <a:ext uri="{FF2B5EF4-FFF2-40B4-BE49-F238E27FC236}">
              <a16:creationId xmlns:a16="http://schemas.microsoft.com/office/drawing/2014/main" id="{B6F3B231-716A-41C5-A63F-EBBF3A062DB8}"/>
            </a:ext>
          </a:extLst>
        </xdr:cNvPr>
        <xdr:cNvSpPr/>
      </xdr:nvSpPr>
      <xdr:spPr>
        <a:xfrm>
          <a:off x="12804140" y="6142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158115</xdr:rowOff>
    </xdr:from>
    <xdr:to>
      <xdr:col>81</xdr:col>
      <xdr:colOff>50800</xdr:colOff>
      <xdr:row>37</xdr:row>
      <xdr:rowOff>70485</xdr:rowOff>
    </xdr:to>
    <xdr:cxnSp macro="">
      <xdr:nvCxnSpPr>
        <xdr:cNvPr id="530" name="直線コネクタ 529">
          <a:extLst>
            <a:ext uri="{FF2B5EF4-FFF2-40B4-BE49-F238E27FC236}">
              <a16:creationId xmlns:a16="http://schemas.microsoft.com/office/drawing/2014/main" id="{3175B4B0-2D8C-4914-9B70-216E29A4C190}"/>
            </a:ext>
          </a:extLst>
        </xdr:cNvPr>
        <xdr:cNvCxnSpPr/>
      </xdr:nvCxnSpPr>
      <xdr:spPr>
        <a:xfrm>
          <a:off x="12854940" y="6193155"/>
          <a:ext cx="7747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105410</xdr:rowOff>
    </xdr:from>
    <xdr:to>
      <xdr:col>72</xdr:col>
      <xdr:colOff>38100</xdr:colOff>
      <xdr:row>36</xdr:row>
      <xdr:rowOff>35560</xdr:rowOff>
    </xdr:to>
    <xdr:sp macro="" textlink="">
      <xdr:nvSpPr>
        <xdr:cNvPr id="531" name="楕円 530">
          <a:extLst>
            <a:ext uri="{FF2B5EF4-FFF2-40B4-BE49-F238E27FC236}">
              <a16:creationId xmlns:a16="http://schemas.microsoft.com/office/drawing/2014/main" id="{228735E2-BC78-4CDD-BDB4-358CFDCEA26D}"/>
            </a:ext>
          </a:extLst>
        </xdr:cNvPr>
        <xdr:cNvSpPr/>
      </xdr:nvSpPr>
      <xdr:spPr>
        <a:xfrm>
          <a:off x="12029440" y="5972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156210</xdr:rowOff>
    </xdr:from>
    <xdr:to>
      <xdr:col>76</xdr:col>
      <xdr:colOff>114300</xdr:colOff>
      <xdr:row>36</xdr:row>
      <xdr:rowOff>158115</xdr:rowOff>
    </xdr:to>
    <xdr:cxnSp macro="">
      <xdr:nvCxnSpPr>
        <xdr:cNvPr id="532" name="直線コネクタ 531">
          <a:extLst>
            <a:ext uri="{FF2B5EF4-FFF2-40B4-BE49-F238E27FC236}">
              <a16:creationId xmlns:a16="http://schemas.microsoft.com/office/drawing/2014/main" id="{4C77A4EB-FF5E-43FC-A6A9-7C24E1FAB1AE}"/>
            </a:ext>
          </a:extLst>
        </xdr:cNvPr>
        <xdr:cNvCxnSpPr/>
      </xdr:nvCxnSpPr>
      <xdr:spPr>
        <a:xfrm>
          <a:off x="12072620" y="6023610"/>
          <a:ext cx="78232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158750</xdr:rowOff>
    </xdr:from>
    <xdr:to>
      <xdr:col>67</xdr:col>
      <xdr:colOff>101600</xdr:colOff>
      <xdr:row>35</xdr:row>
      <xdr:rowOff>88900</xdr:rowOff>
    </xdr:to>
    <xdr:sp macro="" textlink="">
      <xdr:nvSpPr>
        <xdr:cNvPr id="533" name="楕円 532">
          <a:extLst>
            <a:ext uri="{FF2B5EF4-FFF2-40B4-BE49-F238E27FC236}">
              <a16:creationId xmlns:a16="http://schemas.microsoft.com/office/drawing/2014/main" id="{62FD9D89-7056-42D1-ABA1-A45948EC52EF}"/>
            </a:ext>
          </a:extLst>
        </xdr:cNvPr>
        <xdr:cNvSpPr/>
      </xdr:nvSpPr>
      <xdr:spPr>
        <a:xfrm>
          <a:off x="11231880" y="5858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38100</xdr:rowOff>
    </xdr:from>
    <xdr:to>
      <xdr:col>71</xdr:col>
      <xdr:colOff>177800</xdr:colOff>
      <xdr:row>35</xdr:row>
      <xdr:rowOff>156210</xdr:rowOff>
    </xdr:to>
    <xdr:cxnSp macro="">
      <xdr:nvCxnSpPr>
        <xdr:cNvPr id="534" name="直線コネクタ 533">
          <a:extLst>
            <a:ext uri="{FF2B5EF4-FFF2-40B4-BE49-F238E27FC236}">
              <a16:creationId xmlns:a16="http://schemas.microsoft.com/office/drawing/2014/main" id="{E6F91909-099A-4F7C-A4B7-1CCD469CB8D1}"/>
            </a:ext>
          </a:extLst>
        </xdr:cNvPr>
        <xdr:cNvCxnSpPr/>
      </xdr:nvCxnSpPr>
      <xdr:spPr>
        <a:xfrm>
          <a:off x="11282680" y="5905500"/>
          <a:ext cx="78994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55EAB983-195A-42ED-BA0A-8E67C468B8DD}"/>
            </a:ext>
          </a:extLst>
        </xdr:cNvPr>
        <xdr:cNvSpPr txBox="1"/>
      </xdr:nvSpPr>
      <xdr:spPr>
        <a:xfrm>
          <a:off x="13437244" y="637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4071D7DF-090E-46D4-ABC8-0BC7A4F90E4E}"/>
            </a:ext>
          </a:extLst>
        </xdr:cNvPr>
        <xdr:cNvSpPr txBox="1"/>
      </xdr:nvSpPr>
      <xdr:spPr>
        <a:xfrm>
          <a:off x="126752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3D127876-C17E-4FE6-A686-BD6ACF71ADA3}"/>
            </a:ext>
          </a:extLst>
        </xdr:cNvPr>
        <xdr:cNvSpPr txBox="1"/>
      </xdr:nvSpPr>
      <xdr:spPr>
        <a:xfrm>
          <a:off x="119005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B35913BD-36D0-480E-AE94-1BB7E0CA76D2}"/>
            </a:ext>
          </a:extLst>
        </xdr:cNvPr>
        <xdr:cNvSpPr txBox="1"/>
      </xdr:nvSpPr>
      <xdr:spPr>
        <a:xfrm>
          <a:off x="1110298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137812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B8934055-E201-41B8-8516-77B2C903314F}"/>
            </a:ext>
          </a:extLst>
        </xdr:cNvPr>
        <xdr:cNvSpPr txBox="1"/>
      </xdr:nvSpPr>
      <xdr:spPr>
        <a:xfrm>
          <a:off x="134372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53992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0EA7F214-943D-446B-A2E1-0546BFF5724A}"/>
            </a:ext>
          </a:extLst>
        </xdr:cNvPr>
        <xdr:cNvSpPr txBox="1"/>
      </xdr:nvSpPr>
      <xdr:spPr>
        <a:xfrm>
          <a:off x="1267524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52087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55760A9A-ECDD-4C48-86BF-65FE4DF8DC11}"/>
            </a:ext>
          </a:extLst>
        </xdr:cNvPr>
        <xdr:cNvSpPr txBox="1"/>
      </xdr:nvSpPr>
      <xdr:spPr>
        <a:xfrm>
          <a:off x="119005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105427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A2E211FF-84D8-42B3-BC5D-EC54AF371010}"/>
            </a:ext>
          </a:extLst>
        </xdr:cNvPr>
        <xdr:cNvSpPr txBox="1"/>
      </xdr:nvSpPr>
      <xdr:spPr>
        <a:xfrm>
          <a:off x="1110298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8954C387-CAFE-417F-BF87-9D68026FAD5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C9CB722-3574-4757-9FB4-7B88FE12C9E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E3E14171-1090-40E8-AF98-52399A35EE7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59AC60B5-3B78-421A-83C2-B32CC21F882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4E755CF8-D2EA-4035-9CB5-F09924BD0B4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1EB24872-3D86-4B20-9BD6-83CC91E40D0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469406D0-6422-4C64-AC85-7BD09A91935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10E8B4CB-1BBC-4F07-8611-6D676BC29EE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2103F9DA-A7C1-4E34-AE6D-06F7ABF2B20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151310BC-8A35-4B65-85EE-4831C0C5F5A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1BC9E6D9-C04B-493E-B74B-D1A898AE64D8}"/>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AD3B1B73-7621-414C-9164-99321EFBFDE6}"/>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87AD2FA6-851F-4F08-AB39-E7048909B981}"/>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CE7DA106-745B-4CCF-9988-8146A93ABCCD}"/>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55F34B05-E497-46DF-9AB0-EE7079EADDC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4CFC7D6D-0034-4942-BE4F-813DA84A978D}"/>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11BA1B51-1D9E-4512-93FD-08F0C9D97D9A}"/>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328612EC-9C7D-4E5B-92D9-6A61BDD578C1}"/>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60FBA990-472B-4386-935B-B61ACF698956}"/>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06D83FAA-B5A4-4628-AAFF-A96E76FF675B}"/>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199B760D-FAD0-4880-A8E8-FC7517BA5C9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38802619-7E89-4C7C-BF0B-A833013860E1}"/>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75F90219-C114-4694-9CF2-80392378839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DB824E71-00AB-4D53-A30A-C31BBBA63FA9}"/>
            </a:ext>
          </a:extLst>
        </xdr:cNvPr>
        <xdr:cNvCxnSpPr/>
      </xdr:nvCxnSpPr>
      <xdr:spPr>
        <a:xfrm flipV="1">
          <a:off x="19509104" y="5576308"/>
          <a:ext cx="0" cy="14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45579A2A-C50E-48C7-AA13-4EF972767569}"/>
            </a:ext>
          </a:extLst>
        </xdr:cNvPr>
        <xdr:cNvSpPr txBox="1"/>
      </xdr:nvSpPr>
      <xdr:spPr>
        <a:xfrm>
          <a:off x="19547840" y="706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E83A02C6-FDBE-45A5-BD95-159E5F260D15}"/>
            </a:ext>
          </a:extLst>
        </xdr:cNvPr>
        <xdr:cNvCxnSpPr/>
      </xdr:nvCxnSpPr>
      <xdr:spPr>
        <a:xfrm>
          <a:off x="19443700" y="7058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D90B4581-14B3-4A25-B151-BE5FDCD82910}"/>
            </a:ext>
          </a:extLst>
        </xdr:cNvPr>
        <xdr:cNvSpPr txBox="1"/>
      </xdr:nvSpPr>
      <xdr:spPr>
        <a:xfrm>
          <a:off x="19547840" y="535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24CC2960-2EBF-4D3C-8DDD-0E2EA7A1BFC5}"/>
            </a:ext>
          </a:extLst>
        </xdr:cNvPr>
        <xdr:cNvCxnSpPr/>
      </xdr:nvCxnSpPr>
      <xdr:spPr>
        <a:xfrm>
          <a:off x="19443700" y="5576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106784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43DF3346-9103-4468-BEF4-9646F7BF8415}"/>
            </a:ext>
          </a:extLst>
        </xdr:cNvPr>
        <xdr:cNvSpPr txBox="1"/>
      </xdr:nvSpPr>
      <xdr:spPr>
        <a:xfrm>
          <a:off x="19547840" y="6309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7B066676-33CC-4FB6-BFB5-CDD93762E974}"/>
            </a:ext>
          </a:extLst>
        </xdr:cNvPr>
        <xdr:cNvSpPr/>
      </xdr:nvSpPr>
      <xdr:spPr>
        <a:xfrm>
          <a:off x="19458940" y="6454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74DAE7FC-7D84-4F63-B845-89E20328F20F}"/>
            </a:ext>
          </a:extLst>
        </xdr:cNvPr>
        <xdr:cNvSpPr/>
      </xdr:nvSpPr>
      <xdr:spPr>
        <a:xfrm>
          <a:off x="18735040" y="6466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AC6EAEE6-9A7A-4043-996B-8DD1742B542C}"/>
            </a:ext>
          </a:extLst>
        </xdr:cNvPr>
        <xdr:cNvSpPr/>
      </xdr:nvSpPr>
      <xdr:spPr>
        <a:xfrm>
          <a:off x="17937480" y="64809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3EB10CB5-00B5-48F6-93DB-E01AFBE5D679}"/>
            </a:ext>
          </a:extLst>
        </xdr:cNvPr>
        <xdr:cNvSpPr/>
      </xdr:nvSpPr>
      <xdr:spPr>
        <a:xfrm>
          <a:off x="17162780" y="6500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4C82E1CB-5DDF-4915-9289-FE94130287C1}"/>
            </a:ext>
          </a:extLst>
        </xdr:cNvPr>
        <xdr:cNvSpPr/>
      </xdr:nvSpPr>
      <xdr:spPr>
        <a:xfrm>
          <a:off x="16388080" y="65137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44E5329C-46C2-42AB-AB24-7E501DBA20C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770D5679-3F7A-4ED5-924D-A55DB5A3239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7D660DF1-C3F8-4EA2-A073-689E85A8D6E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F27E796-D06D-45DD-8119-E27E2B96F6FE}"/>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57D6F037-2E60-488E-AA54-2E52764D6DD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157180</xdr:rowOff>
    </xdr:from>
    <xdr:to>
      <xdr:col>116</xdr:col>
      <xdr:colOff>114300</xdr:colOff>
      <xdr:row>39</xdr:row>
      <xdr:rowOff>87330</xdr:rowOff>
    </xdr:to>
    <xdr:sp macro="" textlink="">
      <xdr:nvSpPr>
        <xdr:cNvPr id="582" name="楕円 581">
          <a:extLst>
            <a:ext uri="{FF2B5EF4-FFF2-40B4-BE49-F238E27FC236}">
              <a16:creationId xmlns:a16="http://schemas.microsoft.com/office/drawing/2014/main" id="{F26A9FDE-1737-47FD-BB8E-3622D5D16E4F}"/>
            </a:ext>
          </a:extLst>
        </xdr:cNvPr>
        <xdr:cNvSpPr/>
      </xdr:nvSpPr>
      <xdr:spPr>
        <a:xfrm>
          <a:off x="19458940" y="6527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135607</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56EDC179-36F7-4656-84D9-A8EC6182BBF7}"/>
            </a:ext>
          </a:extLst>
        </xdr:cNvPr>
        <xdr:cNvSpPr txBox="1"/>
      </xdr:nvSpPr>
      <xdr:spPr>
        <a:xfrm>
          <a:off x="19547840" y="650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161448</xdr:rowOff>
    </xdr:from>
    <xdr:to>
      <xdr:col>112</xdr:col>
      <xdr:colOff>38100</xdr:colOff>
      <xdr:row>39</xdr:row>
      <xdr:rowOff>91598</xdr:rowOff>
    </xdr:to>
    <xdr:sp macro="" textlink="">
      <xdr:nvSpPr>
        <xdr:cNvPr id="584" name="楕円 583">
          <a:extLst>
            <a:ext uri="{FF2B5EF4-FFF2-40B4-BE49-F238E27FC236}">
              <a16:creationId xmlns:a16="http://schemas.microsoft.com/office/drawing/2014/main" id="{08CB20C0-B75E-4892-813E-915D7063FD87}"/>
            </a:ext>
          </a:extLst>
        </xdr:cNvPr>
        <xdr:cNvSpPr/>
      </xdr:nvSpPr>
      <xdr:spPr>
        <a:xfrm>
          <a:off x="18735040" y="65317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36530</xdr:rowOff>
    </xdr:from>
    <xdr:to>
      <xdr:col>116</xdr:col>
      <xdr:colOff>63500</xdr:colOff>
      <xdr:row>39</xdr:row>
      <xdr:rowOff>40798</xdr:rowOff>
    </xdr:to>
    <xdr:cxnSp macro="">
      <xdr:nvCxnSpPr>
        <xdr:cNvPr id="585" name="直線コネクタ 584">
          <a:extLst>
            <a:ext uri="{FF2B5EF4-FFF2-40B4-BE49-F238E27FC236}">
              <a16:creationId xmlns:a16="http://schemas.microsoft.com/office/drawing/2014/main" id="{668885DD-5046-463F-88F9-D93EF045BEC0}"/>
            </a:ext>
          </a:extLst>
        </xdr:cNvPr>
        <xdr:cNvCxnSpPr/>
      </xdr:nvCxnSpPr>
      <xdr:spPr>
        <a:xfrm flipV="1">
          <a:off x="18778220" y="6574490"/>
          <a:ext cx="73152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5306</xdr:rowOff>
    </xdr:from>
    <xdr:to>
      <xdr:col>107</xdr:col>
      <xdr:colOff>101600</xdr:colOff>
      <xdr:row>39</xdr:row>
      <xdr:rowOff>106906</xdr:rowOff>
    </xdr:to>
    <xdr:sp macro="" textlink="">
      <xdr:nvSpPr>
        <xdr:cNvPr id="586" name="楕円 585">
          <a:extLst>
            <a:ext uri="{FF2B5EF4-FFF2-40B4-BE49-F238E27FC236}">
              <a16:creationId xmlns:a16="http://schemas.microsoft.com/office/drawing/2014/main" id="{4DF1C5EB-B107-4845-983F-5ECF6D8F8D05}"/>
            </a:ext>
          </a:extLst>
        </xdr:cNvPr>
        <xdr:cNvSpPr/>
      </xdr:nvSpPr>
      <xdr:spPr>
        <a:xfrm>
          <a:off x="17937480" y="654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40798</xdr:rowOff>
    </xdr:from>
    <xdr:to>
      <xdr:col>111</xdr:col>
      <xdr:colOff>177800</xdr:colOff>
      <xdr:row>39</xdr:row>
      <xdr:rowOff>56106</xdr:rowOff>
    </xdr:to>
    <xdr:cxnSp macro="">
      <xdr:nvCxnSpPr>
        <xdr:cNvPr id="587" name="直線コネクタ 586">
          <a:extLst>
            <a:ext uri="{FF2B5EF4-FFF2-40B4-BE49-F238E27FC236}">
              <a16:creationId xmlns:a16="http://schemas.microsoft.com/office/drawing/2014/main" id="{36029DE6-27F3-4981-981F-69E0727EB501}"/>
            </a:ext>
          </a:extLst>
        </xdr:cNvPr>
        <xdr:cNvCxnSpPr/>
      </xdr:nvCxnSpPr>
      <xdr:spPr>
        <a:xfrm flipV="1">
          <a:off x="17988280" y="6578758"/>
          <a:ext cx="789940" cy="1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53708</xdr:rowOff>
    </xdr:from>
    <xdr:to>
      <xdr:col>102</xdr:col>
      <xdr:colOff>165100</xdr:colOff>
      <xdr:row>38</xdr:row>
      <xdr:rowOff>155308</xdr:rowOff>
    </xdr:to>
    <xdr:sp macro="" textlink="">
      <xdr:nvSpPr>
        <xdr:cNvPr id="588" name="楕円 587">
          <a:extLst>
            <a:ext uri="{FF2B5EF4-FFF2-40B4-BE49-F238E27FC236}">
              <a16:creationId xmlns:a16="http://schemas.microsoft.com/office/drawing/2014/main" id="{E29F3F5E-3B1D-42C0-9C1C-96977D38674E}"/>
            </a:ext>
          </a:extLst>
        </xdr:cNvPr>
        <xdr:cNvSpPr/>
      </xdr:nvSpPr>
      <xdr:spPr>
        <a:xfrm>
          <a:off x="17162780" y="64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104508</xdr:rowOff>
    </xdr:from>
    <xdr:to>
      <xdr:col>107</xdr:col>
      <xdr:colOff>50800</xdr:colOff>
      <xdr:row>39</xdr:row>
      <xdr:rowOff>56106</xdr:rowOff>
    </xdr:to>
    <xdr:cxnSp macro="">
      <xdr:nvCxnSpPr>
        <xdr:cNvPr id="589" name="直線コネクタ 588">
          <a:extLst>
            <a:ext uri="{FF2B5EF4-FFF2-40B4-BE49-F238E27FC236}">
              <a16:creationId xmlns:a16="http://schemas.microsoft.com/office/drawing/2014/main" id="{D576E129-459E-4C9C-81B2-3D5D0054D52D}"/>
            </a:ext>
          </a:extLst>
        </xdr:cNvPr>
        <xdr:cNvCxnSpPr/>
      </xdr:nvCxnSpPr>
      <xdr:spPr>
        <a:xfrm>
          <a:off x="17213580" y="6474828"/>
          <a:ext cx="774700" cy="11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56985</xdr:rowOff>
    </xdr:from>
    <xdr:to>
      <xdr:col>98</xdr:col>
      <xdr:colOff>38100</xdr:colOff>
      <xdr:row>38</xdr:row>
      <xdr:rowOff>158585</xdr:rowOff>
    </xdr:to>
    <xdr:sp macro="" textlink="">
      <xdr:nvSpPr>
        <xdr:cNvPr id="590" name="楕円 589">
          <a:extLst>
            <a:ext uri="{FF2B5EF4-FFF2-40B4-BE49-F238E27FC236}">
              <a16:creationId xmlns:a16="http://schemas.microsoft.com/office/drawing/2014/main" id="{4ED59F1D-E561-462B-98AD-6E589D8F78BE}"/>
            </a:ext>
          </a:extLst>
        </xdr:cNvPr>
        <xdr:cNvSpPr/>
      </xdr:nvSpPr>
      <xdr:spPr>
        <a:xfrm>
          <a:off x="16388080" y="64273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104508</xdr:rowOff>
    </xdr:from>
    <xdr:to>
      <xdr:col>102</xdr:col>
      <xdr:colOff>114300</xdr:colOff>
      <xdr:row>38</xdr:row>
      <xdr:rowOff>107785</xdr:rowOff>
    </xdr:to>
    <xdr:cxnSp macro="">
      <xdr:nvCxnSpPr>
        <xdr:cNvPr id="591" name="直線コネクタ 590">
          <a:extLst>
            <a:ext uri="{FF2B5EF4-FFF2-40B4-BE49-F238E27FC236}">
              <a16:creationId xmlns:a16="http://schemas.microsoft.com/office/drawing/2014/main" id="{8A83EE20-2E00-450C-B873-9618B88AA756}"/>
            </a:ext>
          </a:extLst>
        </xdr:cNvPr>
        <xdr:cNvCxnSpPr/>
      </xdr:nvCxnSpPr>
      <xdr:spPr>
        <a:xfrm flipV="1">
          <a:off x="16431260" y="6474828"/>
          <a:ext cx="78232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42897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8852911E-38B0-4B81-943F-31E17D24BDA6}"/>
            </a:ext>
          </a:extLst>
        </xdr:cNvPr>
        <xdr:cNvSpPr txBox="1"/>
      </xdr:nvSpPr>
      <xdr:spPr>
        <a:xfrm>
          <a:off x="18528811" y="624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57276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F06E6EC0-541E-4B1A-8639-2AE98619B712}"/>
            </a:ext>
          </a:extLst>
        </xdr:cNvPr>
        <xdr:cNvSpPr txBox="1"/>
      </xdr:nvSpPr>
      <xdr:spPr>
        <a:xfrm>
          <a:off x="17766811" y="625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C3B9617C-CF65-4D5C-87DE-6D9D8A85EDD1}"/>
            </a:ext>
          </a:extLst>
        </xdr:cNvPr>
        <xdr:cNvSpPr txBox="1"/>
      </xdr:nvSpPr>
      <xdr:spPr>
        <a:xfrm>
          <a:off x="16969251" y="658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CB187F82-1108-4FBA-82F6-D7545C4DF76C}"/>
            </a:ext>
          </a:extLst>
        </xdr:cNvPr>
        <xdr:cNvSpPr txBox="1"/>
      </xdr:nvSpPr>
      <xdr:spPr>
        <a:xfrm>
          <a:off x="16194551" y="660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82725</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D7AB362B-7C19-45C1-8D5B-10482F0F8819}"/>
            </a:ext>
          </a:extLst>
        </xdr:cNvPr>
        <xdr:cNvSpPr txBox="1"/>
      </xdr:nvSpPr>
      <xdr:spPr>
        <a:xfrm>
          <a:off x="18528811" y="662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98033</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71440487-8126-4645-90A1-158E98476432}"/>
            </a:ext>
          </a:extLst>
        </xdr:cNvPr>
        <xdr:cNvSpPr txBox="1"/>
      </xdr:nvSpPr>
      <xdr:spPr>
        <a:xfrm>
          <a:off x="17766811" y="663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385</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56E26476-3E30-4C50-8C5F-D07B33F863DC}"/>
            </a:ext>
          </a:extLst>
        </xdr:cNvPr>
        <xdr:cNvSpPr txBox="1"/>
      </xdr:nvSpPr>
      <xdr:spPr>
        <a:xfrm>
          <a:off x="16969251" y="620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3662</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608AE357-1C74-4763-A132-72A93D5F0CF2}"/>
            </a:ext>
          </a:extLst>
        </xdr:cNvPr>
        <xdr:cNvSpPr txBox="1"/>
      </xdr:nvSpPr>
      <xdr:spPr>
        <a:xfrm>
          <a:off x="16194551" y="620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838683CA-B65B-4E17-8E0E-09DA4EC7EDC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49A4A394-4023-440A-8E13-2BDF133FEF3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E50ADF8E-5557-4BC4-94C3-C059CE9E19C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9303C3A0-4354-4A68-8DDD-812A1E78FCB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3545F20F-5126-4663-9FAB-9C1E065B120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66B38FD8-36C5-434D-882E-7BFD1A3814A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11AB95B4-B344-458A-B259-F7A660CD3FA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1550786C-B588-4D1C-839C-D83DDC28639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591338DA-66F5-4C6E-8B3F-D60D421175B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5D90D120-42B9-4E64-8682-14D402AE4FF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31A3ECBA-C2F6-42B9-A6FD-F54EF6D7632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F0689D4F-6BEE-4E80-A269-4DE57A888AC8}"/>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C463F344-291E-42FE-A981-A7279E5295FF}"/>
            </a:ext>
          </a:extLst>
        </xdr:cNvPr>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F220B93B-243A-4403-AD2C-BB0F7BF6E55D}"/>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7CCFA76D-FDFC-4C7F-9A7D-A5A2D589F022}"/>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92EB8499-4F29-4B18-B2A3-967F32A6390F}"/>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4B6D6DA3-6D6F-4ACC-A71B-1CD48054B91C}"/>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C1231808-14C0-4629-BC23-4BD601076C1A}"/>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A0ED4AD0-430D-4769-8EFB-E1B67698EE29}"/>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244BC3FB-C1AA-45F3-8772-354AAB4A4D7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480C0CFF-C82B-4793-A149-2211A1281BD4}"/>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2384BF70-41F6-42E7-90E7-3CFD620BFFE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10D58ECC-77B9-4D8D-8F89-5C5591C5EDE3}"/>
            </a:ext>
          </a:extLst>
        </xdr:cNvPr>
        <xdr:cNvCxnSpPr/>
      </xdr:nvCxnSpPr>
      <xdr:spPr>
        <a:xfrm flipV="1">
          <a:off x="14375764" y="92544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7936E90B-0934-468C-9813-231CD22711AB}"/>
            </a:ext>
          </a:extLst>
        </xdr:cNvPr>
        <xdr:cNvSpPr txBox="1"/>
      </xdr:nvSpPr>
      <xdr:spPr>
        <a:xfrm>
          <a:off x="14414500"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28E4B050-C9D3-49B9-8845-9363A6D0AE75}"/>
            </a:ext>
          </a:extLst>
        </xdr:cNvPr>
        <xdr:cNvCxnSpPr/>
      </xdr:nvCxnSpPr>
      <xdr:spPr>
        <a:xfrm>
          <a:off x="14287500" y="10542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6B810265-5848-462A-B791-8AE08987025F}"/>
            </a:ext>
          </a:extLst>
        </xdr:cNvPr>
        <xdr:cNvSpPr txBox="1"/>
      </xdr:nvSpPr>
      <xdr:spPr>
        <a:xfrm>
          <a:off x="14414500" y="903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ED5853E0-BA54-47C4-93A7-F5E86042E0E1}"/>
            </a:ext>
          </a:extLst>
        </xdr:cNvPr>
        <xdr:cNvCxnSpPr/>
      </xdr:nvCxnSpPr>
      <xdr:spPr>
        <a:xfrm>
          <a:off x="14287500" y="9254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1735D8E6-5B53-421E-B47D-24AB2564D871}"/>
            </a:ext>
          </a:extLst>
        </xdr:cNvPr>
        <xdr:cNvSpPr txBox="1"/>
      </xdr:nvSpPr>
      <xdr:spPr>
        <a:xfrm>
          <a:off x="14414500" y="9782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71396C61-CF98-419E-ADC8-A3A4BB661B83}"/>
            </a:ext>
          </a:extLst>
        </xdr:cNvPr>
        <xdr:cNvSpPr/>
      </xdr:nvSpPr>
      <xdr:spPr>
        <a:xfrm>
          <a:off x="14325600" y="992682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5EF097B7-5748-4E75-8FEA-B19B67F31C64}"/>
            </a:ext>
          </a:extLst>
        </xdr:cNvPr>
        <xdr:cNvSpPr/>
      </xdr:nvSpPr>
      <xdr:spPr>
        <a:xfrm>
          <a:off x="13578840" y="98849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62D9AB71-F1BE-42C3-B4F0-512107D1C819}"/>
            </a:ext>
          </a:extLst>
        </xdr:cNvPr>
        <xdr:cNvSpPr/>
      </xdr:nvSpPr>
      <xdr:spPr>
        <a:xfrm>
          <a:off x="12804140" y="9880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0DF30DEA-61FA-492B-A8F3-3524C4582218}"/>
            </a:ext>
          </a:extLst>
        </xdr:cNvPr>
        <xdr:cNvSpPr/>
      </xdr:nvSpPr>
      <xdr:spPr>
        <a:xfrm>
          <a:off x="12029440" y="98071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3C534ABD-F038-404D-93ED-5A7ED68C5BD5}"/>
            </a:ext>
          </a:extLst>
        </xdr:cNvPr>
        <xdr:cNvSpPr/>
      </xdr:nvSpPr>
      <xdr:spPr>
        <a:xfrm>
          <a:off x="11231880" y="98071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DBEC991D-A8D7-48F4-8EE2-65648789F2C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F37C7FEC-7D13-41BF-A899-DF5A03A975B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5DC0CC96-9151-4094-826D-3A645A65CE2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D4369089-3680-4451-B7B3-A237D8F40DB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3236AF23-287E-4634-BBFB-72060908943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116078</xdr:rowOff>
    </xdr:from>
    <xdr:to>
      <xdr:col>85</xdr:col>
      <xdr:colOff>177800</xdr:colOff>
      <xdr:row>61</xdr:row>
      <xdr:rowOff>46228</xdr:rowOff>
    </xdr:to>
    <xdr:sp macro="" textlink="">
      <xdr:nvSpPr>
        <xdr:cNvPr id="638" name="楕円 637">
          <a:extLst>
            <a:ext uri="{FF2B5EF4-FFF2-40B4-BE49-F238E27FC236}">
              <a16:creationId xmlns:a16="http://schemas.microsoft.com/office/drawing/2014/main" id="{0C0C1D1C-548F-434C-B626-4CB0AD76F404}"/>
            </a:ext>
          </a:extLst>
        </xdr:cNvPr>
        <xdr:cNvSpPr/>
      </xdr:nvSpPr>
      <xdr:spPr>
        <a:xfrm>
          <a:off x="14325600" y="1017447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94505</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FC562DDC-E042-4006-B875-4D6450A9BD65}"/>
            </a:ext>
          </a:extLst>
        </xdr:cNvPr>
        <xdr:cNvSpPr txBox="1"/>
      </xdr:nvSpPr>
      <xdr:spPr>
        <a:xfrm>
          <a:off x="14414500" y="1015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70358</xdr:rowOff>
    </xdr:from>
    <xdr:to>
      <xdr:col>81</xdr:col>
      <xdr:colOff>101600</xdr:colOff>
      <xdr:row>61</xdr:row>
      <xdr:rowOff>508</xdr:rowOff>
    </xdr:to>
    <xdr:sp macro="" textlink="">
      <xdr:nvSpPr>
        <xdr:cNvPr id="640" name="楕円 639">
          <a:extLst>
            <a:ext uri="{FF2B5EF4-FFF2-40B4-BE49-F238E27FC236}">
              <a16:creationId xmlns:a16="http://schemas.microsoft.com/office/drawing/2014/main" id="{D12569DB-4DD4-480B-86A4-F83B03CDB65B}"/>
            </a:ext>
          </a:extLst>
        </xdr:cNvPr>
        <xdr:cNvSpPr/>
      </xdr:nvSpPr>
      <xdr:spPr>
        <a:xfrm>
          <a:off x="13578840" y="10128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121158</xdr:rowOff>
    </xdr:from>
    <xdr:to>
      <xdr:col>85</xdr:col>
      <xdr:colOff>127000</xdr:colOff>
      <xdr:row>60</xdr:row>
      <xdr:rowOff>166878</xdr:rowOff>
    </xdr:to>
    <xdr:cxnSp macro="">
      <xdr:nvCxnSpPr>
        <xdr:cNvPr id="641" name="直線コネクタ 640">
          <a:extLst>
            <a:ext uri="{FF2B5EF4-FFF2-40B4-BE49-F238E27FC236}">
              <a16:creationId xmlns:a16="http://schemas.microsoft.com/office/drawing/2014/main" id="{4D09B6CB-2BC0-45E7-A498-DC76B28073CC}"/>
            </a:ext>
          </a:extLst>
        </xdr:cNvPr>
        <xdr:cNvCxnSpPr/>
      </xdr:nvCxnSpPr>
      <xdr:spPr>
        <a:xfrm>
          <a:off x="13629640" y="10179558"/>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20066</xdr:rowOff>
    </xdr:from>
    <xdr:to>
      <xdr:col>76</xdr:col>
      <xdr:colOff>165100</xdr:colOff>
      <xdr:row>60</xdr:row>
      <xdr:rowOff>121666</xdr:rowOff>
    </xdr:to>
    <xdr:sp macro="" textlink="">
      <xdr:nvSpPr>
        <xdr:cNvPr id="642" name="楕円 641">
          <a:extLst>
            <a:ext uri="{FF2B5EF4-FFF2-40B4-BE49-F238E27FC236}">
              <a16:creationId xmlns:a16="http://schemas.microsoft.com/office/drawing/2014/main" id="{160A42E2-A8E0-4579-A386-87E1E52B4754}"/>
            </a:ext>
          </a:extLst>
        </xdr:cNvPr>
        <xdr:cNvSpPr/>
      </xdr:nvSpPr>
      <xdr:spPr>
        <a:xfrm>
          <a:off x="12804140" y="100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70866</xdr:rowOff>
    </xdr:from>
    <xdr:to>
      <xdr:col>81</xdr:col>
      <xdr:colOff>50800</xdr:colOff>
      <xdr:row>60</xdr:row>
      <xdr:rowOff>121158</xdr:rowOff>
    </xdr:to>
    <xdr:cxnSp macro="">
      <xdr:nvCxnSpPr>
        <xdr:cNvPr id="643" name="直線コネクタ 642">
          <a:extLst>
            <a:ext uri="{FF2B5EF4-FFF2-40B4-BE49-F238E27FC236}">
              <a16:creationId xmlns:a16="http://schemas.microsoft.com/office/drawing/2014/main" id="{1B2D83E7-C7D0-47E2-A4F6-8B5EBF0A701B}"/>
            </a:ext>
          </a:extLst>
        </xdr:cNvPr>
        <xdr:cNvCxnSpPr/>
      </xdr:nvCxnSpPr>
      <xdr:spPr>
        <a:xfrm>
          <a:off x="12854940" y="10129266"/>
          <a:ext cx="7747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141224</xdr:rowOff>
    </xdr:from>
    <xdr:to>
      <xdr:col>72</xdr:col>
      <xdr:colOff>38100</xdr:colOff>
      <xdr:row>60</xdr:row>
      <xdr:rowOff>71374</xdr:rowOff>
    </xdr:to>
    <xdr:sp macro="" textlink="">
      <xdr:nvSpPr>
        <xdr:cNvPr id="644" name="楕円 643">
          <a:extLst>
            <a:ext uri="{FF2B5EF4-FFF2-40B4-BE49-F238E27FC236}">
              <a16:creationId xmlns:a16="http://schemas.microsoft.com/office/drawing/2014/main" id="{CA17CFF6-54B6-4A09-8DCC-3E4828ED4E49}"/>
            </a:ext>
          </a:extLst>
        </xdr:cNvPr>
        <xdr:cNvSpPr/>
      </xdr:nvSpPr>
      <xdr:spPr>
        <a:xfrm>
          <a:off x="12029440" y="100319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20574</xdr:rowOff>
    </xdr:from>
    <xdr:to>
      <xdr:col>76</xdr:col>
      <xdr:colOff>114300</xdr:colOff>
      <xdr:row>60</xdr:row>
      <xdr:rowOff>70866</xdr:rowOff>
    </xdr:to>
    <xdr:cxnSp macro="">
      <xdr:nvCxnSpPr>
        <xdr:cNvPr id="645" name="直線コネクタ 644">
          <a:extLst>
            <a:ext uri="{FF2B5EF4-FFF2-40B4-BE49-F238E27FC236}">
              <a16:creationId xmlns:a16="http://schemas.microsoft.com/office/drawing/2014/main" id="{949D2FAF-FDE0-43D9-AE75-F69369B6CBA6}"/>
            </a:ext>
          </a:extLst>
        </xdr:cNvPr>
        <xdr:cNvCxnSpPr/>
      </xdr:nvCxnSpPr>
      <xdr:spPr>
        <a:xfrm>
          <a:off x="12072620" y="10078974"/>
          <a:ext cx="7823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90932</xdr:rowOff>
    </xdr:from>
    <xdr:to>
      <xdr:col>67</xdr:col>
      <xdr:colOff>101600</xdr:colOff>
      <xdr:row>60</xdr:row>
      <xdr:rowOff>21082</xdr:rowOff>
    </xdr:to>
    <xdr:sp macro="" textlink="">
      <xdr:nvSpPr>
        <xdr:cNvPr id="646" name="楕円 645">
          <a:extLst>
            <a:ext uri="{FF2B5EF4-FFF2-40B4-BE49-F238E27FC236}">
              <a16:creationId xmlns:a16="http://schemas.microsoft.com/office/drawing/2014/main" id="{394BB2FF-63B2-476A-A875-CCEB52BEC1ED}"/>
            </a:ext>
          </a:extLst>
        </xdr:cNvPr>
        <xdr:cNvSpPr/>
      </xdr:nvSpPr>
      <xdr:spPr>
        <a:xfrm>
          <a:off x="11231880" y="99816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141732</xdr:rowOff>
    </xdr:from>
    <xdr:to>
      <xdr:col>71</xdr:col>
      <xdr:colOff>177800</xdr:colOff>
      <xdr:row>60</xdr:row>
      <xdr:rowOff>20574</xdr:rowOff>
    </xdr:to>
    <xdr:cxnSp macro="">
      <xdr:nvCxnSpPr>
        <xdr:cNvPr id="647" name="直線コネクタ 646">
          <a:extLst>
            <a:ext uri="{FF2B5EF4-FFF2-40B4-BE49-F238E27FC236}">
              <a16:creationId xmlns:a16="http://schemas.microsoft.com/office/drawing/2014/main" id="{754A4433-F0F1-443D-893A-966115C8C296}"/>
            </a:ext>
          </a:extLst>
        </xdr:cNvPr>
        <xdr:cNvCxnSpPr/>
      </xdr:nvCxnSpPr>
      <xdr:spPr>
        <a:xfrm>
          <a:off x="11282680" y="10032492"/>
          <a:ext cx="78994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046A0B72-C13B-4FA9-9111-A1F7D9B19D7E}"/>
            </a:ext>
          </a:extLst>
        </xdr:cNvPr>
        <xdr:cNvSpPr txBox="1"/>
      </xdr:nvSpPr>
      <xdr:spPr>
        <a:xfrm>
          <a:off x="13437244"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51747B34-E9DB-408A-A2DD-B4AEADE55E87}"/>
            </a:ext>
          </a:extLst>
        </xdr:cNvPr>
        <xdr:cNvSpPr txBox="1"/>
      </xdr:nvSpPr>
      <xdr:spPr>
        <a:xfrm>
          <a:off x="12675244" y="965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9C4A10DA-A3F7-4509-B0B8-EFC80C5447B8}"/>
            </a:ext>
          </a:extLst>
        </xdr:cNvPr>
        <xdr:cNvSpPr txBox="1"/>
      </xdr:nvSpPr>
      <xdr:spPr>
        <a:xfrm>
          <a:off x="11900544" y="958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A032C28F-BEEE-43C5-B2DD-216B2648CA7A}"/>
            </a:ext>
          </a:extLst>
        </xdr:cNvPr>
        <xdr:cNvSpPr txBox="1"/>
      </xdr:nvSpPr>
      <xdr:spPr>
        <a:xfrm>
          <a:off x="11102984" y="958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163085</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1920714B-68EF-4648-9569-3D9801F83A02}"/>
            </a:ext>
          </a:extLst>
        </xdr:cNvPr>
        <xdr:cNvSpPr txBox="1"/>
      </xdr:nvSpPr>
      <xdr:spPr>
        <a:xfrm>
          <a:off x="13437244" y="1022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112793</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168A4251-F39D-470E-A097-EE16F87648E4}"/>
            </a:ext>
          </a:extLst>
        </xdr:cNvPr>
        <xdr:cNvSpPr txBox="1"/>
      </xdr:nvSpPr>
      <xdr:spPr>
        <a:xfrm>
          <a:off x="1267524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62501</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297894AA-6D02-48D3-9311-D768A864D097}"/>
            </a:ext>
          </a:extLst>
        </xdr:cNvPr>
        <xdr:cNvSpPr txBox="1"/>
      </xdr:nvSpPr>
      <xdr:spPr>
        <a:xfrm>
          <a:off x="119005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12209</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571AE6D8-6B9B-407D-8E38-23079F126772}"/>
            </a:ext>
          </a:extLst>
        </xdr:cNvPr>
        <xdr:cNvSpPr txBox="1"/>
      </xdr:nvSpPr>
      <xdr:spPr>
        <a:xfrm>
          <a:off x="11102984" y="1007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1E048E8A-D649-44D9-ACF6-3B7477A91D5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1C5E85E7-1280-44E3-BC45-8A9B0B6501E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2917F612-0572-42D1-BB91-126954885F8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40BE8294-7F36-4BE8-A00C-506DE8CB25A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BCDC6785-1FCB-485B-95A4-FE507D49FE4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5D89BAA2-87AA-4379-9A42-75469333D51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79706280-A43F-407C-BE27-8ABB861AF46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BE0D8FA9-5281-4AF9-8C9B-A654D27CBE8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A68441FA-543D-4BAB-A1B9-46C9425AA53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08993E6E-5D97-4E77-9453-8067B125660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7AB5E1EB-46C3-4295-B96F-A9702896D918}"/>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00F46878-FD40-4175-BA8F-E8B068AF5873}"/>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ED1C5777-8F6A-4B7D-8B4C-78EB76A1AFAE}"/>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0180D9AE-15D9-4D46-B60D-0EE510F13DAE}"/>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78BE2A0E-8780-4016-A003-8EE905D92D28}"/>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7EAB2767-C0C4-419A-B3ED-63D29B278E15}"/>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BCEEBB88-1F2A-4626-A5EB-23C1F91A0E54}"/>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F054C79F-9B19-4D58-AF35-E49270F5A8A7}"/>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9E625C2E-2086-48B4-9131-104F6440B30B}"/>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7CCE7BCD-D200-4583-BB59-94E4419BA06D}"/>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EDF28BE3-2B96-48B1-A1B3-577EA227EF2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F00EB06A-A12A-4DD5-AF3F-844AA66B5146}"/>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114B2D13-8FA1-415C-8C42-5ABA85716F4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48979421-2EEA-4698-9252-926EBCF0BD6A}"/>
            </a:ext>
          </a:extLst>
        </xdr:cNvPr>
        <xdr:cNvCxnSpPr/>
      </xdr:nvCxnSpPr>
      <xdr:spPr>
        <a:xfrm flipV="1">
          <a:off x="19509104" y="94259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4BFF1F17-588A-4313-8FD2-61280C53D79A}"/>
            </a:ext>
          </a:extLst>
        </xdr:cNvPr>
        <xdr:cNvSpPr txBox="1"/>
      </xdr:nvSpPr>
      <xdr:spPr>
        <a:xfrm>
          <a:off x="1954784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CF116938-9CBC-4C54-A00C-77A29F9C9C22}"/>
            </a:ext>
          </a:extLst>
        </xdr:cNvPr>
        <xdr:cNvCxnSpPr/>
      </xdr:nvCxnSpPr>
      <xdr:spPr>
        <a:xfrm>
          <a:off x="1944370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D495384B-DA9F-4AEA-B81E-E11C669561A9}"/>
            </a:ext>
          </a:extLst>
        </xdr:cNvPr>
        <xdr:cNvSpPr txBox="1"/>
      </xdr:nvSpPr>
      <xdr:spPr>
        <a:xfrm>
          <a:off x="19547840"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2EE51B23-24DB-4DA7-844F-40AF409F175F}"/>
            </a:ext>
          </a:extLst>
        </xdr:cNvPr>
        <xdr:cNvCxnSpPr/>
      </xdr:nvCxnSpPr>
      <xdr:spPr>
        <a:xfrm>
          <a:off x="1944370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6EA53C3C-409B-445A-857C-E66F11274B87}"/>
            </a:ext>
          </a:extLst>
        </xdr:cNvPr>
        <xdr:cNvSpPr txBox="1"/>
      </xdr:nvSpPr>
      <xdr:spPr>
        <a:xfrm>
          <a:off x="1954784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4DDFA8B7-1404-4E87-A1C5-8CD5A1BB7CE4}"/>
            </a:ext>
          </a:extLst>
        </xdr:cNvPr>
        <xdr:cNvSpPr/>
      </xdr:nvSpPr>
      <xdr:spPr>
        <a:xfrm>
          <a:off x="19458940" y="10556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C799EBC3-C762-4F37-BB78-C20F9C2A6578}"/>
            </a:ext>
          </a:extLst>
        </xdr:cNvPr>
        <xdr:cNvSpPr/>
      </xdr:nvSpPr>
      <xdr:spPr>
        <a:xfrm>
          <a:off x="18735040" y="10556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24F7554C-B9D8-4D94-B907-E89BCAB37695}"/>
            </a:ext>
          </a:extLst>
        </xdr:cNvPr>
        <xdr:cNvSpPr/>
      </xdr:nvSpPr>
      <xdr:spPr>
        <a:xfrm>
          <a:off x="17937480" y="10563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C479898C-F316-442B-8F4F-638ACA76BECF}"/>
            </a:ext>
          </a:extLst>
        </xdr:cNvPr>
        <xdr:cNvSpPr/>
      </xdr:nvSpPr>
      <xdr:spPr>
        <a:xfrm>
          <a:off x="17162780" y="10563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D0D9D6A4-02C4-4CE0-94B6-E67A90367E98}"/>
            </a:ext>
          </a:extLst>
        </xdr:cNvPr>
        <xdr:cNvSpPr/>
      </xdr:nvSpPr>
      <xdr:spPr>
        <a:xfrm>
          <a:off x="16388080" y="10567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C9D5346D-1046-419B-BC5C-C76A8828395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C879C3F5-35AA-44DE-849D-286442EFE76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2705ECB7-AE8A-4371-AB3B-6039390230F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D6650878-9B5D-4EEE-BEFE-CBC99576F13C}"/>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9295FCE8-4EFB-4AE1-AE81-0FD0FC2966A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5" name="楕円 694">
          <a:extLst>
            <a:ext uri="{FF2B5EF4-FFF2-40B4-BE49-F238E27FC236}">
              <a16:creationId xmlns:a16="http://schemas.microsoft.com/office/drawing/2014/main" id="{0A34E959-D3D3-4893-8646-E22E316CFF33}"/>
            </a:ext>
          </a:extLst>
        </xdr:cNvPr>
        <xdr:cNvSpPr/>
      </xdr:nvSpPr>
      <xdr:spPr>
        <a:xfrm>
          <a:off x="1945894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48277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96802763-7FC8-4F92-AF81-9ECC718C5CCF}"/>
            </a:ext>
          </a:extLst>
        </xdr:cNvPr>
        <xdr:cNvSpPr txBox="1"/>
      </xdr:nvSpPr>
      <xdr:spPr>
        <a:xfrm>
          <a:off x="19547840"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25400</xdr:rowOff>
    </xdr:from>
    <xdr:to>
      <xdr:col>112</xdr:col>
      <xdr:colOff>38100</xdr:colOff>
      <xdr:row>62</xdr:row>
      <xdr:rowOff>127000</xdr:rowOff>
    </xdr:to>
    <xdr:sp macro="" textlink="">
      <xdr:nvSpPr>
        <xdr:cNvPr id="697" name="楕円 696">
          <a:extLst>
            <a:ext uri="{FF2B5EF4-FFF2-40B4-BE49-F238E27FC236}">
              <a16:creationId xmlns:a16="http://schemas.microsoft.com/office/drawing/2014/main" id="{B0571A30-EDE5-4B56-B398-7F0AAB0E36EB}"/>
            </a:ext>
          </a:extLst>
        </xdr:cNvPr>
        <xdr:cNvSpPr/>
      </xdr:nvSpPr>
      <xdr:spPr>
        <a:xfrm>
          <a:off x="18735040" y="10419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76200</xdr:rowOff>
    </xdr:from>
    <xdr:to>
      <xdr:col>116</xdr:col>
      <xdr:colOff>63500</xdr:colOff>
      <xdr:row>62</xdr:row>
      <xdr:rowOff>76200</xdr:rowOff>
    </xdr:to>
    <xdr:cxnSp macro="">
      <xdr:nvCxnSpPr>
        <xdr:cNvPr id="698" name="直線コネクタ 697">
          <a:extLst>
            <a:ext uri="{FF2B5EF4-FFF2-40B4-BE49-F238E27FC236}">
              <a16:creationId xmlns:a16="http://schemas.microsoft.com/office/drawing/2014/main" id="{DB5A0D7E-E53A-47C1-9656-D6824312ECC6}"/>
            </a:ext>
          </a:extLst>
        </xdr:cNvPr>
        <xdr:cNvCxnSpPr/>
      </xdr:nvCxnSpPr>
      <xdr:spPr>
        <a:xfrm>
          <a:off x="18778220" y="104698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25400</xdr:rowOff>
    </xdr:from>
    <xdr:to>
      <xdr:col>107</xdr:col>
      <xdr:colOff>101600</xdr:colOff>
      <xdr:row>62</xdr:row>
      <xdr:rowOff>127000</xdr:rowOff>
    </xdr:to>
    <xdr:sp macro="" textlink="">
      <xdr:nvSpPr>
        <xdr:cNvPr id="699" name="楕円 698">
          <a:extLst>
            <a:ext uri="{FF2B5EF4-FFF2-40B4-BE49-F238E27FC236}">
              <a16:creationId xmlns:a16="http://schemas.microsoft.com/office/drawing/2014/main" id="{AC029D53-7A9A-4DAA-B5CA-8E39725935EF}"/>
            </a:ext>
          </a:extLst>
        </xdr:cNvPr>
        <xdr:cNvSpPr/>
      </xdr:nvSpPr>
      <xdr:spPr>
        <a:xfrm>
          <a:off x="1793748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76200</xdr:rowOff>
    </xdr:from>
    <xdr:to>
      <xdr:col>111</xdr:col>
      <xdr:colOff>177800</xdr:colOff>
      <xdr:row>62</xdr:row>
      <xdr:rowOff>76200</xdr:rowOff>
    </xdr:to>
    <xdr:cxnSp macro="">
      <xdr:nvCxnSpPr>
        <xdr:cNvPr id="700" name="直線コネクタ 699">
          <a:extLst>
            <a:ext uri="{FF2B5EF4-FFF2-40B4-BE49-F238E27FC236}">
              <a16:creationId xmlns:a16="http://schemas.microsoft.com/office/drawing/2014/main" id="{4B890A05-9933-468C-8573-62EC0C6025AC}"/>
            </a:ext>
          </a:extLst>
        </xdr:cNvPr>
        <xdr:cNvCxnSpPr/>
      </xdr:nvCxnSpPr>
      <xdr:spPr>
        <a:xfrm>
          <a:off x="17988280" y="104698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33020</xdr:rowOff>
    </xdr:from>
    <xdr:to>
      <xdr:col>102</xdr:col>
      <xdr:colOff>165100</xdr:colOff>
      <xdr:row>62</xdr:row>
      <xdr:rowOff>134620</xdr:rowOff>
    </xdr:to>
    <xdr:sp macro="" textlink="">
      <xdr:nvSpPr>
        <xdr:cNvPr id="701" name="楕円 700">
          <a:extLst>
            <a:ext uri="{FF2B5EF4-FFF2-40B4-BE49-F238E27FC236}">
              <a16:creationId xmlns:a16="http://schemas.microsoft.com/office/drawing/2014/main" id="{3E652017-E84E-4D50-8809-A6A275B0E424}"/>
            </a:ext>
          </a:extLst>
        </xdr:cNvPr>
        <xdr:cNvSpPr/>
      </xdr:nvSpPr>
      <xdr:spPr>
        <a:xfrm>
          <a:off x="1716278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76200</xdr:rowOff>
    </xdr:from>
    <xdr:to>
      <xdr:col>107</xdr:col>
      <xdr:colOff>50800</xdr:colOff>
      <xdr:row>62</xdr:row>
      <xdr:rowOff>83820</xdr:rowOff>
    </xdr:to>
    <xdr:cxnSp macro="">
      <xdr:nvCxnSpPr>
        <xdr:cNvPr id="702" name="直線コネクタ 701">
          <a:extLst>
            <a:ext uri="{FF2B5EF4-FFF2-40B4-BE49-F238E27FC236}">
              <a16:creationId xmlns:a16="http://schemas.microsoft.com/office/drawing/2014/main" id="{EF4586CA-4398-453A-9931-C15948209B2A}"/>
            </a:ext>
          </a:extLst>
        </xdr:cNvPr>
        <xdr:cNvCxnSpPr/>
      </xdr:nvCxnSpPr>
      <xdr:spPr>
        <a:xfrm flipV="1">
          <a:off x="17213580" y="1046988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33020</xdr:rowOff>
    </xdr:from>
    <xdr:to>
      <xdr:col>98</xdr:col>
      <xdr:colOff>38100</xdr:colOff>
      <xdr:row>62</xdr:row>
      <xdr:rowOff>134620</xdr:rowOff>
    </xdr:to>
    <xdr:sp macro="" textlink="">
      <xdr:nvSpPr>
        <xdr:cNvPr id="703" name="楕円 702">
          <a:extLst>
            <a:ext uri="{FF2B5EF4-FFF2-40B4-BE49-F238E27FC236}">
              <a16:creationId xmlns:a16="http://schemas.microsoft.com/office/drawing/2014/main" id="{C5C459FA-561A-429D-9852-B7A84CF5D4CB}"/>
            </a:ext>
          </a:extLst>
        </xdr:cNvPr>
        <xdr:cNvSpPr/>
      </xdr:nvSpPr>
      <xdr:spPr>
        <a:xfrm>
          <a:off x="16388080" y="10426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83820</xdr:rowOff>
    </xdr:from>
    <xdr:to>
      <xdr:col>102</xdr:col>
      <xdr:colOff>114300</xdr:colOff>
      <xdr:row>62</xdr:row>
      <xdr:rowOff>83820</xdr:rowOff>
    </xdr:to>
    <xdr:cxnSp macro="">
      <xdr:nvCxnSpPr>
        <xdr:cNvPr id="704" name="直線コネクタ 703">
          <a:extLst>
            <a:ext uri="{FF2B5EF4-FFF2-40B4-BE49-F238E27FC236}">
              <a16:creationId xmlns:a16="http://schemas.microsoft.com/office/drawing/2014/main" id="{42FAEA86-06CA-4335-BEFF-501DCF64F1B6}"/>
            </a:ext>
          </a:extLst>
        </xdr:cNvPr>
        <xdr:cNvCxnSpPr/>
      </xdr:nvCxnSpPr>
      <xdr:spPr>
        <a:xfrm>
          <a:off x="16431260" y="104775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83837</xdr:rowOff>
    </xdr:from>
    <xdr:ext cx="469744" cy="259045"/>
    <xdr:sp macro="" textlink="">
      <xdr:nvSpPr>
        <xdr:cNvPr id="705" name="n_1aveValue【保健センター・保健所】&#10;一人当たり面積">
          <a:extLst>
            <a:ext uri="{FF2B5EF4-FFF2-40B4-BE49-F238E27FC236}">
              <a16:creationId xmlns:a16="http://schemas.microsoft.com/office/drawing/2014/main" id="{FC75BBCC-BD21-47CB-8B7C-3ECA4C9F9AC3}"/>
            </a:ext>
          </a:extLst>
        </xdr:cNvPr>
        <xdr:cNvSpPr txBox="1"/>
      </xdr:nvSpPr>
      <xdr:spPr>
        <a:xfrm>
          <a:off x="185611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706" name="n_2aveValue【保健センター・保健所】&#10;一人当たり面積">
          <a:extLst>
            <a:ext uri="{FF2B5EF4-FFF2-40B4-BE49-F238E27FC236}">
              <a16:creationId xmlns:a16="http://schemas.microsoft.com/office/drawing/2014/main" id="{B6F6C4D6-6CE1-4021-97F9-410C14AEC60E}"/>
            </a:ext>
          </a:extLst>
        </xdr:cNvPr>
        <xdr:cNvSpPr txBox="1"/>
      </xdr:nvSpPr>
      <xdr:spPr>
        <a:xfrm>
          <a:off x="17776267"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91457</xdr:rowOff>
    </xdr:from>
    <xdr:ext cx="469744" cy="259045"/>
    <xdr:sp macro="" textlink="">
      <xdr:nvSpPr>
        <xdr:cNvPr id="707" name="n_3aveValue【保健センター・保健所】&#10;一人当たり面積">
          <a:extLst>
            <a:ext uri="{FF2B5EF4-FFF2-40B4-BE49-F238E27FC236}">
              <a16:creationId xmlns:a16="http://schemas.microsoft.com/office/drawing/2014/main" id="{36063D6B-6EE6-4473-B368-48060D0236C8}"/>
            </a:ext>
          </a:extLst>
        </xdr:cNvPr>
        <xdr:cNvSpPr txBox="1"/>
      </xdr:nvSpPr>
      <xdr:spPr>
        <a:xfrm>
          <a:off x="17001567"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08" name="n_4aveValue【保健センター・保健所】&#10;一人当たり面積">
          <a:extLst>
            <a:ext uri="{FF2B5EF4-FFF2-40B4-BE49-F238E27FC236}">
              <a16:creationId xmlns:a16="http://schemas.microsoft.com/office/drawing/2014/main" id="{E73AB6C4-D5BF-49EE-8DFC-1EA2DB62BE43}"/>
            </a:ext>
          </a:extLst>
        </xdr:cNvPr>
        <xdr:cNvSpPr txBox="1"/>
      </xdr:nvSpPr>
      <xdr:spPr>
        <a:xfrm>
          <a:off x="1622686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143527</xdr:rowOff>
    </xdr:from>
    <xdr:ext cx="469744" cy="259045"/>
    <xdr:sp macro="" textlink="">
      <xdr:nvSpPr>
        <xdr:cNvPr id="709" name="n_1mainValue【保健センター・保健所】&#10;一人当たり面積">
          <a:extLst>
            <a:ext uri="{FF2B5EF4-FFF2-40B4-BE49-F238E27FC236}">
              <a16:creationId xmlns:a16="http://schemas.microsoft.com/office/drawing/2014/main" id="{F286AA6C-376D-41FE-9705-6B4811618CB3}"/>
            </a:ext>
          </a:extLst>
        </xdr:cNvPr>
        <xdr:cNvSpPr txBox="1"/>
      </xdr:nvSpPr>
      <xdr:spPr>
        <a:xfrm>
          <a:off x="185611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10" name="n_2mainValue【保健センター・保健所】&#10;一人当たり面積">
          <a:extLst>
            <a:ext uri="{FF2B5EF4-FFF2-40B4-BE49-F238E27FC236}">
              <a16:creationId xmlns:a16="http://schemas.microsoft.com/office/drawing/2014/main" id="{988B05F2-CA5B-4905-887D-9C1537335F9B}"/>
            </a:ext>
          </a:extLst>
        </xdr:cNvPr>
        <xdr:cNvSpPr txBox="1"/>
      </xdr:nvSpPr>
      <xdr:spPr>
        <a:xfrm>
          <a:off x="1777626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151147</xdr:rowOff>
    </xdr:from>
    <xdr:ext cx="469744" cy="259045"/>
    <xdr:sp macro="" textlink="">
      <xdr:nvSpPr>
        <xdr:cNvPr id="711" name="n_3mainValue【保健センター・保健所】&#10;一人当たり面積">
          <a:extLst>
            <a:ext uri="{FF2B5EF4-FFF2-40B4-BE49-F238E27FC236}">
              <a16:creationId xmlns:a16="http://schemas.microsoft.com/office/drawing/2014/main" id="{54C46DA4-5F21-4458-9243-3BBEEB9A7F88}"/>
            </a:ext>
          </a:extLst>
        </xdr:cNvPr>
        <xdr:cNvSpPr txBox="1"/>
      </xdr:nvSpPr>
      <xdr:spPr>
        <a:xfrm>
          <a:off x="1700156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151147</xdr:rowOff>
    </xdr:from>
    <xdr:ext cx="469744" cy="259045"/>
    <xdr:sp macro="" textlink="">
      <xdr:nvSpPr>
        <xdr:cNvPr id="712" name="n_4mainValue【保健センター・保健所】&#10;一人当たり面積">
          <a:extLst>
            <a:ext uri="{FF2B5EF4-FFF2-40B4-BE49-F238E27FC236}">
              <a16:creationId xmlns:a16="http://schemas.microsoft.com/office/drawing/2014/main" id="{B056AE60-F62F-4189-A977-D2581A38F498}"/>
            </a:ext>
          </a:extLst>
        </xdr:cNvPr>
        <xdr:cNvSpPr txBox="1"/>
      </xdr:nvSpPr>
      <xdr:spPr>
        <a:xfrm>
          <a:off x="1622686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55CD3573-321E-4462-B9ED-55063511B6F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67AA0AE4-F1C7-462E-A693-27137E2DE60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9A62EE98-BD15-4FE5-8128-A148AFF49BC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C960FADB-2876-4042-9AEC-AB4062FFA37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C66E97A3-072E-4EE9-BE57-3003A091F84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105C4D39-78A6-42D6-8F66-027768C07E8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94118218-05E4-4373-A25D-B789C99E1C3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815DAC66-8A12-4E80-A6E9-7CDC500EFA4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5D77C683-363C-4BFD-88BD-AAD09AEAFC0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12484632-DB94-487D-B633-A32CBE11FE61}"/>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4075E1D-5B24-4224-A915-186572365C8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389DDAAE-4E3A-448E-BB1D-675777383BEF}"/>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A5CAA42C-536A-40D1-8D28-5FA25D76CD33}"/>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D4009A42-7949-428F-9B44-544AD272F36A}"/>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01AD4C47-B81B-4948-990F-AF724EC3AE39}"/>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237ACD15-88A9-457F-BB41-06AA2BB24F8D}"/>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D66DF752-1C9F-40D7-A869-353128ECBBB9}"/>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F3F639DF-6B67-4F49-8469-050642A9CFA8}"/>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00EB619E-DB69-4068-8C60-E5E704119EA3}"/>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E15DE8B1-7883-4E57-A46E-916D1F842604}"/>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CBF7EF0C-999F-4B67-9FE6-703623883135}"/>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69A75205-6D07-4975-92EA-E97F841B803B}"/>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4AA6A342-1804-431E-A5D3-8A8DD3440CC2}"/>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675BDE35-1268-447C-8009-00974164EBEC}"/>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A135A2B1-ECFE-4EC7-A701-FEF8C4CE7022}"/>
            </a:ext>
          </a:extLst>
        </xdr:cNvPr>
        <xdr:cNvCxnSpPr/>
      </xdr:nvCxnSpPr>
      <xdr:spPr>
        <a:xfrm flipV="1">
          <a:off x="14375764" y="13277849"/>
          <a:ext cx="0" cy="98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1C6C049A-F83C-4A70-836E-0F1E0B2BCF16}"/>
            </a:ext>
          </a:extLst>
        </xdr:cNvPr>
        <xdr:cNvSpPr txBox="1"/>
      </xdr:nvSpPr>
      <xdr:spPr>
        <a:xfrm>
          <a:off x="14414500"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B0AD20C9-B2B7-4304-A4BD-38643C1C8E28}"/>
            </a:ext>
          </a:extLst>
        </xdr:cNvPr>
        <xdr:cNvCxnSpPr/>
      </xdr:nvCxnSpPr>
      <xdr:spPr>
        <a:xfrm>
          <a:off x="14287500" y="142627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136DBADD-8B8C-42B5-84B5-DD0F35B10C69}"/>
            </a:ext>
          </a:extLst>
        </xdr:cNvPr>
        <xdr:cNvSpPr txBox="1"/>
      </xdr:nvSpPr>
      <xdr:spPr>
        <a:xfrm>
          <a:off x="14414500" y="13060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D5F959C7-7C4E-4C51-B912-B8310814CBFA}"/>
            </a:ext>
          </a:extLst>
        </xdr:cNvPr>
        <xdr:cNvCxnSpPr/>
      </xdr:nvCxnSpPr>
      <xdr:spPr>
        <a:xfrm>
          <a:off x="14287500" y="13277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C680B310-BA44-45EC-BBD8-3C7FB1CBFA2C}"/>
            </a:ext>
          </a:extLst>
        </xdr:cNvPr>
        <xdr:cNvSpPr txBox="1"/>
      </xdr:nvSpPr>
      <xdr:spPr>
        <a:xfrm>
          <a:off x="14414500" y="13573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9FC76912-9C48-4B8D-A309-EA98574EF1B2}"/>
            </a:ext>
          </a:extLst>
        </xdr:cNvPr>
        <xdr:cNvSpPr/>
      </xdr:nvSpPr>
      <xdr:spPr>
        <a:xfrm>
          <a:off x="14325600" y="137185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BCF9B430-D289-46F7-8364-848048662294}"/>
            </a:ext>
          </a:extLst>
        </xdr:cNvPr>
        <xdr:cNvSpPr/>
      </xdr:nvSpPr>
      <xdr:spPr>
        <a:xfrm>
          <a:off x="135788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D5DA17DC-220A-4A8A-826E-EF395F9763DB}"/>
            </a:ext>
          </a:extLst>
        </xdr:cNvPr>
        <xdr:cNvSpPr/>
      </xdr:nvSpPr>
      <xdr:spPr>
        <a:xfrm>
          <a:off x="12804140" y="1368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4E3D3FF9-4F6F-4D9A-BDDD-D7B5954A6F87}"/>
            </a:ext>
          </a:extLst>
        </xdr:cNvPr>
        <xdr:cNvSpPr/>
      </xdr:nvSpPr>
      <xdr:spPr>
        <a:xfrm>
          <a:off x="12029440" y="136652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9295A63D-D764-4930-B715-2645CD4B2FDE}"/>
            </a:ext>
          </a:extLst>
        </xdr:cNvPr>
        <xdr:cNvSpPr/>
      </xdr:nvSpPr>
      <xdr:spPr>
        <a:xfrm>
          <a:off x="11231880" y="1364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566AA0F9-C077-41F1-AC88-9319D4747F4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2F4C250A-648F-48A5-984A-F2F7A922B70B}"/>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EB94AEBA-B496-430B-9CC6-43C6075E732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2CA4AFEB-2ECC-4151-A7AB-092B927763D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A278BC44-344A-4FAD-AF5A-5A9B64C69BF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12064</xdr:rowOff>
    </xdr:from>
    <xdr:to>
      <xdr:col>85</xdr:col>
      <xdr:colOff>177800</xdr:colOff>
      <xdr:row>82</xdr:row>
      <xdr:rowOff>113664</xdr:rowOff>
    </xdr:to>
    <xdr:sp macro="" textlink="">
      <xdr:nvSpPr>
        <xdr:cNvPr id="753" name="楕円 752">
          <a:extLst>
            <a:ext uri="{FF2B5EF4-FFF2-40B4-BE49-F238E27FC236}">
              <a16:creationId xmlns:a16="http://schemas.microsoft.com/office/drawing/2014/main" id="{3E9BE9D5-35C1-40D9-B0AC-9EC884FB6C25}"/>
            </a:ext>
          </a:extLst>
        </xdr:cNvPr>
        <xdr:cNvSpPr/>
      </xdr:nvSpPr>
      <xdr:spPr>
        <a:xfrm>
          <a:off x="14325600" y="1375854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161941</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9390F141-576F-467C-86AE-951FA6DB4149}"/>
            </a:ext>
          </a:extLst>
        </xdr:cNvPr>
        <xdr:cNvSpPr txBox="1"/>
      </xdr:nvSpPr>
      <xdr:spPr>
        <a:xfrm>
          <a:off x="14414500" y="13740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151130</xdr:rowOff>
    </xdr:from>
    <xdr:to>
      <xdr:col>81</xdr:col>
      <xdr:colOff>101600</xdr:colOff>
      <xdr:row>82</xdr:row>
      <xdr:rowOff>81280</xdr:rowOff>
    </xdr:to>
    <xdr:sp macro="" textlink="">
      <xdr:nvSpPr>
        <xdr:cNvPr id="755" name="楕円 754">
          <a:extLst>
            <a:ext uri="{FF2B5EF4-FFF2-40B4-BE49-F238E27FC236}">
              <a16:creationId xmlns:a16="http://schemas.microsoft.com/office/drawing/2014/main" id="{C48E8283-BE89-4340-8129-807E3C5BC79F}"/>
            </a:ext>
          </a:extLst>
        </xdr:cNvPr>
        <xdr:cNvSpPr/>
      </xdr:nvSpPr>
      <xdr:spPr>
        <a:xfrm>
          <a:off x="13578840" y="13729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30480</xdr:rowOff>
    </xdr:from>
    <xdr:to>
      <xdr:col>85</xdr:col>
      <xdr:colOff>127000</xdr:colOff>
      <xdr:row>82</xdr:row>
      <xdr:rowOff>62864</xdr:rowOff>
    </xdr:to>
    <xdr:cxnSp macro="">
      <xdr:nvCxnSpPr>
        <xdr:cNvPr id="756" name="直線コネクタ 755">
          <a:extLst>
            <a:ext uri="{FF2B5EF4-FFF2-40B4-BE49-F238E27FC236}">
              <a16:creationId xmlns:a16="http://schemas.microsoft.com/office/drawing/2014/main" id="{AE832580-BCA4-44C1-84B2-3636CA7E43FC}"/>
            </a:ext>
          </a:extLst>
        </xdr:cNvPr>
        <xdr:cNvCxnSpPr/>
      </xdr:nvCxnSpPr>
      <xdr:spPr>
        <a:xfrm>
          <a:off x="13629640" y="13776960"/>
          <a:ext cx="74676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149225</xdr:rowOff>
    </xdr:from>
    <xdr:to>
      <xdr:col>76</xdr:col>
      <xdr:colOff>165100</xdr:colOff>
      <xdr:row>82</xdr:row>
      <xdr:rowOff>79375</xdr:rowOff>
    </xdr:to>
    <xdr:sp macro="" textlink="">
      <xdr:nvSpPr>
        <xdr:cNvPr id="757" name="楕円 756">
          <a:extLst>
            <a:ext uri="{FF2B5EF4-FFF2-40B4-BE49-F238E27FC236}">
              <a16:creationId xmlns:a16="http://schemas.microsoft.com/office/drawing/2014/main" id="{06F3A363-3A43-45D3-A221-2BD10EBD9882}"/>
            </a:ext>
          </a:extLst>
        </xdr:cNvPr>
        <xdr:cNvSpPr/>
      </xdr:nvSpPr>
      <xdr:spPr>
        <a:xfrm>
          <a:off x="12804140" y="13728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28575</xdr:rowOff>
    </xdr:from>
    <xdr:to>
      <xdr:col>81</xdr:col>
      <xdr:colOff>50800</xdr:colOff>
      <xdr:row>82</xdr:row>
      <xdr:rowOff>30480</xdr:rowOff>
    </xdr:to>
    <xdr:cxnSp macro="">
      <xdr:nvCxnSpPr>
        <xdr:cNvPr id="758" name="直線コネクタ 757">
          <a:extLst>
            <a:ext uri="{FF2B5EF4-FFF2-40B4-BE49-F238E27FC236}">
              <a16:creationId xmlns:a16="http://schemas.microsoft.com/office/drawing/2014/main" id="{F6B15873-4905-4EFC-BE1A-347C1904CA3F}"/>
            </a:ext>
          </a:extLst>
        </xdr:cNvPr>
        <xdr:cNvCxnSpPr/>
      </xdr:nvCxnSpPr>
      <xdr:spPr>
        <a:xfrm>
          <a:off x="12854940" y="1377505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111125</xdr:rowOff>
    </xdr:from>
    <xdr:to>
      <xdr:col>72</xdr:col>
      <xdr:colOff>38100</xdr:colOff>
      <xdr:row>82</xdr:row>
      <xdr:rowOff>41275</xdr:rowOff>
    </xdr:to>
    <xdr:sp macro="" textlink="">
      <xdr:nvSpPr>
        <xdr:cNvPr id="759" name="楕円 758">
          <a:extLst>
            <a:ext uri="{FF2B5EF4-FFF2-40B4-BE49-F238E27FC236}">
              <a16:creationId xmlns:a16="http://schemas.microsoft.com/office/drawing/2014/main" id="{778D8640-848A-4C92-A655-EC3EC4F8C6A6}"/>
            </a:ext>
          </a:extLst>
        </xdr:cNvPr>
        <xdr:cNvSpPr/>
      </xdr:nvSpPr>
      <xdr:spPr>
        <a:xfrm>
          <a:off x="12029440" y="136899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161925</xdr:rowOff>
    </xdr:from>
    <xdr:to>
      <xdr:col>76</xdr:col>
      <xdr:colOff>114300</xdr:colOff>
      <xdr:row>82</xdr:row>
      <xdr:rowOff>28575</xdr:rowOff>
    </xdr:to>
    <xdr:cxnSp macro="">
      <xdr:nvCxnSpPr>
        <xdr:cNvPr id="760" name="直線コネクタ 759">
          <a:extLst>
            <a:ext uri="{FF2B5EF4-FFF2-40B4-BE49-F238E27FC236}">
              <a16:creationId xmlns:a16="http://schemas.microsoft.com/office/drawing/2014/main" id="{A3400CB3-C3C4-4886-8897-B8B7D4A7DB13}"/>
            </a:ext>
          </a:extLst>
        </xdr:cNvPr>
        <xdr:cNvCxnSpPr/>
      </xdr:nvCxnSpPr>
      <xdr:spPr>
        <a:xfrm>
          <a:off x="12072620" y="1374076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73025</xdr:rowOff>
    </xdr:from>
    <xdr:to>
      <xdr:col>67</xdr:col>
      <xdr:colOff>101600</xdr:colOff>
      <xdr:row>82</xdr:row>
      <xdr:rowOff>3175</xdr:rowOff>
    </xdr:to>
    <xdr:sp macro="" textlink="">
      <xdr:nvSpPr>
        <xdr:cNvPr id="761" name="楕円 760">
          <a:extLst>
            <a:ext uri="{FF2B5EF4-FFF2-40B4-BE49-F238E27FC236}">
              <a16:creationId xmlns:a16="http://schemas.microsoft.com/office/drawing/2014/main" id="{D9B5CC80-5399-43F9-84C9-237E5DD7DE33}"/>
            </a:ext>
          </a:extLst>
        </xdr:cNvPr>
        <xdr:cNvSpPr/>
      </xdr:nvSpPr>
      <xdr:spPr>
        <a:xfrm>
          <a:off x="11231880" y="13651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123825</xdr:rowOff>
    </xdr:from>
    <xdr:to>
      <xdr:col>71</xdr:col>
      <xdr:colOff>177800</xdr:colOff>
      <xdr:row>81</xdr:row>
      <xdr:rowOff>161925</xdr:rowOff>
    </xdr:to>
    <xdr:cxnSp macro="">
      <xdr:nvCxnSpPr>
        <xdr:cNvPr id="762" name="直線コネクタ 761">
          <a:extLst>
            <a:ext uri="{FF2B5EF4-FFF2-40B4-BE49-F238E27FC236}">
              <a16:creationId xmlns:a16="http://schemas.microsoft.com/office/drawing/2014/main" id="{BCD9967F-80DD-4812-94E6-48160E91CCD7}"/>
            </a:ext>
          </a:extLst>
        </xdr:cNvPr>
        <xdr:cNvCxnSpPr/>
      </xdr:nvCxnSpPr>
      <xdr:spPr>
        <a:xfrm>
          <a:off x="11282680" y="1370266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a:extLst>
            <a:ext uri="{FF2B5EF4-FFF2-40B4-BE49-F238E27FC236}">
              <a16:creationId xmlns:a16="http://schemas.microsoft.com/office/drawing/2014/main" id="{6B74FE28-CAD2-4106-894B-647B3CBE8AA7}"/>
            </a:ext>
          </a:extLst>
        </xdr:cNvPr>
        <xdr:cNvSpPr txBox="1"/>
      </xdr:nvSpPr>
      <xdr:spPr>
        <a:xfrm>
          <a:off x="134372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a:extLst>
            <a:ext uri="{FF2B5EF4-FFF2-40B4-BE49-F238E27FC236}">
              <a16:creationId xmlns:a16="http://schemas.microsoft.com/office/drawing/2014/main" id="{844C8E92-ADC9-4359-AF67-D2629D8FEA87}"/>
            </a:ext>
          </a:extLst>
        </xdr:cNvPr>
        <xdr:cNvSpPr txBox="1"/>
      </xdr:nvSpPr>
      <xdr:spPr>
        <a:xfrm>
          <a:off x="126752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5" name="n_3aveValue【消防施設】&#10;有形固定資産減価償却率">
          <a:extLst>
            <a:ext uri="{FF2B5EF4-FFF2-40B4-BE49-F238E27FC236}">
              <a16:creationId xmlns:a16="http://schemas.microsoft.com/office/drawing/2014/main" id="{16E6F041-FB98-4EB1-8D97-36533899CAB8}"/>
            </a:ext>
          </a:extLst>
        </xdr:cNvPr>
        <xdr:cNvSpPr txBox="1"/>
      </xdr:nvSpPr>
      <xdr:spPr>
        <a:xfrm>
          <a:off x="119005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66" name="n_4aveValue【消防施設】&#10;有形固定資産減価償却率">
          <a:extLst>
            <a:ext uri="{FF2B5EF4-FFF2-40B4-BE49-F238E27FC236}">
              <a16:creationId xmlns:a16="http://schemas.microsoft.com/office/drawing/2014/main" id="{C65562E7-FE4F-4BAA-AFE1-02CCEE65A496}"/>
            </a:ext>
          </a:extLst>
        </xdr:cNvPr>
        <xdr:cNvSpPr txBox="1"/>
      </xdr:nvSpPr>
      <xdr:spPr>
        <a:xfrm>
          <a:off x="1110298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72407</xdr:rowOff>
    </xdr:from>
    <xdr:ext cx="405111" cy="259045"/>
    <xdr:sp macro="" textlink="">
      <xdr:nvSpPr>
        <xdr:cNvPr id="767" name="n_1mainValue【消防施設】&#10;有形固定資産減価償却率">
          <a:extLst>
            <a:ext uri="{FF2B5EF4-FFF2-40B4-BE49-F238E27FC236}">
              <a16:creationId xmlns:a16="http://schemas.microsoft.com/office/drawing/2014/main" id="{6FF03109-F639-4C0E-A8DC-59D66EAA7B51}"/>
            </a:ext>
          </a:extLst>
        </xdr:cNvPr>
        <xdr:cNvSpPr txBox="1"/>
      </xdr:nvSpPr>
      <xdr:spPr>
        <a:xfrm>
          <a:off x="13437244" y="1381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70502</xdr:rowOff>
    </xdr:from>
    <xdr:ext cx="405111" cy="259045"/>
    <xdr:sp macro="" textlink="">
      <xdr:nvSpPr>
        <xdr:cNvPr id="768" name="n_2mainValue【消防施設】&#10;有形固定資産減価償却率">
          <a:extLst>
            <a:ext uri="{FF2B5EF4-FFF2-40B4-BE49-F238E27FC236}">
              <a16:creationId xmlns:a16="http://schemas.microsoft.com/office/drawing/2014/main" id="{7BC68FFF-E6B8-4D28-8088-2B12CA650BC6}"/>
            </a:ext>
          </a:extLst>
        </xdr:cNvPr>
        <xdr:cNvSpPr txBox="1"/>
      </xdr:nvSpPr>
      <xdr:spPr>
        <a:xfrm>
          <a:off x="12675244" y="1381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32402</xdr:rowOff>
    </xdr:from>
    <xdr:ext cx="405111" cy="259045"/>
    <xdr:sp macro="" textlink="">
      <xdr:nvSpPr>
        <xdr:cNvPr id="769" name="n_3mainValue【消防施設】&#10;有形固定資産減価償却率">
          <a:extLst>
            <a:ext uri="{FF2B5EF4-FFF2-40B4-BE49-F238E27FC236}">
              <a16:creationId xmlns:a16="http://schemas.microsoft.com/office/drawing/2014/main" id="{1A1A4346-699C-4CA7-ABB7-09B728D92875}"/>
            </a:ext>
          </a:extLst>
        </xdr:cNvPr>
        <xdr:cNvSpPr txBox="1"/>
      </xdr:nvSpPr>
      <xdr:spPr>
        <a:xfrm>
          <a:off x="11900544" y="1377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165752</xdr:rowOff>
    </xdr:from>
    <xdr:ext cx="405111" cy="259045"/>
    <xdr:sp macro="" textlink="">
      <xdr:nvSpPr>
        <xdr:cNvPr id="770" name="n_4mainValue【消防施設】&#10;有形固定資産減価償却率">
          <a:extLst>
            <a:ext uri="{FF2B5EF4-FFF2-40B4-BE49-F238E27FC236}">
              <a16:creationId xmlns:a16="http://schemas.microsoft.com/office/drawing/2014/main" id="{956D6CB3-5C58-4304-A3CB-16C873C4E367}"/>
            </a:ext>
          </a:extLst>
        </xdr:cNvPr>
        <xdr:cNvSpPr txBox="1"/>
      </xdr:nvSpPr>
      <xdr:spPr>
        <a:xfrm>
          <a:off x="11102984" y="1374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716F95FA-046D-419E-A888-7E85E4643BC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6C5FF3A9-E0DC-42D2-9438-EFAC9BB4602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5057FBD6-4FB8-4274-B2E8-CEFCF7E622C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BB1462C1-1E85-4791-9F8F-4AC582FE4B7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42276B99-BBC3-4A85-9CF5-F0DC0AAC507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85E1CBFE-103C-4CEF-B957-765EE71C7ED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12DD83DF-1626-452F-A94A-F23D9F04D7F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88FF11C1-3779-48F9-9BFC-A90142657D1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33FDC0C7-654F-43E8-8798-91D73F4A442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9BDD134D-FF14-4B4D-A94B-B2E2E8B4270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559076F5-4E17-404A-828C-46D60FC86542}"/>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35199E6B-3E32-4802-8C7E-A6EF6AC99DEC}"/>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926F4ABF-B249-4D1F-AD5D-CAAD354AAEA5}"/>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51F3759F-838A-426A-A90F-9935589CF245}"/>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74D7B95C-4C0A-4E2D-8AD1-92ED5B914D9B}"/>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A3EF0D16-CDEC-4B5F-8560-074D540BE88A}"/>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DFB4A690-213B-41EB-B917-B28699A7CA93}"/>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CFE39FA5-06A2-4AA6-B1DF-4F763310DD99}"/>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1FC44732-1B8B-427E-BF62-AC4629A014AA}"/>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10CE52A4-C916-424B-8934-0D396A8F001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7589A045-E046-494D-8AFE-55D2C610282A}"/>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73BD78AA-EF2E-4DE8-9322-33309A45E199}"/>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6BC711F0-2304-41BF-B628-06849588AF0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0360CF22-C4AA-4BB0-9FBC-E6C6B7B4CF4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7E1F21C9-3662-4966-BCE8-8041C30FC8D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CC31042D-8278-4468-9DB5-5F1010934758}"/>
            </a:ext>
          </a:extLst>
        </xdr:cNvPr>
        <xdr:cNvCxnSpPr/>
      </xdr:nvCxnSpPr>
      <xdr:spPr>
        <a:xfrm flipV="1">
          <a:off x="19509104" y="13179334"/>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557B14D4-6082-4C87-B0D2-503BED36FD6B}"/>
            </a:ext>
          </a:extLst>
        </xdr:cNvPr>
        <xdr:cNvSpPr txBox="1"/>
      </xdr:nvSpPr>
      <xdr:spPr>
        <a:xfrm>
          <a:off x="19547840" y="1449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A5E7D66B-D11D-434D-AA16-B6E66660C2D0}"/>
            </a:ext>
          </a:extLst>
        </xdr:cNvPr>
        <xdr:cNvCxnSpPr/>
      </xdr:nvCxnSpPr>
      <xdr:spPr>
        <a:xfrm>
          <a:off x="19443700" y="144877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757BBC07-4220-4220-8382-3603FAAA4941}"/>
            </a:ext>
          </a:extLst>
        </xdr:cNvPr>
        <xdr:cNvSpPr txBox="1"/>
      </xdr:nvSpPr>
      <xdr:spPr>
        <a:xfrm>
          <a:off x="19547840" y="1295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18E41885-58A9-473C-9123-D9EEABF9485C}"/>
            </a:ext>
          </a:extLst>
        </xdr:cNvPr>
        <xdr:cNvCxnSpPr/>
      </xdr:nvCxnSpPr>
      <xdr:spPr>
        <a:xfrm>
          <a:off x="19443700" y="131793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1" name="【消防施設】&#10;一人当たり面積平均値テキスト">
          <a:extLst>
            <a:ext uri="{FF2B5EF4-FFF2-40B4-BE49-F238E27FC236}">
              <a16:creationId xmlns:a16="http://schemas.microsoft.com/office/drawing/2014/main" id="{2471F5E0-140A-4310-B5F7-52D83C5D9838}"/>
            </a:ext>
          </a:extLst>
        </xdr:cNvPr>
        <xdr:cNvSpPr txBox="1"/>
      </xdr:nvSpPr>
      <xdr:spPr>
        <a:xfrm>
          <a:off x="19547840" y="13846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6D29B89C-F546-49CA-BCE2-6BB7BED532DD}"/>
            </a:ext>
          </a:extLst>
        </xdr:cNvPr>
        <xdr:cNvSpPr/>
      </xdr:nvSpPr>
      <xdr:spPr>
        <a:xfrm>
          <a:off x="194589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93D2CC40-9B4B-40EA-8157-8E663D4A5D31}"/>
            </a:ext>
          </a:extLst>
        </xdr:cNvPr>
        <xdr:cNvSpPr/>
      </xdr:nvSpPr>
      <xdr:spPr>
        <a:xfrm>
          <a:off x="1873504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80D7F1E2-4E20-4FFB-AD26-C1373C9E410E}"/>
            </a:ext>
          </a:extLst>
        </xdr:cNvPr>
        <xdr:cNvSpPr/>
      </xdr:nvSpPr>
      <xdr:spPr>
        <a:xfrm>
          <a:off x="17937480" y="1401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CF7B9BB5-4C0D-4B1E-A57A-0031EC80A0B6}"/>
            </a:ext>
          </a:extLst>
        </xdr:cNvPr>
        <xdr:cNvSpPr/>
      </xdr:nvSpPr>
      <xdr:spPr>
        <a:xfrm>
          <a:off x="17162780" y="1401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A6500FAD-D973-47AD-BFA7-C12DA7DDED0B}"/>
            </a:ext>
          </a:extLst>
        </xdr:cNvPr>
        <xdr:cNvSpPr/>
      </xdr:nvSpPr>
      <xdr:spPr>
        <a:xfrm>
          <a:off x="16388080" y="140129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E107032E-786E-4171-BF81-69324578DEE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65D79077-AE63-4A13-A693-6C1418714BC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5D0618C0-946A-47BB-BDDA-86D2303C19D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1DEC037C-0060-465C-B340-521DC70C9309}"/>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8A2A56A6-77BB-4ECB-AA9A-41213D06D85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79829</xdr:rowOff>
    </xdr:from>
    <xdr:to>
      <xdr:col>116</xdr:col>
      <xdr:colOff>114300</xdr:colOff>
      <xdr:row>85</xdr:row>
      <xdr:rowOff>9979</xdr:rowOff>
    </xdr:to>
    <xdr:sp macro="" textlink="">
      <xdr:nvSpPr>
        <xdr:cNvPr id="812" name="楕円 811">
          <a:extLst>
            <a:ext uri="{FF2B5EF4-FFF2-40B4-BE49-F238E27FC236}">
              <a16:creationId xmlns:a16="http://schemas.microsoft.com/office/drawing/2014/main" id="{534DCAC2-B1B4-48BF-B912-28DC09AAD66E}"/>
            </a:ext>
          </a:extLst>
        </xdr:cNvPr>
        <xdr:cNvSpPr/>
      </xdr:nvSpPr>
      <xdr:spPr>
        <a:xfrm>
          <a:off x="19458940" y="141615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58256</xdr:rowOff>
    </xdr:from>
    <xdr:ext cx="469744" cy="259045"/>
    <xdr:sp macro="" textlink="">
      <xdr:nvSpPr>
        <xdr:cNvPr id="813" name="【消防施設】&#10;一人当たり面積該当値テキスト">
          <a:extLst>
            <a:ext uri="{FF2B5EF4-FFF2-40B4-BE49-F238E27FC236}">
              <a16:creationId xmlns:a16="http://schemas.microsoft.com/office/drawing/2014/main" id="{5C518DD4-DB72-4D68-9295-29F2ADCA29CE}"/>
            </a:ext>
          </a:extLst>
        </xdr:cNvPr>
        <xdr:cNvSpPr txBox="1"/>
      </xdr:nvSpPr>
      <xdr:spPr>
        <a:xfrm>
          <a:off x="19547840" y="1414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79829</xdr:rowOff>
    </xdr:from>
    <xdr:to>
      <xdr:col>112</xdr:col>
      <xdr:colOff>38100</xdr:colOff>
      <xdr:row>85</xdr:row>
      <xdr:rowOff>9979</xdr:rowOff>
    </xdr:to>
    <xdr:sp macro="" textlink="">
      <xdr:nvSpPr>
        <xdr:cNvPr id="814" name="楕円 813">
          <a:extLst>
            <a:ext uri="{FF2B5EF4-FFF2-40B4-BE49-F238E27FC236}">
              <a16:creationId xmlns:a16="http://schemas.microsoft.com/office/drawing/2014/main" id="{ECF70743-0BA8-4956-937C-A72A020B6DB2}"/>
            </a:ext>
          </a:extLst>
        </xdr:cNvPr>
        <xdr:cNvSpPr/>
      </xdr:nvSpPr>
      <xdr:spPr>
        <a:xfrm>
          <a:off x="18735040" y="141615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130629</xdr:rowOff>
    </xdr:from>
    <xdr:to>
      <xdr:col>116</xdr:col>
      <xdr:colOff>63500</xdr:colOff>
      <xdr:row>84</xdr:row>
      <xdr:rowOff>130629</xdr:rowOff>
    </xdr:to>
    <xdr:cxnSp macro="">
      <xdr:nvCxnSpPr>
        <xdr:cNvPr id="815" name="直線コネクタ 814">
          <a:extLst>
            <a:ext uri="{FF2B5EF4-FFF2-40B4-BE49-F238E27FC236}">
              <a16:creationId xmlns:a16="http://schemas.microsoft.com/office/drawing/2014/main" id="{0F7FCA18-BCDC-46D1-8C02-D90DF8195933}"/>
            </a:ext>
          </a:extLst>
        </xdr:cNvPr>
        <xdr:cNvCxnSpPr/>
      </xdr:nvCxnSpPr>
      <xdr:spPr>
        <a:xfrm>
          <a:off x="18778220" y="1421238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816" name="楕円 815">
          <a:extLst>
            <a:ext uri="{FF2B5EF4-FFF2-40B4-BE49-F238E27FC236}">
              <a16:creationId xmlns:a16="http://schemas.microsoft.com/office/drawing/2014/main" id="{B55950A3-B7EE-4255-B70B-EB093F1EFB08}"/>
            </a:ext>
          </a:extLst>
        </xdr:cNvPr>
        <xdr:cNvSpPr/>
      </xdr:nvSpPr>
      <xdr:spPr>
        <a:xfrm>
          <a:off x="1793748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130629</xdr:rowOff>
    </xdr:from>
    <xdr:to>
      <xdr:col>111</xdr:col>
      <xdr:colOff>177800</xdr:colOff>
      <xdr:row>84</xdr:row>
      <xdr:rowOff>152400</xdr:rowOff>
    </xdr:to>
    <xdr:cxnSp macro="">
      <xdr:nvCxnSpPr>
        <xdr:cNvPr id="817" name="直線コネクタ 816">
          <a:extLst>
            <a:ext uri="{FF2B5EF4-FFF2-40B4-BE49-F238E27FC236}">
              <a16:creationId xmlns:a16="http://schemas.microsoft.com/office/drawing/2014/main" id="{1934D4C3-53F3-4FAC-90C6-45CFEBC4BC6B}"/>
            </a:ext>
          </a:extLst>
        </xdr:cNvPr>
        <xdr:cNvCxnSpPr/>
      </xdr:nvCxnSpPr>
      <xdr:spPr>
        <a:xfrm flipV="1">
          <a:off x="17988280" y="14212389"/>
          <a:ext cx="78994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18" name="楕円 817">
          <a:extLst>
            <a:ext uri="{FF2B5EF4-FFF2-40B4-BE49-F238E27FC236}">
              <a16:creationId xmlns:a16="http://schemas.microsoft.com/office/drawing/2014/main" id="{4294CC49-9D61-4A44-88F1-B7DDFB23F5F6}"/>
            </a:ext>
          </a:extLst>
        </xdr:cNvPr>
        <xdr:cNvSpPr/>
      </xdr:nvSpPr>
      <xdr:spPr>
        <a:xfrm>
          <a:off x="1716278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819" name="直線コネクタ 818">
          <a:extLst>
            <a:ext uri="{FF2B5EF4-FFF2-40B4-BE49-F238E27FC236}">
              <a16:creationId xmlns:a16="http://schemas.microsoft.com/office/drawing/2014/main" id="{336155B1-35A6-4098-A570-2B39492F2D67}"/>
            </a:ext>
          </a:extLst>
        </xdr:cNvPr>
        <xdr:cNvCxnSpPr/>
      </xdr:nvCxnSpPr>
      <xdr:spPr>
        <a:xfrm>
          <a:off x="17213580" y="142341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20" name="楕円 819">
          <a:extLst>
            <a:ext uri="{FF2B5EF4-FFF2-40B4-BE49-F238E27FC236}">
              <a16:creationId xmlns:a16="http://schemas.microsoft.com/office/drawing/2014/main" id="{AAF0004F-15F5-4AB5-BD93-6DDDC04D048F}"/>
            </a:ext>
          </a:extLst>
        </xdr:cNvPr>
        <xdr:cNvSpPr/>
      </xdr:nvSpPr>
      <xdr:spPr>
        <a:xfrm>
          <a:off x="16388080" y="1418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821" name="直線コネクタ 820">
          <a:extLst>
            <a:ext uri="{FF2B5EF4-FFF2-40B4-BE49-F238E27FC236}">
              <a16:creationId xmlns:a16="http://schemas.microsoft.com/office/drawing/2014/main" id="{76EE305F-3660-46BD-8E20-C45905ED7A33}"/>
            </a:ext>
          </a:extLst>
        </xdr:cNvPr>
        <xdr:cNvCxnSpPr/>
      </xdr:nvCxnSpPr>
      <xdr:spPr>
        <a:xfrm>
          <a:off x="16431260" y="142341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22" name="n_1aveValue【消防施設】&#10;一人当たり面積">
          <a:extLst>
            <a:ext uri="{FF2B5EF4-FFF2-40B4-BE49-F238E27FC236}">
              <a16:creationId xmlns:a16="http://schemas.microsoft.com/office/drawing/2014/main" id="{17CFAE9D-8757-4F8F-8B46-84B77B9D5607}"/>
            </a:ext>
          </a:extLst>
        </xdr:cNvPr>
        <xdr:cNvSpPr txBox="1"/>
      </xdr:nvSpPr>
      <xdr:spPr>
        <a:xfrm>
          <a:off x="1856112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45556</xdr:rowOff>
    </xdr:from>
    <xdr:ext cx="469744" cy="259045"/>
    <xdr:sp macro="" textlink="">
      <xdr:nvSpPr>
        <xdr:cNvPr id="823" name="n_2aveValue【消防施設】&#10;一人当たり面積">
          <a:extLst>
            <a:ext uri="{FF2B5EF4-FFF2-40B4-BE49-F238E27FC236}">
              <a16:creationId xmlns:a16="http://schemas.microsoft.com/office/drawing/2014/main" id="{5CC05C74-3C63-4E86-B332-3B7AA61A71C6}"/>
            </a:ext>
          </a:extLst>
        </xdr:cNvPr>
        <xdr:cNvSpPr txBox="1"/>
      </xdr:nvSpPr>
      <xdr:spPr>
        <a:xfrm>
          <a:off x="17776267" y="137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45556</xdr:rowOff>
    </xdr:from>
    <xdr:ext cx="469744" cy="259045"/>
    <xdr:sp macro="" textlink="">
      <xdr:nvSpPr>
        <xdr:cNvPr id="824" name="n_3aveValue【消防施設】&#10;一人当たり面積">
          <a:extLst>
            <a:ext uri="{FF2B5EF4-FFF2-40B4-BE49-F238E27FC236}">
              <a16:creationId xmlns:a16="http://schemas.microsoft.com/office/drawing/2014/main" id="{87397FA6-508E-4849-AB86-97993EC961E3}"/>
            </a:ext>
          </a:extLst>
        </xdr:cNvPr>
        <xdr:cNvSpPr txBox="1"/>
      </xdr:nvSpPr>
      <xdr:spPr>
        <a:xfrm>
          <a:off x="17001567" y="137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45556</xdr:rowOff>
    </xdr:from>
    <xdr:ext cx="469744" cy="259045"/>
    <xdr:sp macro="" textlink="">
      <xdr:nvSpPr>
        <xdr:cNvPr id="825" name="n_4aveValue【消防施設】&#10;一人当たり面積">
          <a:extLst>
            <a:ext uri="{FF2B5EF4-FFF2-40B4-BE49-F238E27FC236}">
              <a16:creationId xmlns:a16="http://schemas.microsoft.com/office/drawing/2014/main" id="{B6C75E77-9F4B-403D-911F-2A4EE2DFB286}"/>
            </a:ext>
          </a:extLst>
        </xdr:cNvPr>
        <xdr:cNvSpPr txBox="1"/>
      </xdr:nvSpPr>
      <xdr:spPr>
        <a:xfrm>
          <a:off x="16226867" y="137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1106</xdr:rowOff>
    </xdr:from>
    <xdr:ext cx="469744" cy="259045"/>
    <xdr:sp macro="" textlink="">
      <xdr:nvSpPr>
        <xdr:cNvPr id="826" name="n_1mainValue【消防施設】&#10;一人当たり面積">
          <a:extLst>
            <a:ext uri="{FF2B5EF4-FFF2-40B4-BE49-F238E27FC236}">
              <a16:creationId xmlns:a16="http://schemas.microsoft.com/office/drawing/2014/main" id="{F9B88F1D-0D9C-410A-862B-2634424510A3}"/>
            </a:ext>
          </a:extLst>
        </xdr:cNvPr>
        <xdr:cNvSpPr txBox="1"/>
      </xdr:nvSpPr>
      <xdr:spPr>
        <a:xfrm>
          <a:off x="18561127" y="1425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827" name="n_2mainValue【消防施設】&#10;一人当たり面積">
          <a:extLst>
            <a:ext uri="{FF2B5EF4-FFF2-40B4-BE49-F238E27FC236}">
              <a16:creationId xmlns:a16="http://schemas.microsoft.com/office/drawing/2014/main" id="{5BA28891-74F2-4F3E-93D5-378BA6A9A933}"/>
            </a:ext>
          </a:extLst>
        </xdr:cNvPr>
        <xdr:cNvSpPr txBox="1"/>
      </xdr:nvSpPr>
      <xdr:spPr>
        <a:xfrm>
          <a:off x="1777626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828" name="n_3mainValue【消防施設】&#10;一人当たり面積">
          <a:extLst>
            <a:ext uri="{FF2B5EF4-FFF2-40B4-BE49-F238E27FC236}">
              <a16:creationId xmlns:a16="http://schemas.microsoft.com/office/drawing/2014/main" id="{D9AEB755-4D46-4576-A999-C6FAEBB14980}"/>
            </a:ext>
          </a:extLst>
        </xdr:cNvPr>
        <xdr:cNvSpPr txBox="1"/>
      </xdr:nvSpPr>
      <xdr:spPr>
        <a:xfrm>
          <a:off x="1700156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29" name="n_4mainValue【消防施設】&#10;一人当たり面積">
          <a:extLst>
            <a:ext uri="{FF2B5EF4-FFF2-40B4-BE49-F238E27FC236}">
              <a16:creationId xmlns:a16="http://schemas.microsoft.com/office/drawing/2014/main" id="{1F6E8A8C-955E-43A6-B10C-598D2B4C70A8}"/>
            </a:ext>
          </a:extLst>
        </xdr:cNvPr>
        <xdr:cNvSpPr txBox="1"/>
      </xdr:nvSpPr>
      <xdr:spPr>
        <a:xfrm>
          <a:off x="1622686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2EA03B09-0827-4755-846A-4BB906AB103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A7B660C7-0B33-4BEA-AE16-0531FEF59B3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5FFDB069-19D8-4472-97BE-191D663D1777}"/>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3697D847-A031-4C59-81D3-3C21FF55080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2AA275B0-9C61-4390-8302-346A2A09C37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117C172F-5CCF-4AEC-8E18-E3110AC9DCB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BD8BBB88-A773-4825-B370-F59DDDBC2B6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DADDC6AE-6FF4-4857-95BE-63F449D4E5A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115BF6DA-5E29-42B5-8B8F-F9625F1057E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3FECFB4E-0377-4946-BD43-B498C145803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3573AC3F-6E6D-438D-A409-924EAC8D162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7CD79F81-8881-4C10-9E95-FCC53562F3E9}"/>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051C72AA-EE5F-40EA-9A88-5CFBADDB339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AE0F03A6-836C-4005-B085-4966267C567F}"/>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284D580C-7BA2-4907-8F96-3B604CFEBFEF}"/>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D34EFFD2-19F6-4151-94D5-2AE68E83FEE9}"/>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D4BE3699-701B-40D2-BC81-A9B559B2208A}"/>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35A31F39-5547-4BFD-8483-119956F689AC}"/>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B873E6BD-64D3-4387-82D5-FD240645908B}"/>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E67C3E03-BC42-483C-BBA3-DB9DBAAEAAFD}"/>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971301E2-9161-4988-9FC5-B6975A5DF826}"/>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6A4005BA-98BE-4834-B2A2-903AC115364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D4F650DD-41BD-457F-9A34-9B3018AC9E78}"/>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17C5228C-ABC9-409E-A066-683F5BC662E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F314532D-257C-4994-871B-6AB457E4A6E7}"/>
            </a:ext>
          </a:extLst>
        </xdr:cNvPr>
        <xdr:cNvCxnSpPr/>
      </xdr:nvCxnSpPr>
      <xdr:spPr>
        <a:xfrm flipV="1">
          <a:off x="14375764" y="16670655"/>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7822E0FB-4E33-4C3D-B250-CEAD4F938F54}"/>
            </a:ext>
          </a:extLst>
        </xdr:cNvPr>
        <xdr:cNvSpPr txBox="1"/>
      </xdr:nvSpPr>
      <xdr:spPr>
        <a:xfrm>
          <a:off x="14414500" y="1803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5D06BB3D-65C3-4E4F-A2EA-13598EB934AB}"/>
            </a:ext>
          </a:extLst>
        </xdr:cNvPr>
        <xdr:cNvCxnSpPr/>
      </xdr:nvCxnSpPr>
      <xdr:spPr>
        <a:xfrm>
          <a:off x="14287500" y="180270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F30135B0-C30B-4BB5-A059-15CF31D9B8E2}"/>
            </a:ext>
          </a:extLst>
        </xdr:cNvPr>
        <xdr:cNvSpPr txBox="1"/>
      </xdr:nvSpPr>
      <xdr:spPr>
        <a:xfrm>
          <a:off x="14414500" y="1644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2A0119CB-23BC-41DA-BB9D-4034B862F433}"/>
            </a:ext>
          </a:extLst>
        </xdr:cNvPr>
        <xdr:cNvCxnSpPr/>
      </xdr:nvCxnSpPr>
      <xdr:spPr>
        <a:xfrm>
          <a:off x="14287500" y="16670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a:extLst>
            <a:ext uri="{FF2B5EF4-FFF2-40B4-BE49-F238E27FC236}">
              <a16:creationId xmlns:a16="http://schemas.microsoft.com/office/drawing/2014/main" id="{C4A94E0A-3C52-442E-AE23-5F47F5904B69}"/>
            </a:ext>
          </a:extLst>
        </xdr:cNvPr>
        <xdr:cNvSpPr txBox="1"/>
      </xdr:nvSpPr>
      <xdr:spPr>
        <a:xfrm>
          <a:off x="14414500" y="17237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E9508970-A122-4CFF-ADA0-EE6552270A5D}"/>
            </a:ext>
          </a:extLst>
        </xdr:cNvPr>
        <xdr:cNvSpPr/>
      </xdr:nvSpPr>
      <xdr:spPr>
        <a:xfrm>
          <a:off x="14325600" y="1738185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7C14CBD2-68DE-47D9-A3C8-E6FA7CF37209}"/>
            </a:ext>
          </a:extLst>
        </xdr:cNvPr>
        <xdr:cNvSpPr/>
      </xdr:nvSpPr>
      <xdr:spPr>
        <a:xfrm>
          <a:off x="13578840" y="1736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B6EDBD65-7E53-4EF9-9750-D5EAA125285E}"/>
            </a:ext>
          </a:extLst>
        </xdr:cNvPr>
        <xdr:cNvSpPr/>
      </xdr:nvSpPr>
      <xdr:spPr>
        <a:xfrm>
          <a:off x="12804140" y="17339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0747205E-A6C6-4104-A4A2-AF78A3FCBB97}"/>
            </a:ext>
          </a:extLst>
        </xdr:cNvPr>
        <xdr:cNvSpPr/>
      </xdr:nvSpPr>
      <xdr:spPr>
        <a:xfrm>
          <a:off x="12029440" y="17313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4CA0112E-C817-45FC-A66D-84F9F73F1614}"/>
            </a:ext>
          </a:extLst>
        </xdr:cNvPr>
        <xdr:cNvSpPr/>
      </xdr:nvSpPr>
      <xdr:spPr>
        <a:xfrm>
          <a:off x="11231880" y="1732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C7ED283C-891B-4D8F-9DCC-107601E2D80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47DC59F8-04A9-4947-92CC-64F833CF975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2DAB210E-C073-4D40-98CB-9266078D8C1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C1CBD0E4-90BD-4954-B054-AB6B0BE4616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FC8DF806-6237-4B1C-9B9A-FE052E7C29C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133986</xdr:rowOff>
    </xdr:from>
    <xdr:to>
      <xdr:col>85</xdr:col>
      <xdr:colOff>177800</xdr:colOff>
      <xdr:row>104</xdr:row>
      <xdr:rowOff>64136</xdr:rowOff>
    </xdr:to>
    <xdr:sp macro="" textlink="">
      <xdr:nvSpPr>
        <xdr:cNvPr id="870" name="楕円 869">
          <a:extLst>
            <a:ext uri="{FF2B5EF4-FFF2-40B4-BE49-F238E27FC236}">
              <a16:creationId xmlns:a16="http://schemas.microsoft.com/office/drawing/2014/main" id="{EF554C82-5D83-4DA7-9702-63FD76B5DF4E}"/>
            </a:ext>
          </a:extLst>
        </xdr:cNvPr>
        <xdr:cNvSpPr/>
      </xdr:nvSpPr>
      <xdr:spPr>
        <a:xfrm>
          <a:off x="14325600" y="1740090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112413</xdr:rowOff>
    </xdr:from>
    <xdr:ext cx="405111" cy="259045"/>
    <xdr:sp macro="" textlink="">
      <xdr:nvSpPr>
        <xdr:cNvPr id="871" name="【庁舎】&#10;有形固定資産減価償却率該当値テキスト">
          <a:extLst>
            <a:ext uri="{FF2B5EF4-FFF2-40B4-BE49-F238E27FC236}">
              <a16:creationId xmlns:a16="http://schemas.microsoft.com/office/drawing/2014/main" id="{FF8CD6E2-4298-427D-9621-171F2F0794CA}"/>
            </a:ext>
          </a:extLst>
        </xdr:cNvPr>
        <xdr:cNvSpPr txBox="1"/>
      </xdr:nvSpPr>
      <xdr:spPr>
        <a:xfrm>
          <a:off x="14414500" y="1737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101600</xdr:rowOff>
    </xdr:from>
    <xdr:to>
      <xdr:col>81</xdr:col>
      <xdr:colOff>101600</xdr:colOff>
      <xdr:row>104</xdr:row>
      <xdr:rowOff>31750</xdr:rowOff>
    </xdr:to>
    <xdr:sp macro="" textlink="">
      <xdr:nvSpPr>
        <xdr:cNvPr id="872" name="楕円 871">
          <a:extLst>
            <a:ext uri="{FF2B5EF4-FFF2-40B4-BE49-F238E27FC236}">
              <a16:creationId xmlns:a16="http://schemas.microsoft.com/office/drawing/2014/main" id="{854B5534-24E2-4D3D-886A-B2146653300F}"/>
            </a:ext>
          </a:extLst>
        </xdr:cNvPr>
        <xdr:cNvSpPr/>
      </xdr:nvSpPr>
      <xdr:spPr>
        <a:xfrm>
          <a:off x="13578840" y="17368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152400</xdr:rowOff>
    </xdr:from>
    <xdr:to>
      <xdr:col>85</xdr:col>
      <xdr:colOff>127000</xdr:colOff>
      <xdr:row>104</xdr:row>
      <xdr:rowOff>13336</xdr:rowOff>
    </xdr:to>
    <xdr:cxnSp macro="">
      <xdr:nvCxnSpPr>
        <xdr:cNvPr id="873" name="直線コネクタ 872">
          <a:extLst>
            <a:ext uri="{FF2B5EF4-FFF2-40B4-BE49-F238E27FC236}">
              <a16:creationId xmlns:a16="http://schemas.microsoft.com/office/drawing/2014/main" id="{D5D08E89-F712-409D-9A97-9F74A746DA43}"/>
            </a:ext>
          </a:extLst>
        </xdr:cNvPr>
        <xdr:cNvCxnSpPr/>
      </xdr:nvCxnSpPr>
      <xdr:spPr>
        <a:xfrm>
          <a:off x="13629640" y="17419320"/>
          <a:ext cx="74676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59689</xdr:rowOff>
    </xdr:from>
    <xdr:to>
      <xdr:col>76</xdr:col>
      <xdr:colOff>165100</xdr:colOff>
      <xdr:row>105</xdr:row>
      <xdr:rowOff>161289</xdr:rowOff>
    </xdr:to>
    <xdr:sp macro="" textlink="">
      <xdr:nvSpPr>
        <xdr:cNvPr id="874" name="楕円 873">
          <a:extLst>
            <a:ext uri="{FF2B5EF4-FFF2-40B4-BE49-F238E27FC236}">
              <a16:creationId xmlns:a16="http://schemas.microsoft.com/office/drawing/2014/main" id="{2FBD156A-BC10-430F-941F-15945947D172}"/>
            </a:ext>
          </a:extLst>
        </xdr:cNvPr>
        <xdr:cNvSpPr/>
      </xdr:nvSpPr>
      <xdr:spPr>
        <a:xfrm>
          <a:off x="1280414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152400</xdr:rowOff>
    </xdr:from>
    <xdr:to>
      <xdr:col>81</xdr:col>
      <xdr:colOff>50800</xdr:colOff>
      <xdr:row>105</xdr:row>
      <xdr:rowOff>110489</xdr:rowOff>
    </xdr:to>
    <xdr:cxnSp macro="">
      <xdr:nvCxnSpPr>
        <xdr:cNvPr id="875" name="直線コネクタ 874">
          <a:extLst>
            <a:ext uri="{FF2B5EF4-FFF2-40B4-BE49-F238E27FC236}">
              <a16:creationId xmlns:a16="http://schemas.microsoft.com/office/drawing/2014/main" id="{1F2E4BFD-B8F5-470C-B630-4267E74AE984}"/>
            </a:ext>
          </a:extLst>
        </xdr:cNvPr>
        <xdr:cNvCxnSpPr/>
      </xdr:nvCxnSpPr>
      <xdr:spPr>
        <a:xfrm flipV="1">
          <a:off x="12854940" y="17419320"/>
          <a:ext cx="774700" cy="29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42545</xdr:rowOff>
    </xdr:from>
    <xdr:to>
      <xdr:col>72</xdr:col>
      <xdr:colOff>38100</xdr:colOff>
      <xdr:row>105</xdr:row>
      <xdr:rowOff>144145</xdr:rowOff>
    </xdr:to>
    <xdr:sp macro="" textlink="">
      <xdr:nvSpPr>
        <xdr:cNvPr id="876" name="楕円 875">
          <a:extLst>
            <a:ext uri="{FF2B5EF4-FFF2-40B4-BE49-F238E27FC236}">
              <a16:creationId xmlns:a16="http://schemas.microsoft.com/office/drawing/2014/main" id="{BFD15D41-438A-421A-A1D4-7ABA88DF7202}"/>
            </a:ext>
          </a:extLst>
        </xdr:cNvPr>
        <xdr:cNvSpPr/>
      </xdr:nvSpPr>
      <xdr:spPr>
        <a:xfrm>
          <a:off x="12029440" y="176447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93345</xdr:rowOff>
    </xdr:from>
    <xdr:to>
      <xdr:col>76</xdr:col>
      <xdr:colOff>114300</xdr:colOff>
      <xdr:row>105</xdr:row>
      <xdr:rowOff>110489</xdr:rowOff>
    </xdr:to>
    <xdr:cxnSp macro="">
      <xdr:nvCxnSpPr>
        <xdr:cNvPr id="877" name="直線コネクタ 876">
          <a:extLst>
            <a:ext uri="{FF2B5EF4-FFF2-40B4-BE49-F238E27FC236}">
              <a16:creationId xmlns:a16="http://schemas.microsoft.com/office/drawing/2014/main" id="{61D6E478-390F-4FA9-B343-5F3C802681FE}"/>
            </a:ext>
          </a:extLst>
        </xdr:cNvPr>
        <xdr:cNvCxnSpPr/>
      </xdr:nvCxnSpPr>
      <xdr:spPr>
        <a:xfrm>
          <a:off x="12072620" y="17695545"/>
          <a:ext cx="78232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17780</xdr:rowOff>
    </xdr:from>
    <xdr:to>
      <xdr:col>67</xdr:col>
      <xdr:colOff>101600</xdr:colOff>
      <xdr:row>105</xdr:row>
      <xdr:rowOff>119380</xdr:rowOff>
    </xdr:to>
    <xdr:sp macro="" textlink="">
      <xdr:nvSpPr>
        <xdr:cNvPr id="878" name="楕円 877">
          <a:extLst>
            <a:ext uri="{FF2B5EF4-FFF2-40B4-BE49-F238E27FC236}">
              <a16:creationId xmlns:a16="http://schemas.microsoft.com/office/drawing/2014/main" id="{324D55AD-A4B2-4307-90C4-9F32DAA138B0}"/>
            </a:ext>
          </a:extLst>
        </xdr:cNvPr>
        <xdr:cNvSpPr/>
      </xdr:nvSpPr>
      <xdr:spPr>
        <a:xfrm>
          <a:off x="1123188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68580</xdr:rowOff>
    </xdr:from>
    <xdr:to>
      <xdr:col>71</xdr:col>
      <xdr:colOff>177800</xdr:colOff>
      <xdr:row>105</xdr:row>
      <xdr:rowOff>93345</xdr:rowOff>
    </xdr:to>
    <xdr:cxnSp macro="">
      <xdr:nvCxnSpPr>
        <xdr:cNvPr id="879" name="直線コネクタ 878">
          <a:extLst>
            <a:ext uri="{FF2B5EF4-FFF2-40B4-BE49-F238E27FC236}">
              <a16:creationId xmlns:a16="http://schemas.microsoft.com/office/drawing/2014/main" id="{8CE7E2A5-1D33-40E4-BAD5-0988F5EDC3F3}"/>
            </a:ext>
          </a:extLst>
        </xdr:cNvPr>
        <xdr:cNvCxnSpPr/>
      </xdr:nvCxnSpPr>
      <xdr:spPr>
        <a:xfrm>
          <a:off x="11282680" y="17670780"/>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22877</xdr:rowOff>
    </xdr:from>
    <xdr:ext cx="405111" cy="259045"/>
    <xdr:sp macro="" textlink="">
      <xdr:nvSpPr>
        <xdr:cNvPr id="880" name="n_1aveValue【庁舎】&#10;有形固定資産減価償却率">
          <a:extLst>
            <a:ext uri="{FF2B5EF4-FFF2-40B4-BE49-F238E27FC236}">
              <a16:creationId xmlns:a16="http://schemas.microsoft.com/office/drawing/2014/main" id="{35A447B9-878F-4ED7-9C97-FA712745C35A}"/>
            </a:ext>
          </a:extLst>
        </xdr:cNvPr>
        <xdr:cNvSpPr txBox="1"/>
      </xdr:nvSpPr>
      <xdr:spPr>
        <a:xfrm>
          <a:off x="13437244" y="1745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a:extLst>
            <a:ext uri="{FF2B5EF4-FFF2-40B4-BE49-F238E27FC236}">
              <a16:creationId xmlns:a16="http://schemas.microsoft.com/office/drawing/2014/main" id="{EE181719-B0F7-4FE5-B4C7-39A260FBE338}"/>
            </a:ext>
          </a:extLst>
        </xdr:cNvPr>
        <xdr:cNvSpPr txBox="1"/>
      </xdr:nvSpPr>
      <xdr:spPr>
        <a:xfrm>
          <a:off x="12675244" y="1711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a:extLst>
            <a:ext uri="{FF2B5EF4-FFF2-40B4-BE49-F238E27FC236}">
              <a16:creationId xmlns:a16="http://schemas.microsoft.com/office/drawing/2014/main" id="{02D0F68A-D42D-489A-94C1-C726F8673982}"/>
            </a:ext>
          </a:extLst>
        </xdr:cNvPr>
        <xdr:cNvSpPr txBox="1"/>
      </xdr:nvSpPr>
      <xdr:spPr>
        <a:xfrm>
          <a:off x="11900544" y="1709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a:extLst>
            <a:ext uri="{FF2B5EF4-FFF2-40B4-BE49-F238E27FC236}">
              <a16:creationId xmlns:a16="http://schemas.microsoft.com/office/drawing/2014/main" id="{B72133AD-AB52-4480-9040-AFB86F396306}"/>
            </a:ext>
          </a:extLst>
        </xdr:cNvPr>
        <xdr:cNvSpPr txBox="1"/>
      </xdr:nvSpPr>
      <xdr:spPr>
        <a:xfrm>
          <a:off x="11102984" y="17105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48277</xdr:rowOff>
    </xdr:from>
    <xdr:ext cx="405111" cy="259045"/>
    <xdr:sp macro="" textlink="">
      <xdr:nvSpPr>
        <xdr:cNvPr id="884" name="n_1mainValue【庁舎】&#10;有形固定資産減価償却率">
          <a:extLst>
            <a:ext uri="{FF2B5EF4-FFF2-40B4-BE49-F238E27FC236}">
              <a16:creationId xmlns:a16="http://schemas.microsoft.com/office/drawing/2014/main" id="{A6440385-8B4C-4476-BD10-22FB88B427C4}"/>
            </a:ext>
          </a:extLst>
        </xdr:cNvPr>
        <xdr:cNvSpPr txBox="1"/>
      </xdr:nvSpPr>
      <xdr:spPr>
        <a:xfrm>
          <a:off x="13437244" y="1714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152416</xdr:rowOff>
    </xdr:from>
    <xdr:ext cx="405111" cy="259045"/>
    <xdr:sp macro="" textlink="">
      <xdr:nvSpPr>
        <xdr:cNvPr id="885" name="n_2mainValue【庁舎】&#10;有形固定資産減価償却率">
          <a:extLst>
            <a:ext uri="{FF2B5EF4-FFF2-40B4-BE49-F238E27FC236}">
              <a16:creationId xmlns:a16="http://schemas.microsoft.com/office/drawing/2014/main" id="{16799C42-7417-4C81-B5DC-8499752F16F0}"/>
            </a:ext>
          </a:extLst>
        </xdr:cNvPr>
        <xdr:cNvSpPr txBox="1"/>
      </xdr:nvSpPr>
      <xdr:spPr>
        <a:xfrm>
          <a:off x="126752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135272</xdr:rowOff>
    </xdr:from>
    <xdr:ext cx="405111" cy="259045"/>
    <xdr:sp macro="" textlink="">
      <xdr:nvSpPr>
        <xdr:cNvPr id="886" name="n_3mainValue【庁舎】&#10;有形固定資産減価償却率">
          <a:extLst>
            <a:ext uri="{FF2B5EF4-FFF2-40B4-BE49-F238E27FC236}">
              <a16:creationId xmlns:a16="http://schemas.microsoft.com/office/drawing/2014/main" id="{A2B31464-A2D2-4B6F-B924-ADE1D785C8E2}"/>
            </a:ext>
          </a:extLst>
        </xdr:cNvPr>
        <xdr:cNvSpPr txBox="1"/>
      </xdr:nvSpPr>
      <xdr:spPr>
        <a:xfrm>
          <a:off x="1190054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110507</xdr:rowOff>
    </xdr:from>
    <xdr:ext cx="405111" cy="259045"/>
    <xdr:sp macro="" textlink="">
      <xdr:nvSpPr>
        <xdr:cNvPr id="887" name="n_4mainValue【庁舎】&#10;有形固定資産減価償却率">
          <a:extLst>
            <a:ext uri="{FF2B5EF4-FFF2-40B4-BE49-F238E27FC236}">
              <a16:creationId xmlns:a16="http://schemas.microsoft.com/office/drawing/2014/main" id="{D46DD14E-4915-416E-AF4E-37B8783FF25A}"/>
            </a:ext>
          </a:extLst>
        </xdr:cNvPr>
        <xdr:cNvSpPr txBox="1"/>
      </xdr:nvSpPr>
      <xdr:spPr>
        <a:xfrm>
          <a:off x="1110298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8AFCCA16-D091-47D6-A526-7E70364805A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2E237380-D3FA-4503-B0B1-1C292F61A74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E3E3BF44-9A28-4A56-9165-05BAE88954E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0B72326B-FBA5-464D-9A30-C385F8405A9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E14E095D-062B-4C29-8B3A-5DABD0B427B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76DF9B87-C253-4BFC-A0B7-D6B383A1FB0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73992B95-84D0-4012-834E-607C807ADFF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4C2F982A-F3BA-456F-943E-41537C6965C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3FB390AE-0A97-451F-8999-060D23457EC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8613670F-61DB-42CA-83DD-5B5392733BF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DCAF42F0-B28D-407A-ADE8-9F827BCFAF77}"/>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3985E807-A531-40AE-8BF6-AB57A749D14D}"/>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BC641F54-6413-4B90-B5C1-925AD461C42C}"/>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44EEA721-FF2F-4C1D-A208-78488CD2810C}"/>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7CCE69A1-7BC4-4AAC-949A-72E0B3B93DE5}"/>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FF457A87-169D-48E3-835B-936B7FF656EC}"/>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523A283E-1889-4DF3-BD61-9318C94AE3F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557C4C66-E727-45F9-A298-3F1061F08259}"/>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1EABB776-A212-4140-8E55-6A4EE4D61C8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AFFB39BA-04C9-4446-9A01-A96FB8891C88}"/>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287F6A72-C57E-48F0-9E40-FF30131AECB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9283DA5A-A449-4C09-B124-7DEF10FA5542}"/>
            </a:ext>
          </a:extLst>
        </xdr:cNvPr>
        <xdr:cNvCxnSpPr/>
      </xdr:nvCxnSpPr>
      <xdr:spPr>
        <a:xfrm flipV="1">
          <a:off x="19509104" y="16799052"/>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0583849B-CF24-4BD3-ABC4-EC551CE85409}"/>
            </a:ext>
          </a:extLst>
        </xdr:cNvPr>
        <xdr:cNvSpPr txBox="1"/>
      </xdr:nvSpPr>
      <xdr:spPr>
        <a:xfrm>
          <a:off x="19547840" y="1787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097E7E0B-ED70-4D9D-A75D-F806510AD219}"/>
            </a:ext>
          </a:extLst>
        </xdr:cNvPr>
        <xdr:cNvCxnSpPr/>
      </xdr:nvCxnSpPr>
      <xdr:spPr>
        <a:xfrm>
          <a:off x="19443700" y="17868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2402E3A4-0BD6-4F1E-B46F-2744A9B40AA4}"/>
            </a:ext>
          </a:extLst>
        </xdr:cNvPr>
        <xdr:cNvSpPr txBox="1"/>
      </xdr:nvSpPr>
      <xdr:spPr>
        <a:xfrm>
          <a:off x="19547840" y="1658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A9A90935-35B7-46FA-A160-F89AC8AE75FC}"/>
            </a:ext>
          </a:extLst>
        </xdr:cNvPr>
        <xdr:cNvCxnSpPr/>
      </xdr:nvCxnSpPr>
      <xdr:spPr>
        <a:xfrm>
          <a:off x="19443700" y="167990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914" name="【庁舎】&#10;一人当たり面積平均値テキスト">
          <a:extLst>
            <a:ext uri="{FF2B5EF4-FFF2-40B4-BE49-F238E27FC236}">
              <a16:creationId xmlns:a16="http://schemas.microsoft.com/office/drawing/2014/main" id="{AA3A41C7-1F7F-4FB9-B600-C6E11DE2C4B3}"/>
            </a:ext>
          </a:extLst>
        </xdr:cNvPr>
        <xdr:cNvSpPr txBox="1"/>
      </xdr:nvSpPr>
      <xdr:spPr>
        <a:xfrm>
          <a:off x="19547840" y="1734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C432FBB6-96FB-4876-8AC1-3DD82436D132}"/>
            </a:ext>
          </a:extLst>
        </xdr:cNvPr>
        <xdr:cNvSpPr/>
      </xdr:nvSpPr>
      <xdr:spPr>
        <a:xfrm>
          <a:off x="19458940" y="174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F8F33D4A-4EAC-45E3-AD7A-EF04ED8AA0A4}"/>
            </a:ext>
          </a:extLst>
        </xdr:cNvPr>
        <xdr:cNvSpPr/>
      </xdr:nvSpPr>
      <xdr:spPr>
        <a:xfrm>
          <a:off x="18735040" y="174782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FE5D4124-DED2-4B07-9E99-8C72F82354C4}"/>
            </a:ext>
          </a:extLst>
        </xdr:cNvPr>
        <xdr:cNvSpPr/>
      </xdr:nvSpPr>
      <xdr:spPr>
        <a:xfrm>
          <a:off x="17937480" y="174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C7C9C7CB-94E6-4114-9AA9-90A63E1B573B}"/>
            </a:ext>
          </a:extLst>
        </xdr:cNvPr>
        <xdr:cNvSpPr/>
      </xdr:nvSpPr>
      <xdr:spPr>
        <a:xfrm>
          <a:off x="17162780" y="1749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C3CD41C4-6FAD-47E1-A5C7-5564DBCFE54A}"/>
            </a:ext>
          </a:extLst>
        </xdr:cNvPr>
        <xdr:cNvSpPr/>
      </xdr:nvSpPr>
      <xdr:spPr>
        <a:xfrm>
          <a:off x="16388080" y="175011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9AC19874-DD81-4628-9F46-986A8BBE485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E1F4D69B-AAFC-4C37-873A-8CC4872D6512}"/>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2E1EBB2-59CD-41A3-AFB8-918C1D6B2AA3}"/>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13D97787-034B-4CA7-A901-CAE4062C4E7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ECB40346-1114-4F25-9976-CA6E1990FFD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925" name="楕円 924">
          <a:extLst>
            <a:ext uri="{FF2B5EF4-FFF2-40B4-BE49-F238E27FC236}">
              <a16:creationId xmlns:a16="http://schemas.microsoft.com/office/drawing/2014/main" id="{DFEF22B6-BEF4-4E9A-8FDA-5307FD78B503}"/>
            </a:ext>
          </a:extLst>
        </xdr:cNvPr>
        <xdr:cNvSpPr/>
      </xdr:nvSpPr>
      <xdr:spPr>
        <a:xfrm>
          <a:off x="19458940" y="17716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29481</xdr:rowOff>
    </xdr:from>
    <xdr:ext cx="469744" cy="259045"/>
    <xdr:sp macro="" textlink="">
      <xdr:nvSpPr>
        <xdr:cNvPr id="926" name="【庁舎】&#10;一人当たり面積該当値テキスト">
          <a:extLst>
            <a:ext uri="{FF2B5EF4-FFF2-40B4-BE49-F238E27FC236}">
              <a16:creationId xmlns:a16="http://schemas.microsoft.com/office/drawing/2014/main" id="{801F9909-4D80-4B8C-97F3-A1B7B3261445}"/>
            </a:ext>
          </a:extLst>
        </xdr:cNvPr>
        <xdr:cNvSpPr txBox="1"/>
      </xdr:nvSpPr>
      <xdr:spPr>
        <a:xfrm>
          <a:off x="19547840" y="1763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119126</xdr:rowOff>
    </xdr:from>
    <xdr:to>
      <xdr:col>112</xdr:col>
      <xdr:colOff>38100</xdr:colOff>
      <xdr:row>106</xdr:row>
      <xdr:rowOff>49276</xdr:rowOff>
    </xdr:to>
    <xdr:sp macro="" textlink="">
      <xdr:nvSpPr>
        <xdr:cNvPr id="927" name="楕円 926">
          <a:extLst>
            <a:ext uri="{FF2B5EF4-FFF2-40B4-BE49-F238E27FC236}">
              <a16:creationId xmlns:a16="http://schemas.microsoft.com/office/drawing/2014/main" id="{9A0EA09D-D05F-4212-9489-556D15D3185C}"/>
            </a:ext>
          </a:extLst>
        </xdr:cNvPr>
        <xdr:cNvSpPr/>
      </xdr:nvSpPr>
      <xdr:spPr>
        <a:xfrm>
          <a:off x="18735040" y="177213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165354</xdr:rowOff>
    </xdr:from>
    <xdr:to>
      <xdr:col>116</xdr:col>
      <xdr:colOff>63500</xdr:colOff>
      <xdr:row>105</xdr:row>
      <xdr:rowOff>169926</xdr:rowOff>
    </xdr:to>
    <xdr:cxnSp macro="">
      <xdr:nvCxnSpPr>
        <xdr:cNvPr id="928" name="直線コネクタ 927">
          <a:extLst>
            <a:ext uri="{FF2B5EF4-FFF2-40B4-BE49-F238E27FC236}">
              <a16:creationId xmlns:a16="http://schemas.microsoft.com/office/drawing/2014/main" id="{B4690EE9-66E3-4F7F-80EE-E442D72D98A3}"/>
            </a:ext>
          </a:extLst>
        </xdr:cNvPr>
        <xdr:cNvCxnSpPr/>
      </xdr:nvCxnSpPr>
      <xdr:spPr>
        <a:xfrm flipV="1">
          <a:off x="18778220" y="17767554"/>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112268</xdr:rowOff>
    </xdr:from>
    <xdr:to>
      <xdr:col>107</xdr:col>
      <xdr:colOff>101600</xdr:colOff>
      <xdr:row>107</xdr:row>
      <xdr:rowOff>42418</xdr:rowOff>
    </xdr:to>
    <xdr:sp macro="" textlink="">
      <xdr:nvSpPr>
        <xdr:cNvPr id="929" name="楕円 928">
          <a:extLst>
            <a:ext uri="{FF2B5EF4-FFF2-40B4-BE49-F238E27FC236}">
              <a16:creationId xmlns:a16="http://schemas.microsoft.com/office/drawing/2014/main" id="{9B3E9CB0-FFFE-428C-9779-9BF188D3C2CA}"/>
            </a:ext>
          </a:extLst>
        </xdr:cNvPr>
        <xdr:cNvSpPr/>
      </xdr:nvSpPr>
      <xdr:spPr>
        <a:xfrm>
          <a:off x="17937480" y="178821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169926</xdr:rowOff>
    </xdr:from>
    <xdr:to>
      <xdr:col>111</xdr:col>
      <xdr:colOff>177800</xdr:colOff>
      <xdr:row>106</xdr:row>
      <xdr:rowOff>163068</xdr:rowOff>
    </xdr:to>
    <xdr:cxnSp macro="">
      <xdr:nvCxnSpPr>
        <xdr:cNvPr id="930" name="直線コネクタ 929">
          <a:extLst>
            <a:ext uri="{FF2B5EF4-FFF2-40B4-BE49-F238E27FC236}">
              <a16:creationId xmlns:a16="http://schemas.microsoft.com/office/drawing/2014/main" id="{F3DC5CAA-357A-4FD6-A824-40E3E39B2E4B}"/>
            </a:ext>
          </a:extLst>
        </xdr:cNvPr>
        <xdr:cNvCxnSpPr/>
      </xdr:nvCxnSpPr>
      <xdr:spPr>
        <a:xfrm flipV="1">
          <a:off x="17988280" y="17772126"/>
          <a:ext cx="789940" cy="16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931" name="楕円 930">
          <a:extLst>
            <a:ext uri="{FF2B5EF4-FFF2-40B4-BE49-F238E27FC236}">
              <a16:creationId xmlns:a16="http://schemas.microsoft.com/office/drawing/2014/main" id="{4BBCBDB3-9CE5-4F5A-86FB-BF7C2A059EAA}"/>
            </a:ext>
          </a:extLst>
        </xdr:cNvPr>
        <xdr:cNvSpPr/>
      </xdr:nvSpPr>
      <xdr:spPr>
        <a:xfrm>
          <a:off x="17162780" y="1790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163068</xdr:rowOff>
    </xdr:from>
    <xdr:to>
      <xdr:col>107</xdr:col>
      <xdr:colOff>50800</xdr:colOff>
      <xdr:row>107</xdr:row>
      <xdr:rowOff>19050</xdr:rowOff>
    </xdr:to>
    <xdr:cxnSp macro="">
      <xdr:nvCxnSpPr>
        <xdr:cNvPr id="932" name="直線コネクタ 931">
          <a:extLst>
            <a:ext uri="{FF2B5EF4-FFF2-40B4-BE49-F238E27FC236}">
              <a16:creationId xmlns:a16="http://schemas.microsoft.com/office/drawing/2014/main" id="{87553A48-CBD3-4F17-B8ED-F20951207B38}"/>
            </a:ext>
          </a:extLst>
        </xdr:cNvPr>
        <xdr:cNvCxnSpPr/>
      </xdr:nvCxnSpPr>
      <xdr:spPr>
        <a:xfrm flipV="1">
          <a:off x="17213580" y="17932908"/>
          <a:ext cx="7747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139700</xdr:rowOff>
    </xdr:from>
    <xdr:to>
      <xdr:col>98</xdr:col>
      <xdr:colOff>38100</xdr:colOff>
      <xdr:row>107</xdr:row>
      <xdr:rowOff>69850</xdr:rowOff>
    </xdr:to>
    <xdr:sp macro="" textlink="">
      <xdr:nvSpPr>
        <xdr:cNvPr id="933" name="楕円 932">
          <a:extLst>
            <a:ext uri="{FF2B5EF4-FFF2-40B4-BE49-F238E27FC236}">
              <a16:creationId xmlns:a16="http://schemas.microsoft.com/office/drawing/2014/main" id="{A00822DF-1F90-472A-A71D-870C12AC6E5D}"/>
            </a:ext>
          </a:extLst>
        </xdr:cNvPr>
        <xdr:cNvSpPr/>
      </xdr:nvSpPr>
      <xdr:spPr>
        <a:xfrm>
          <a:off x="16388080" y="17909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19050</xdr:rowOff>
    </xdr:from>
    <xdr:to>
      <xdr:col>102</xdr:col>
      <xdr:colOff>114300</xdr:colOff>
      <xdr:row>107</xdr:row>
      <xdr:rowOff>19050</xdr:rowOff>
    </xdr:to>
    <xdr:cxnSp macro="">
      <xdr:nvCxnSpPr>
        <xdr:cNvPr id="934" name="直線コネクタ 933">
          <a:extLst>
            <a:ext uri="{FF2B5EF4-FFF2-40B4-BE49-F238E27FC236}">
              <a16:creationId xmlns:a16="http://schemas.microsoft.com/office/drawing/2014/main" id="{6C04752B-F0F0-4A6A-B0DB-6035CE833563}"/>
            </a:ext>
          </a:extLst>
        </xdr:cNvPr>
        <xdr:cNvCxnSpPr/>
      </xdr:nvCxnSpPr>
      <xdr:spPr>
        <a:xfrm>
          <a:off x="16431260" y="179565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935" name="n_1aveValue【庁舎】&#10;一人当たり面積">
          <a:extLst>
            <a:ext uri="{FF2B5EF4-FFF2-40B4-BE49-F238E27FC236}">
              <a16:creationId xmlns:a16="http://schemas.microsoft.com/office/drawing/2014/main" id="{C26A31DA-515F-4CE9-9E9C-88AEC72BC847}"/>
            </a:ext>
          </a:extLst>
        </xdr:cNvPr>
        <xdr:cNvSpPr txBox="1"/>
      </xdr:nvSpPr>
      <xdr:spPr>
        <a:xfrm>
          <a:off x="18561127" y="1726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6" name="n_2aveValue【庁舎】&#10;一人当たり面積">
          <a:extLst>
            <a:ext uri="{FF2B5EF4-FFF2-40B4-BE49-F238E27FC236}">
              <a16:creationId xmlns:a16="http://schemas.microsoft.com/office/drawing/2014/main" id="{92283A1A-0952-447C-9688-FC89C6DE3D9C}"/>
            </a:ext>
          </a:extLst>
        </xdr:cNvPr>
        <xdr:cNvSpPr txBox="1"/>
      </xdr:nvSpPr>
      <xdr:spPr>
        <a:xfrm>
          <a:off x="17776267" y="1727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a:extLst>
            <a:ext uri="{FF2B5EF4-FFF2-40B4-BE49-F238E27FC236}">
              <a16:creationId xmlns:a16="http://schemas.microsoft.com/office/drawing/2014/main" id="{4B49070D-EA50-47C9-854E-2A6A92AEA3F4}"/>
            </a:ext>
          </a:extLst>
        </xdr:cNvPr>
        <xdr:cNvSpPr txBox="1"/>
      </xdr:nvSpPr>
      <xdr:spPr>
        <a:xfrm>
          <a:off x="17001567" y="1727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a:extLst>
            <a:ext uri="{FF2B5EF4-FFF2-40B4-BE49-F238E27FC236}">
              <a16:creationId xmlns:a16="http://schemas.microsoft.com/office/drawing/2014/main" id="{62ED3676-4C8B-40D6-90DF-53415F92C102}"/>
            </a:ext>
          </a:extLst>
        </xdr:cNvPr>
        <xdr:cNvSpPr txBox="1"/>
      </xdr:nvSpPr>
      <xdr:spPr>
        <a:xfrm>
          <a:off x="16226867" y="1728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40403</xdr:rowOff>
    </xdr:from>
    <xdr:ext cx="469744" cy="259045"/>
    <xdr:sp macro="" textlink="">
      <xdr:nvSpPr>
        <xdr:cNvPr id="939" name="n_1mainValue【庁舎】&#10;一人当たり面積">
          <a:extLst>
            <a:ext uri="{FF2B5EF4-FFF2-40B4-BE49-F238E27FC236}">
              <a16:creationId xmlns:a16="http://schemas.microsoft.com/office/drawing/2014/main" id="{6DF5372C-C792-4907-832F-482DF575D562}"/>
            </a:ext>
          </a:extLst>
        </xdr:cNvPr>
        <xdr:cNvSpPr txBox="1"/>
      </xdr:nvSpPr>
      <xdr:spPr>
        <a:xfrm>
          <a:off x="18561127" y="178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33545</xdr:rowOff>
    </xdr:from>
    <xdr:ext cx="469744" cy="259045"/>
    <xdr:sp macro="" textlink="">
      <xdr:nvSpPr>
        <xdr:cNvPr id="940" name="n_2mainValue【庁舎】&#10;一人当たり面積">
          <a:extLst>
            <a:ext uri="{FF2B5EF4-FFF2-40B4-BE49-F238E27FC236}">
              <a16:creationId xmlns:a16="http://schemas.microsoft.com/office/drawing/2014/main" id="{6B92D5AF-F6B7-4326-8BFF-14AF86589D6C}"/>
            </a:ext>
          </a:extLst>
        </xdr:cNvPr>
        <xdr:cNvSpPr txBox="1"/>
      </xdr:nvSpPr>
      <xdr:spPr>
        <a:xfrm>
          <a:off x="17776267" y="1797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60977</xdr:rowOff>
    </xdr:from>
    <xdr:ext cx="469744" cy="259045"/>
    <xdr:sp macro="" textlink="">
      <xdr:nvSpPr>
        <xdr:cNvPr id="941" name="n_3mainValue【庁舎】&#10;一人当たり面積">
          <a:extLst>
            <a:ext uri="{FF2B5EF4-FFF2-40B4-BE49-F238E27FC236}">
              <a16:creationId xmlns:a16="http://schemas.microsoft.com/office/drawing/2014/main" id="{E6696799-1465-4E61-A1F6-07EBC3D62BB8}"/>
            </a:ext>
          </a:extLst>
        </xdr:cNvPr>
        <xdr:cNvSpPr txBox="1"/>
      </xdr:nvSpPr>
      <xdr:spPr>
        <a:xfrm>
          <a:off x="1700156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60977</xdr:rowOff>
    </xdr:from>
    <xdr:ext cx="469744" cy="259045"/>
    <xdr:sp macro="" textlink="">
      <xdr:nvSpPr>
        <xdr:cNvPr id="942" name="n_4mainValue【庁舎】&#10;一人当たり面積">
          <a:extLst>
            <a:ext uri="{FF2B5EF4-FFF2-40B4-BE49-F238E27FC236}">
              <a16:creationId xmlns:a16="http://schemas.microsoft.com/office/drawing/2014/main" id="{8294297E-4E6C-4297-8319-1B472C6BD7AE}"/>
            </a:ext>
          </a:extLst>
        </xdr:cNvPr>
        <xdr:cNvSpPr txBox="1"/>
      </xdr:nvSpPr>
      <xdr:spPr>
        <a:xfrm>
          <a:off x="1622686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AB7B4FB2-3EB0-4F00-B8C9-6F5B3E791C3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B0B1C40B-7E6F-45C4-99FD-282C9B1D87F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7402804B-15FA-4C39-B06A-6FFEEFBBE9C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ごみ処理施設を更新した一般廃棄物処理施設や、令和３年度に中央図書館がリニューアルオープンした図書館などを除き、施設が古く、老朽化が進んでいるため、類似団体内平均値と比較し、有形固定資産減価償却率は高い数値となっている。　</a:t>
          </a:r>
        </a:p>
        <a:p>
          <a:r>
            <a:rPr kumimoji="1" lang="ja-JP" altLang="en-US" sz="1100">
              <a:latin typeface="ＭＳ Ｐゴシック" panose="020B0600070205080204" pitchFamily="50" charset="-128"/>
              <a:ea typeface="ＭＳ Ｐゴシック" panose="020B0600070205080204" pitchFamily="50" charset="-128"/>
            </a:rPr>
            <a:t>　今後も引き続き、公共施設等総合管理計画に基づき、公共施設等の更新・統廃合・長寿命化等を総合的かつ計画的に進める。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大阪府寝屋川市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225,735
222,178
24.70
106,983,407
105,723,665
1,198,966
50,381,673
61,759,880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個人市民税の担税力が弱いこと、大企業が少ないため法人市民税収入が少ないこと等により、財政基盤が弱く、類似団体平均を下回っている。今後も税源涵養の観点から、まちの魅力や活力の創出に向けた都市基盤の整備に取り組むとともに、地方創生の取組を推進し、財政力の向上を図る。</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331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60778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60778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986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26307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事務事業の見直し、民間委託等の推進、職員数の適正化などの行財政改革に積極的かつ不断に取り組むとともに、徹底した経費節減とあらゆる財源の確保等、将来を見据えた財政運営を着実に進めてきたことにより、類似団体平均を下回っている。今後も事務事業の見直しを進めるとともに、優先度の低い事務事業について計画的に廃止する等の検討を進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157734</xdr:rowOff>
    </xdr:from>
    <xdr:to>
      <xdr:col>23</xdr:col>
      <xdr:colOff>133350</xdr:colOff>
      <xdr:row>64</xdr:row>
      <xdr:rowOff>5588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5908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80518</xdr:rowOff>
    </xdr:from>
    <xdr:to>
      <xdr:col>19</xdr:col>
      <xdr:colOff>133350</xdr:colOff>
      <xdr:row>63</xdr:row>
      <xdr:rowOff>157734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8186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80518</xdr:rowOff>
    </xdr:from>
    <xdr:to>
      <xdr:col>15</xdr:col>
      <xdr:colOff>82550</xdr:colOff>
      <xdr:row>63</xdr:row>
      <xdr:rowOff>109474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8186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109474</xdr:rowOff>
    </xdr:from>
    <xdr:to>
      <xdr:col>11</xdr:col>
      <xdr:colOff>31750</xdr:colOff>
      <xdr:row>64</xdr:row>
      <xdr:rowOff>126238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10824"/>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142765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106934</xdr:rowOff>
    </xdr:from>
    <xdr:to>
      <xdr:col>19</xdr:col>
      <xdr:colOff>184150</xdr:colOff>
      <xdr:row>64</xdr:row>
      <xdr:rowOff>37084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47261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29718</xdr:rowOff>
    </xdr:from>
    <xdr:to>
      <xdr:col>15</xdr:col>
      <xdr:colOff>133350</xdr:colOff>
      <xdr:row>63</xdr:row>
      <xdr:rowOff>131318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141495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9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58674</xdr:rowOff>
    </xdr:from>
    <xdr:to>
      <xdr:col>11</xdr:col>
      <xdr:colOff>82550</xdr:colOff>
      <xdr:row>63</xdr:row>
      <xdr:rowOff>160274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170451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15765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職員数、給与制度の適正化に取り組み、人件費を抑制したことにより、類似団体</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平均</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を下回っている</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今後も職員の柔軟な働き方を推進することにより長時間労働を抑制するとともに、総人件費をコントロールした職員配置を推進する。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110973</xdr:rowOff>
    </xdr:from>
    <xdr:to>
      <xdr:col>23</xdr:col>
      <xdr:colOff>133350</xdr:colOff>
      <xdr:row>88</xdr:row>
      <xdr:rowOff>136697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8423"/>
          <a:ext cx="0" cy="12258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108774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136697</xdr:rowOff>
    </xdr:from>
    <xdr:to>
      <xdr:col>24</xdr:col>
      <xdr:colOff>12700</xdr:colOff>
      <xdr:row>88</xdr:row>
      <xdr:rowOff>136697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25900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110973</xdr:rowOff>
    </xdr:from>
    <xdr:to>
      <xdr:col>24</xdr:col>
      <xdr:colOff>12700</xdr:colOff>
      <xdr:row>81</xdr:row>
      <xdr:rowOff>110973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110973</xdr:rowOff>
    </xdr:from>
    <xdr:to>
      <xdr:col>23</xdr:col>
      <xdr:colOff>133350</xdr:colOff>
      <xdr:row>82</xdr:row>
      <xdr:rowOff>57330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3998423"/>
          <a:ext cx="838200" cy="11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92212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94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120135</xdr:rowOff>
    </xdr:from>
    <xdr:to>
      <xdr:col>23</xdr:col>
      <xdr:colOff>184150</xdr:colOff>
      <xdr:row>85</xdr:row>
      <xdr:rowOff>50285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2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153615</xdr:rowOff>
    </xdr:from>
    <xdr:to>
      <xdr:col>19</xdr:col>
      <xdr:colOff>133350</xdr:colOff>
      <xdr:row>82</xdr:row>
      <xdr:rowOff>57330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41065"/>
          <a:ext cx="889000" cy="7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16300</xdr:rowOff>
    </xdr:from>
    <xdr:to>
      <xdr:col>19</xdr:col>
      <xdr:colOff>184150</xdr:colOff>
      <xdr:row>85</xdr:row>
      <xdr:rowOff>117900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5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102677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675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60007</xdr:rowOff>
    </xdr:from>
    <xdr:to>
      <xdr:col>15</xdr:col>
      <xdr:colOff>82550</xdr:colOff>
      <xdr:row>81</xdr:row>
      <xdr:rowOff>153615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47457"/>
          <a:ext cx="889000" cy="9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107362</xdr:rowOff>
    </xdr:from>
    <xdr:to>
      <xdr:col>15</xdr:col>
      <xdr:colOff>133350</xdr:colOff>
      <xdr:row>85</xdr:row>
      <xdr:rowOff>37512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50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22289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59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36505</xdr:rowOff>
    </xdr:from>
    <xdr:to>
      <xdr:col>11</xdr:col>
      <xdr:colOff>31750</xdr:colOff>
      <xdr:row>81</xdr:row>
      <xdr:rowOff>60007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52505"/>
          <a:ext cx="889000" cy="19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140911</xdr:rowOff>
    </xdr:from>
    <xdr:to>
      <xdr:col>11</xdr:col>
      <xdr:colOff>82550</xdr:colOff>
      <xdr:row>84</xdr:row>
      <xdr:rowOff>71061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55838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45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698</xdr:rowOff>
    </xdr:from>
    <xdr:to>
      <xdr:col>7</xdr:col>
      <xdr:colOff>31750</xdr:colOff>
      <xdr:row>83</xdr:row>
      <xdr:rowOff>102298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87075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31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60173</xdr:rowOff>
    </xdr:from>
    <xdr:to>
      <xdr:col>23</xdr:col>
      <xdr:colOff>184150</xdr:colOff>
      <xdr:row>81</xdr:row>
      <xdr:rowOff>161773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4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152900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6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6530</xdr:rowOff>
    </xdr:from>
    <xdr:to>
      <xdr:col>19</xdr:col>
      <xdr:colOff>184150</xdr:colOff>
      <xdr:row>82</xdr:row>
      <xdr:rowOff>108130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118307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34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102815</xdr:rowOff>
    </xdr:from>
    <xdr:to>
      <xdr:col>15</xdr:col>
      <xdr:colOff>133350</xdr:colOff>
      <xdr:row>82</xdr:row>
      <xdr:rowOff>32965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43142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5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9207</xdr:rowOff>
    </xdr:from>
    <xdr:to>
      <xdr:col>11</xdr:col>
      <xdr:colOff>82550</xdr:colOff>
      <xdr:row>81</xdr:row>
      <xdr:rowOff>110807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9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120984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6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157155</xdr:rowOff>
    </xdr:from>
    <xdr:to>
      <xdr:col>7</xdr:col>
      <xdr:colOff>31750</xdr:colOff>
      <xdr:row>80</xdr:row>
      <xdr:rowOff>87305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0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97482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7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国公準拠に基づき、給与制度の適正化に取り組んだことにより、類似団体平均を下回っている。引き続き水準の適正化に努める。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111478</xdr:rowOff>
    </xdr:from>
    <xdr:to>
      <xdr:col>81</xdr:col>
      <xdr:colOff>44450</xdr:colOff>
      <xdr:row>81</xdr:row>
      <xdr:rowOff>60678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382747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60678</xdr:rowOff>
    </xdr:from>
    <xdr:to>
      <xdr:col>77</xdr:col>
      <xdr:colOff>44450</xdr:colOff>
      <xdr:row>82</xdr:row>
      <xdr:rowOff>50095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394812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50095</xdr:rowOff>
    </xdr:from>
    <xdr:to>
      <xdr:col>72</xdr:col>
      <xdr:colOff>203200</xdr:colOff>
      <xdr:row>83</xdr:row>
      <xdr:rowOff>93134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108995"/>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83</xdr:row>
      <xdr:rowOff>133350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3234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60678</xdr:rowOff>
    </xdr:from>
    <xdr:to>
      <xdr:col>81</xdr:col>
      <xdr:colOff>95250</xdr:colOff>
      <xdr:row>80</xdr:row>
      <xdr:rowOff>162278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77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153405</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69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9878</xdr:rowOff>
    </xdr:from>
    <xdr:to>
      <xdr:col>77</xdr:col>
      <xdr:colOff>95250</xdr:colOff>
      <xdr:row>81</xdr:row>
      <xdr:rowOff>111478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121655</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666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170745</xdr:rowOff>
    </xdr:from>
    <xdr:to>
      <xdr:col>73</xdr:col>
      <xdr:colOff>44450</xdr:colOff>
      <xdr:row>82</xdr:row>
      <xdr:rowOff>100895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111072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8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154111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総人件費の上限を定めた上で、採用を行ったことにより、類似団体</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平均</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を下回っている。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今後も職員の柔軟な働き方を推進することにより長時間労働を抑制</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するとともに、総人件費をコントロールした職員配置を推進する。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165735</xdr:rowOff>
    </xdr:from>
    <xdr:to>
      <xdr:col>81</xdr:col>
      <xdr:colOff>44450</xdr:colOff>
      <xdr:row>58</xdr:row>
      <xdr:rowOff>18415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993838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149648</xdr:rowOff>
    </xdr:from>
    <xdr:to>
      <xdr:col>77</xdr:col>
      <xdr:colOff>44450</xdr:colOff>
      <xdr:row>58</xdr:row>
      <xdr:rowOff>18415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992229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141605</xdr:rowOff>
    </xdr:from>
    <xdr:to>
      <xdr:col>72</xdr:col>
      <xdr:colOff>203200</xdr:colOff>
      <xdr:row>57</xdr:row>
      <xdr:rowOff>149648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991425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121496</xdr:rowOff>
    </xdr:from>
    <xdr:to>
      <xdr:col>68</xdr:col>
      <xdr:colOff>152400</xdr:colOff>
      <xdr:row>57</xdr:row>
      <xdr:rowOff>141605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989414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114935</xdr:rowOff>
    </xdr:from>
    <xdr:to>
      <xdr:col>81</xdr:col>
      <xdr:colOff>95250</xdr:colOff>
      <xdr:row>58</xdr:row>
      <xdr:rowOff>45085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36212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80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139065</xdr:rowOff>
    </xdr:from>
    <xdr:to>
      <xdr:col>77</xdr:col>
      <xdr:colOff>95250</xdr:colOff>
      <xdr:row>58</xdr:row>
      <xdr:rowOff>69215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79392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68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98848</xdr:rowOff>
    </xdr:from>
    <xdr:to>
      <xdr:col>73</xdr:col>
      <xdr:colOff>44450</xdr:colOff>
      <xdr:row>58</xdr:row>
      <xdr:rowOff>28998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987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39175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640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90805</xdr:rowOff>
    </xdr:from>
    <xdr:to>
      <xdr:col>68</xdr:col>
      <xdr:colOff>203200</xdr:colOff>
      <xdr:row>58</xdr:row>
      <xdr:rowOff>20955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98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31132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63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70696</xdr:rowOff>
    </xdr:from>
    <xdr:to>
      <xdr:col>64</xdr:col>
      <xdr:colOff>152400</xdr:colOff>
      <xdr:row>58</xdr:row>
      <xdr:rowOff>846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98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11023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612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将来の財政負担を考慮し、普通建設事業債や臨時財政対策債の発行を抑制するなどにより、類似団体平均を下回っている。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今後も地方債の必要最小限の発行に努めていく。</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126577</xdr:rowOff>
    </xdr:from>
    <xdr:to>
      <xdr:col>81</xdr:col>
      <xdr:colOff>44450</xdr:colOff>
      <xdr:row>37</xdr:row>
      <xdr:rowOff>142663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47022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142663</xdr:rowOff>
    </xdr:from>
    <xdr:to>
      <xdr:col>77</xdr:col>
      <xdr:colOff>44450</xdr:colOff>
      <xdr:row>37</xdr:row>
      <xdr:rowOff>166794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4863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166794</xdr:rowOff>
    </xdr:from>
    <xdr:to>
      <xdr:col>72</xdr:col>
      <xdr:colOff>203200</xdr:colOff>
      <xdr:row>38</xdr:row>
      <xdr:rowOff>43604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5104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43604</xdr:rowOff>
    </xdr:from>
    <xdr:to>
      <xdr:col>68</xdr:col>
      <xdr:colOff>152400</xdr:colOff>
      <xdr:row>38</xdr:row>
      <xdr:rowOff>99906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5587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75777</xdr:rowOff>
    </xdr:from>
    <xdr:to>
      <xdr:col>81</xdr:col>
      <xdr:colOff>95250</xdr:colOff>
      <xdr:row>38</xdr:row>
      <xdr:rowOff>5927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168504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40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91863</xdr:rowOff>
    </xdr:from>
    <xdr:to>
      <xdr:col>77</xdr:col>
      <xdr:colOff>95250</xdr:colOff>
      <xdr:row>38</xdr:row>
      <xdr:rowOff>22013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32190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20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115993</xdr:rowOff>
    </xdr:from>
    <xdr:to>
      <xdr:col>73</xdr:col>
      <xdr:colOff>44450</xdr:colOff>
      <xdr:row>38</xdr:row>
      <xdr:rowOff>46143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56320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22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164254</xdr:rowOff>
    </xdr:from>
    <xdr:to>
      <xdr:col>68</xdr:col>
      <xdr:colOff>203200</xdr:colOff>
      <xdr:row>38</xdr:row>
      <xdr:rowOff>94404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104580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49106</xdr:rowOff>
    </xdr:from>
    <xdr:to>
      <xdr:col>64</xdr:col>
      <xdr:colOff>152400</xdr:colOff>
      <xdr:row>38</xdr:row>
      <xdr:rowOff>150706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160884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将来の公共施設の更新や改修に備えるための公共公益施設整備基金への計画的な積み立てや市債の発行抑制など、将来を見据えた取組を進めてきたことにより、将来負担比率は類似団体平均を下回っている。</a:t>
          </a:r>
        </a:p>
        <a:p>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今後も基金への計画的な積み立てや地方債の発行抑制に取り組むとともに、経常経費の抑制に努め、後年度の負担軽減を図る。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大阪府寝屋川市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225,735
222,178
24.70
106,983,407
105,723,665
1,198,966
50,381,673
61,759,880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総人件費の抑制や給与制度の適正化等により、</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類似団体</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平均を下回っている。引き続き当該取組を進めていく。</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35560</xdr:rowOff>
    </xdr:from>
    <xdr:to>
      <xdr:col>24</xdr:col>
      <xdr:colOff>25400</xdr:colOff>
      <xdr:row>34</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648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34</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56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142240</xdr:rowOff>
    </xdr:from>
    <xdr:to>
      <xdr:col>15</xdr:col>
      <xdr:colOff>98425</xdr:colOff>
      <xdr:row>35</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71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86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156210</xdr:rowOff>
    </xdr:from>
    <xdr:to>
      <xdr:col>24</xdr:col>
      <xdr:colOff>76200</xdr:colOff>
      <xdr:row>34</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91440</xdr:rowOff>
    </xdr:from>
    <xdr:to>
      <xdr:col>15</xdr:col>
      <xdr:colOff>149225</xdr:colOff>
      <xdr:row>35</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31767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160020</xdr:rowOff>
    </xdr:from>
    <xdr:to>
      <xdr:col>11</xdr:col>
      <xdr:colOff>60325</xdr:colOff>
      <xdr:row>35</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100347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106680</xdr:rowOff>
    </xdr:from>
    <xdr:to>
      <xdr:col>6</xdr:col>
      <xdr:colOff>171450</xdr:colOff>
      <xdr:row>35</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47007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小中学校の給食調理委託に</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係る経費</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が増加</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ことから</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ポイント悪化したものの、類似団体平均を下回る水準となっている。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引き続き、事務処理の改善や工夫により、抑制に努めていく。</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123190</xdr:rowOff>
    </xdr:from>
    <xdr:to>
      <xdr:col>82</xdr:col>
      <xdr:colOff>107950</xdr:colOff>
      <xdr:row>15</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949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123190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18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77470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18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77470</xdr:rowOff>
    </xdr:from>
    <xdr:to>
      <xdr:col>69</xdr:col>
      <xdr:colOff>92075</xdr:colOff>
      <xdr:row>15</xdr:row>
      <xdr:rowOff>138430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49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127017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72390</xdr:rowOff>
    </xdr:from>
    <xdr:to>
      <xdr:col>78</xdr:col>
      <xdr:colOff>120650</xdr:colOff>
      <xdr:row>16</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26670</xdr:rowOff>
    </xdr:from>
    <xdr:to>
      <xdr:col>69</xdr:col>
      <xdr:colOff>142875</xdr:colOff>
      <xdr:row>15</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扶助費に係る経常収支比率が類似団体平均を上回る要因として、障害福祉サービス費等</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や生活保護費</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などの増加が挙げられる。　</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生活保護費に係る生活保護受給者自立支援事業等を推進することで扶助費の抑制を図る。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711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72572</xdr:rowOff>
    </xdr:from>
    <xdr:to>
      <xdr:col>19</xdr:col>
      <xdr:colOff>187325</xdr:colOff>
      <xdr:row>58</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16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18143</xdr:rowOff>
    </xdr:from>
    <xdr:to>
      <xdr:col>15</xdr:col>
      <xdr:colOff>98425</xdr:colOff>
      <xdr:row>58</xdr:row>
      <xdr:rowOff>72572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962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18143</xdr:rowOff>
    </xdr:from>
    <xdr:to>
      <xdr:col>11</xdr:col>
      <xdr:colOff>9525</xdr:colOff>
      <xdr:row>59</xdr:row>
      <xdr:rowOff>118835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62243"/>
          <a:ext cx="8890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21772</xdr:rowOff>
    </xdr:from>
    <xdr:to>
      <xdr:col>15</xdr:col>
      <xdr:colOff>149225</xdr:colOff>
      <xdr:row>58</xdr:row>
      <xdr:rowOff>123372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108149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138793</xdr:rowOff>
    </xdr:from>
    <xdr:to>
      <xdr:col>11</xdr:col>
      <xdr:colOff>60325</xdr:colOff>
      <xdr:row>58</xdr:row>
      <xdr:rowOff>68943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53720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68035</xdr:rowOff>
    </xdr:from>
    <xdr:to>
      <xdr:col>6</xdr:col>
      <xdr:colOff>171450</xdr:colOff>
      <xdr:row>59</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154412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被保険者数の増加等による、大阪府後期高齢者広域連合会への負担金</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の増加等により、</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0.3</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ポイント悪化し、類似団体平均を上回る数値となっている。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引き続き、経費の削減と事務の効率化を図ることにより、抑制に努めていく。</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25400</xdr:rowOff>
    </xdr:from>
    <xdr:to>
      <xdr:col>82</xdr:col>
      <xdr:colOff>107950</xdr:colOff>
      <xdr:row>60</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3124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158750</xdr:rowOff>
    </xdr:from>
    <xdr:to>
      <xdr:col>78</xdr:col>
      <xdr:colOff>69850</xdr:colOff>
      <xdr:row>60</xdr:row>
      <xdr:rowOff>25400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74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146050</xdr:rowOff>
    </xdr:from>
    <xdr:to>
      <xdr:col>73</xdr:col>
      <xdr:colOff>180975</xdr:colOff>
      <xdr:row>59</xdr:row>
      <xdr:rowOff>158750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61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133350</xdr:rowOff>
    </xdr:from>
    <xdr:to>
      <xdr:col>69</xdr:col>
      <xdr:colOff>92075</xdr:colOff>
      <xdr:row>59</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48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48277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146050</xdr:rowOff>
    </xdr:from>
    <xdr:to>
      <xdr:col>78</xdr:col>
      <xdr:colOff>120650</xdr:colOff>
      <xdr:row>60</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60977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107950</xdr:rowOff>
    </xdr:from>
    <xdr:to>
      <xdr:col>74</xdr:col>
      <xdr:colOff>31750</xdr:colOff>
      <xdr:row>60</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95250</xdr:rowOff>
    </xdr:from>
    <xdr:to>
      <xdr:col>69</xdr:col>
      <xdr:colOff>142875</xdr:colOff>
      <xdr:row>60</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82550</xdr:rowOff>
    </xdr:from>
    <xdr:to>
      <xdr:col>65</xdr:col>
      <xdr:colOff>53975</xdr:colOff>
      <xdr:row>60</xdr:row>
      <xdr:rowOff>12700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枚方寝屋川消防組合などの一部事務組合への負担金が含まれているため、類似団体平均値を上回る構造となっている。今後も組合</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含めさらなる行財政改革の推進に取り組み、抑制に努めていく。</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60706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3860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60706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3403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33274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340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78994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376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135145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臨時財政対策債や交付税措置のない普通建設事業債の発行抑制等により、類似団体平均を下回っている。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今後も必要最小限の発行に努める。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92710</xdr:rowOff>
    </xdr:from>
    <xdr:to>
      <xdr:col>24</xdr:col>
      <xdr:colOff>25400</xdr:colOff>
      <xdr:row>75</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9514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76</xdr:row>
      <xdr:rowOff>27939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0048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27939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0200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76</xdr:row>
      <xdr:rowOff>58420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200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41910</xdr:rowOff>
    </xdr:from>
    <xdr:to>
      <xdr:col>24</xdr:col>
      <xdr:colOff>76200</xdr:colOff>
      <xdr:row>75</xdr:row>
      <xdr:rowOff>143510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58437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扶助費や特別会計への繰出金が増加していることや、光熱水費の高騰等により物件費が増加したこと等により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今後も、職員数の適正化等、より一層の行財政改革を推進し、経常経費充当一般財源の削減に努める。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xdr:rowOff>
    </xdr:from>
    <xdr:to>
      <xdr:col>82</xdr:col>
      <xdr:colOff>107950</xdr:colOff>
      <xdr:row>76</xdr:row>
      <xdr:rowOff>88900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352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76</xdr:row>
      <xdr:rowOff>5080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8600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75</xdr:row>
      <xdr:rowOff>85090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860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85090</xdr:rowOff>
    </xdr:from>
    <xdr:to>
      <xdr:col>69</xdr:col>
      <xdr:colOff>92075</xdr:colOff>
      <xdr:row>76</xdr:row>
      <xdr:rowOff>142239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943840"/>
          <a:ext cx="889000" cy="22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10177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125730</xdr:rowOff>
    </xdr:from>
    <xdr:to>
      <xdr:col>78</xdr:col>
      <xdr:colOff>120650</xdr:colOff>
      <xdr:row>76</xdr:row>
      <xdr:rowOff>55880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40657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070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36847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34290</xdr:rowOff>
    </xdr:from>
    <xdr:to>
      <xdr:col>69</xdr:col>
      <xdr:colOff>142875</xdr:colOff>
      <xdr:row>75</xdr:row>
      <xdr:rowOff>135890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146067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大阪府寝屋川市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26949</xdr:rowOff>
    </xdr:from>
    <xdr:to>
      <xdr:col>29</xdr:col>
      <xdr:colOff>127000</xdr:colOff>
      <xdr:row>18</xdr:row>
      <xdr:rowOff>35598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60674"/>
          <a:ext cx="647700" cy="8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25616</xdr:rowOff>
    </xdr:from>
    <xdr:to>
      <xdr:col>26</xdr:col>
      <xdr:colOff>50800</xdr:colOff>
      <xdr:row>18</xdr:row>
      <xdr:rowOff>35598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59341"/>
          <a:ext cx="698500" cy="9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6909</xdr:rowOff>
    </xdr:from>
    <xdr:to>
      <xdr:col>22</xdr:col>
      <xdr:colOff>114300</xdr:colOff>
      <xdr:row>18</xdr:row>
      <xdr:rowOff>25616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40634"/>
          <a:ext cx="698500" cy="18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6909</xdr:rowOff>
    </xdr:from>
    <xdr:to>
      <xdr:col>18</xdr:col>
      <xdr:colOff>177800</xdr:colOff>
      <xdr:row>18</xdr:row>
      <xdr:rowOff>69507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40634"/>
          <a:ext cx="698500" cy="62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147599</xdr:rowOff>
    </xdr:from>
    <xdr:to>
      <xdr:col>29</xdr:col>
      <xdr:colOff>177800</xdr:colOff>
      <xdr:row>18</xdr:row>
      <xdr:rowOff>77749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09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119676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156248</xdr:rowOff>
    </xdr:from>
    <xdr:to>
      <xdr:col>26</xdr:col>
      <xdr:colOff>101600</xdr:colOff>
      <xdr:row>18</xdr:row>
      <xdr:rowOff>86398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18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71175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4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146266</xdr:rowOff>
    </xdr:from>
    <xdr:to>
      <xdr:col>22</xdr:col>
      <xdr:colOff>165100</xdr:colOff>
      <xdr:row>18</xdr:row>
      <xdr:rowOff>76416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8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61193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9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127559</xdr:rowOff>
    </xdr:from>
    <xdr:to>
      <xdr:col>19</xdr:col>
      <xdr:colOff>38100</xdr:colOff>
      <xdr:row>18</xdr:row>
      <xdr:rowOff>57709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9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42486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7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18707</xdr:rowOff>
    </xdr:from>
    <xdr:to>
      <xdr:col>15</xdr:col>
      <xdr:colOff>101600</xdr:colOff>
      <xdr:row>18</xdr:row>
      <xdr:rowOff>120307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2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105084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3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240733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6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139116</xdr:rowOff>
    </xdr:from>
    <xdr:to>
      <xdr:col>29</xdr:col>
      <xdr:colOff>127000</xdr:colOff>
      <xdr:row>37</xdr:row>
      <xdr:rowOff>230556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263816"/>
          <a:ext cx="647700" cy="91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110389</xdr:rowOff>
    </xdr:from>
    <xdr:to>
      <xdr:col>26</xdr:col>
      <xdr:colOff>50800</xdr:colOff>
      <xdr:row>37</xdr:row>
      <xdr:rowOff>139116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35089"/>
          <a:ext cx="698500" cy="28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110389</xdr:rowOff>
    </xdr:from>
    <xdr:to>
      <xdr:col>22</xdr:col>
      <xdr:colOff>114300</xdr:colOff>
      <xdr:row>37</xdr:row>
      <xdr:rowOff>171691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35089"/>
          <a:ext cx="698500" cy="61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72593</xdr:rowOff>
    </xdr:from>
    <xdr:to>
      <xdr:col>18</xdr:col>
      <xdr:colOff>177800</xdr:colOff>
      <xdr:row>37</xdr:row>
      <xdr:rowOff>171691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97293"/>
          <a:ext cx="698500" cy="99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179756</xdr:rowOff>
    </xdr:from>
    <xdr:to>
      <xdr:col>29</xdr:col>
      <xdr:colOff>177800</xdr:colOff>
      <xdr:row>37</xdr:row>
      <xdr:rowOff>281356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04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88333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1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88316</xdr:rowOff>
    </xdr:from>
    <xdr:to>
      <xdr:col>26</xdr:col>
      <xdr:colOff>101600</xdr:colOff>
      <xdr:row>37</xdr:row>
      <xdr:rowOff>189916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13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174693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99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59589</xdr:rowOff>
    </xdr:from>
    <xdr:to>
      <xdr:col>22</xdr:col>
      <xdr:colOff>165100</xdr:colOff>
      <xdr:row>37</xdr:row>
      <xdr:rowOff>161189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84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145966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70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120891</xdr:rowOff>
    </xdr:from>
    <xdr:to>
      <xdr:col>19</xdr:col>
      <xdr:colOff>38100</xdr:colOff>
      <xdr:row>37</xdr:row>
      <xdr:rowOff>222491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45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207268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21793</xdr:rowOff>
    </xdr:from>
    <xdr:to>
      <xdr:col>15</xdr:col>
      <xdr:colOff>101600</xdr:colOff>
      <xdr:row>37</xdr:row>
      <xdr:rowOff>123393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46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108170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3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大阪府寝屋川市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225,735
222,178
24.70
106,983,407
105,723,665
1,198,966
50,381,673
61,759,880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78239</xdr:rowOff>
    </xdr:from>
    <xdr:to>
      <xdr:col>24</xdr:col>
      <xdr:colOff>62865</xdr:colOff>
      <xdr:row>38</xdr:row>
      <xdr:rowOff>24388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1739"/>
          <a:ext cx="1270" cy="1317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28215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24388</xdr:rowOff>
    </xdr:from>
    <xdr:to>
      <xdr:col>24</xdr:col>
      <xdr:colOff>152400</xdr:colOff>
      <xdr:row>38</xdr:row>
      <xdr:rowOff>24388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3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24916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78239</xdr:rowOff>
    </xdr:from>
    <xdr:to>
      <xdr:col>24</xdr:col>
      <xdr:colOff>152400</xdr:colOff>
      <xdr:row>30</xdr:row>
      <xdr:rowOff>78239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1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116971</xdr:rowOff>
    </xdr:from>
    <xdr:to>
      <xdr:col>24</xdr:col>
      <xdr:colOff>63500</xdr:colOff>
      <xdr:row>37</xdr:row>
      <xdr:rowOff>166544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60621"/>
          <a:ext cx="838200" cy="4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7731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3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156304</xdr:rowOff>
    </xdr:from>
    <xdr:to>
      <xdr:col>24</xdr:col>
      <xdr:colOff>114300</xdr:colOff>
      <xdr:row>35</xdr:row>
      <xdr:rowOff>86454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116971</xdr:rowOff>
    </xdr:from>
    <xdr:to>
      <xdr:col>19</xdr:col>
      <xdr:colOff>177800</xdr:colOff>
      <xdr:row>37</xdr:row>
      <xdr:rowOff>141398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60621"/>
          <a:ext cx="889000" cy="2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135567</xdr:rowOff>
    </xdr:from>
    <xdr:to>
      <xdr:col>20</xdr:col>
      <xdr:colOff>38100</xdr:colOff>
      <xdr:row>35</xdr:row>
      <xdr:rowOff>65717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82244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4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110341</xdr:rowOff>
    </xdr:from>
    <xdr:to>
      <xdr:col>15</xdr:col>
      <xdr:colOff>50800</xdr:colOff>
      <xdr:row>37</xdr:row>
      <xdr:rowOff>141398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53991"/>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156076</xdr:rowOff>
    </xdr:from>
    <xdr:to>
      <xdr:col>15</xdr:col>
      <xdr:colOff>101600</xdr:colOff>
      <xdr:row>35</xdr:row>
      <xdr:rowOff>86226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102753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110341</xdr:rowOff>
    </xdr:from>
    <xdr:to>
      <xdr:col>10</xdr:col>
      <xdr:colOff>114300</xdr:colOff>
      <xdr:row>38</xdr:row>
      <xdr:rowOff>103646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53991"/>
          <a:ext cx="889000" cy="16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6767</xdr:rowOff>
    </xdr:from>
    <xdr:to>
      <xdr:col>10</xdr:col>
      <xdr:colOff>165100</xdr:colOff>
      <xdr:row>35</xdr:row>
      <xdr:rowOff>108367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124894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143666</xdr:rowOff>
    </xdr:from>
    <xdr:to>
      <xdr:col>6</xdr:col>
      <xdr:colOff>38100</xdr:colOff>
      <xdr:row>36</xdr:row>
      <xdr:rowOff>73816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90343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115744</xdr:rowOff>
    </xdr:from>
    <xdr:to>
      <xdr:col>24</xdr:col>
      <xdr:colOff>114300</xdr:colOff>
      <xdr:row>38</xdr:row>
      <xdr:rowOff>45894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5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30671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66171</xdr:rowOff>
    </xdr:from>
    <xdr:to>
      <xdr:col>20</xdr:col>
      <xdr:colOff>38100</xdr:colOff>
      <xdr:row>37</xdr:row>
      <xdr:rowOff>167771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158897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90598</xdr:rowOff>
    </xdr:from>
    <xdr:to>
      <xdr:col>15</xdr:col>
      <xdr:colOff>101600</xdr:colOff>
      <xdr:row>38</xdr:row>
      <xdr:rowOff>20748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11875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2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59541</xdr:rowOff>
    </xdr:from>
    <xdr:to>
      <xdr:col>10</xdr:col>
      <xdr:colOff>165100</xdr:colOff>
      <xdr:row>37</xdr:row>
      <xdr:rowOff>161141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0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152268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9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52846</xdr:rowOff>
    </xdr:from>
    <xdr:to>
      <xdr:col>6</xdr:col>
      <xdr:colOff>38100</xdr:colOff>
      <xdr:row>38</xdr:row>
      <xdr:rowOff>154446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6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145573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6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83007</xdr:rowOff>
    </xdr:from>
    <xdr:to>
      <xdr:col>24</xdr:col>
      <xdr:colOff>62865</xdr:colOff>
      <xdr:row>57</xdr:row>
      <xdr:rowOff>60290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655507"/>
          <a:ext cx="1270" cy="1177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64117</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983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60290</xdr:rowOff>
    </xdr:from>
    <xdr:to>
      <xdr:col>24</xdr:col>
      <xdr:colOff>152400</xdr:colOff>
      <xdr:row>57</xdr:row>
      <xdr:rowOff>60290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983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29684</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3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83007</xdr:rowOff>
    </xdr:from>
    <xdr:to>
      <xdr:col>24</xdr:col>
      <xdr:colOff>152400</xdr:colOff>
      <xdr:row>50</xdr:row>
      <xdr:rowOff>83007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65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22057</xdr:rowOff>
    </xdr:from>
    <xdr:to>
      <xdr:col>24</xdr:col>
      <xdr:colOff>63500</xdr:colOff>
      <xdr:row>57</xdr:row>
      <xdr:rowOff>60290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3797300" y="9623257"/>
          <a:ext cx="838200" cy="20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85317</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172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62440</xdr:rowOff>
    </xdr:from>
    <xdr:to>
      <xdr:col>24</xdr:col>
      <xdr:colOff>114300</xdr:colOff>
      <xdr:row>54</xdr:row>
      <xdr:rowOff>164040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3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22057</xdr:rowOff>
    </xdr:from>
    <xdr:to>
      <xdr:col>19</xdr:col>
      <xdr:colOff>177800</xdr:colOff>
      <xdr:row>56</xdr:row>
      <xdr:rowOff>157673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9623257"/>
          <a:ext cx="889000" cy="13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84871</xdr:rowOff>
    </xdr:from>
    <xdr:to>
      <xdr:col>20</xdr:col>
      <xdr:colOff>38100</xdr:colOff>
      <xdr:row>54</xdr:row>
      <xdr:rowOff>15021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17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31548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894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157673</xdr:rowOff>
    </xdr:from>
    <xdr:to>
      <xdr:col>15</xdr:col>
      <xdr:colOff>50800</xdr:colOff>
      <xdr:row>57</xdr:row>
      <xdr:rowOff>143015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758873"/>
          <a:ext cx="889000" cy="15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35522</xdr:rowOff>
    </xdr:from>
    <xdr:to>
      <xdr:col>15</xdr:col>
      <xdr:colOff>101600</xdr:colOff>
      <xdr:row>54</xdr:row>
      <xdr:rowOff>137122</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293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153649</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0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143015</xdr:rowOff>
    </xdr:from>
    <xdr:to>
      <xdr:col>10</xdr:col>
      <xdr:colOff>114300</xdr:colOff>
      <xdr:row>58</xdr:row>
      <xdr:rowOff>129098</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915665"/>
          <a:ext cx="889000" cy="15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68040</xdr:rowOff>
    </xdr:from>
    <xdr:to>
      <xdr:col>10</xdr:col>
      <xdr:colOff>165100</xdr:colOff>
      <xdr:row>55</xdr:row>
      <xdr:rowOff>169640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4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14717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27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157080</xdr:rowOff>
    </xdr:from>
    <xdr:to>
      <xdr:col>6</xdr:col>
      <xdr:colOff>38100</xdr:colOff>
      <xdr:row>56</xdr:row>
      <xdr:rowOff>87230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5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103757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36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9490</xdr:rowOff>
    </xdr:from>
    <xdr:to>
      <xdr:col>24</xdr:col>
      <xdr:colOff>114300</xdr:colOff>
      <xdr:row>57</xdr:row>
      <xdr:rowOff>111090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78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95867</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6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142707</xdr:rowOff>
    </xdr:from>
    <xdr:to>
      <xdr:col>20</xdr:col>
      <xdr:colOff>38100</xdr:colOff>
      <xdr:row>56</xdr:row>
      <xdr:rowOff>72857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57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63984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66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106873</xdr:rowOff>
    </xdr:from>
    <xdr:to>
      <xdr:col>15</xdr:col>
      <xdr:colOff>101600</xdr:colOff>
      <xdr:row>57</xdr:row>
      <xdr:rowOff>37023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70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28150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80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92215</xdr:rowOff>
    </xdr:from>
    <xdr:to>
      <xdr:col>10</xdr:col>
      <xdr:colOff>165100</xdr:colOff>
      <xdr:row>58</xdr:row>
      <xdr:rowOff>22365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86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13492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95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78298</xdr:rowOff>
    </xdr:from>
    <xdr:to>
      <xdr:col>6</xdr:col>
      <xdr:colOff>38100</xdr:colOff>
      <xdr:row>59</xdr:row>
      <xdr:rowOff>8448</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1002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171025</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11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132567</xdr:rowOff>
    </xdr:from>
    <xdr:to>
      <xdr:col>24</xdr:col>
      <xdr:colOff>63500</xdr:colOff>
      <xdr:row>77</xdr:row>
      <xdr:rowOff>155611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34217"/>
          <a:ext cx="838200" cy="2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155611</xdr:rowOff>
    </xdr:from>
    <xdr:to>
      <xdr:col>19</xdr:col>
      <xdr:colOff>177800</xdr:colOff>
      <xdr:row>77</xdr:row>
      <xdr:rowOff>163382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57261"/>
          <a:ext cx="8890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163382</xdr:rowOff>
    </xdr:from>
    <xdr:to>
      <xdr:col>15</xdr:col>
      <xdr:colOff>50800</xdr:colOff>
      <xdr:row>78</xdr:row>
      <xdr:rowOff>43049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65032"/>
          <a:ext cx="889000" cy="5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43049</xdr:rowOff>
    </xdr:from>
    <xdr:to>
      <xdr:col>10</xdr:col>
      <xdr:colOff>114300</xdr:colOff>
      <xdr:row>78</xdr:row>
      <xdr:rowOff>76606</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16149"/>
          <a:ext cx="889000" cy="3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81767</xdr:rowOff>
    </xdr:from>
    <xdr:to>
      <xdr:col>24</xdr:col>
      <xdr:colOff>114300</xdr:colOff>
      <xdr:row>78</xdr:row>
      <xdr:rowOff>11917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8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60194</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6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104811</xdr:rowOff>
    </xdr:from>
    <xdr:to>
      <xdr:col>20</xdr:col>
      <xdr:colOff>38100</xdr:colOff>
      <xdr:row>78</xdr:row>
      <xdr:rowOff>34961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0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26088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39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112582</xdr:rowOff>
    </xdr:from>
    <xdr:to>
      <xdr:col>15</xdr:col>
      <xdr:colOff>101600</xdr:colOff>
      <xdr:row>78</xdr:row>
      <xdr:rowOff>42732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1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33859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0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163699</xdr:rowOff>
    </xdr:from>
    <xdr:to>
      <xdr:col>10</xdr:col>
      <xdr:colOff>165100</xdr:colOff>
      <xdr:row>78</xdr:row>
      <xdr:rowOff>93849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84976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5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25806</xdr:rowOff>
    </xdr:from>
    <xdr:to>
      <xdr:col>6</xdr:col>
      <xdr:colOff>38100</xdr:colOff>
      <xdr:row>78</xdr:row>
      <xdr:rowOff>127406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118533</xdr:rowOff>
    </xdr:from>
    <xdr:ext cx="378565"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941017" y="13491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17583</xdr:rowOff>
    </xdr:from>
    <xdr:to>
      <xdr:col>24</xdr:col>
      <xdr:colOff>63500</xdr:colOff>
      <xdr:row>94</xdr:row>
      <xdr:rowOff>147222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133883"/>
          <a:ext cx="838200" cy="12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64981</xdr:rowOff>
    </xdr:from>
    <xdr:to>
      <xdr:col>19</xdr:col>
      <xdr:colOff>177800</xdr:colOff>
      <xdr:row>94</xdr:row>
      <xdr:rowOff>147222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908300" y="16181281"/>
          <a:ext cx="889000" cy="8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64981</xdr:rowOff>
    </xdr:from>
    <xdr:to>
      <xdr:col>15</xdr:col>
      <xdr:colOff>50800</xdr:colOff>
      <xdr:row>96</xdr:row>
      <xdr:rowOff>51122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181281"/>
          <a:ext cx="889000" cy="32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51122</xdr:rowOff>
    </xdr:from>
    <xdr:to>
      <xdr:col>10</xdr:col>
      <xdr:colOff>114300</xdr:colOff>
      <xdr:row>96</xdr:row>
      <xdr:rowOff>71228</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510322"/>
          <a:ext cx="889000" cy="2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53176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138233</xdr:rowOff>
    </xdr:from>
    <xdr:to>
      <xdr:col>24</xdr:col>
      <xdr:colOff>114300</xdr:colOff>
      <xdr:row>94</xdr:row>
      <xdr:rowOff>68383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08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161110</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93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96422</xdr:rowOff>
    </xdr:from>
    <xdr:to>
      <xdr:col>20</xdr:col>
      <xdr:colOff>38100</xdr:colOff>
      <xdr:row>95</xdr:row>
      <xdr:rowOff>26572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21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43099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98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14181</xdr:rowOff>
    </xdr:from>
    <xdr:to>
      <xdr:col>15</xdr:col>
      <xdr:colOff>101600</xdr:colOff>
      <xdr:row>94</xdr:row>
      <xdr:rowOff>115781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13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132308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590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322</xdr:rowOff>
    </xdr:from>
    <xdr:to>
      <xdr:col>10</xdr:col>
      <xdr:colOff>165100</xdr:colOff>
      <xdr:row>96</xdr:row>
      <xdr:rowOff>101922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45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118449</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234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20428</xdr:rowOff>
    </xdr:from>
    <xdr:to>
      <xdr:col>6</xdr:col>
      <xdr:colOff>38100</xdr:colOff>
      <xdr:row>96</xdr:row>
      <xdr:rowOff>122028</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47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138555</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25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113792</xdr:rowOff>
    </xdr:from>
    <xdr:to>
      <xdr:col>55</xdr:col>
      <xdr:colOff>0</xdr:colOff>
      <xdr:row>36</xdr:row>
      <xdr:rowOff>136674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285992"/>
          <a:ext cx="838200" cy="2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113792</xdr:rowOff>
    </xdr:from>
    <xdr:to>
      <xdr:col>50</xdr:col>
      <xdr:colOff>114300</xdr:colOff>
      <xdr:row>36</xdr:row>
      <xdr:rowOff>147908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285992"/>
          <a:ext cx="889000" cy="3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147124</xdr:rowOff>
    </xdr:from>
    <xdr:to>
      <xdr:col>45</xdr:col>
      <xdr:colOff>177800</xdr:colOff>
      <xdr:row>36</xdr:row>
      <xdr:rowOff>147908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7861300" y="5290624"/>
          <a:ext cx="889000" cy="102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147124</xdr:rowOff>
    </xdr:from>
    <xdr:to>
      <xdr:col>41</xdr:col>
      <xdr:colOff>50800</xdr:colOff>
      <xdr:row>37</xdr:row>
      <xdr:rowOff>88396</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6972300" y="5290624"/>
          <a:ext cx="889000" cy="114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140675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85874</xdr:rowOff>
    </xdr:from>
    <xdr:to>
      <xdr:col>55</xdr:col>
      <xdr:colOff>50800</xdr:colOff>
      <xdr:row>37</xdr:row>
      <xdr:rowOff>16024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25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108751</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10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62992</xdr:rowOff>
    </xdr:from>
    <xdr:to>
      <xdr:col>50</xdr:col>
      <xdr:colOff>165100</xdr:colOff>
      <xdr:row>36</xdr:row>
      <xdr:rowOff>164592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2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9669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0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97108</xdr:rowOff>
    </xdr:from>
    <xdr:to>
      <xdr:col>46</xdr:col>
      <xdr:colOff>38100</xdr:colOff>
      <xdr:row>37</xdr:row>
      <xdr:rowOff>27258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26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43785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04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96324</xdr:rowOff>
    </xdr:from>
    <xdr:to>
      <xdr:col>41</xdr:col>
      <xdr:colOff>101600</xdr:colOff>
      <xdr:row>31</xdr:row>
      <xdr:rowOff>26474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523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17601</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61795" y="533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37596</xdr:rowOff>
    </xdr:from>
    <xdr:to>
      <xdr:col>36</xdr:col>
      <xdr:colOff>165100</xdr:colOff>
      <xdr:row>37</xdr:row>
      <xdr:rowOff>139196</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38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155723</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615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普通建設事業費グラフ枠">
          <a:extLst>
            <a:ext uri="{FF2B5EF4-FFF2-40B4-BE49-F238E27FC236}">
              <a16:creationId xmlns:a16="http://schemas.microsoft.com/office/drawing/2014/main" id="{00000000-0008-0000-06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5" name="普通建設事業費最小値テキスト">
          <a:extLst>
            <a:ext uri="{FF2B5EF4-FFF2-40B4-BE49-F238E27FC236}">
              <a16:creationId xmlns:a16="http://schemas.microsoft.com/office/drawing/2014/main" id="{00000000-0008-0000-0600-000063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7" name="普通建設事業費最大値テキスト">
          <a:extLst>
            <a:ext uri="{FF2B5EF4-FFF2-40B4-BE49-F238E27FC236}">
              <a16:creationId xmlns:a16="http://schemas.microsoft.com/office/drawing/2014/main" id="{00000000-0008-0000-0600-000065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5300</xdr:rowOff>
    </xdr:from>
    <xdr:to>
      <xdr:col>55</xdr:col>
      <xdr:colOff>0</xdr:colOff>
      <xdr:row>56</xdr:row>
      <xdr:rowOff>149220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9639300" y="9606500"/>
          <a:ext cx="838200" cy="14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60" name="普通建設事業費平均値テキスト">
          <a:extLst>
            <a:ext uri="{FF2B5EF4-FFF2-40B4-BE49-F238E27FC236}">
              <a16:creationId xmlns:a16="http://schemas.microsoft.com/office/drawing/2014/main" id="{00000000-0008-0000-0600-000068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149220</xdr:rowOff>
    </xdr:from>
    <xdr:to>
      <xdr:col>50</xdr:col>
      <xdr:colOff>114300</xdr:colOff>
      <xdr:row>57</xdr:row>
      <xdr:rowOff>107027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8750300" y="9750420"/>
          <a:ext cx="889000" cy="12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81701</xdr:rowOff>
    </xdr:from>
    <xdr:to>
      <xdr:col>45</xdr:col>
      <xdr:colOff>177800</xdr:colOff>
      <xdr:row>57</xdr:row>
      <xdr:rowOff>107027</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7861300" y="9854351"/>
          <a:ext cx="889000" cy="2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81701</xdr:rowOff>
    </xdr:from>
    <xdr:to>
      <xdr:col>41</xdr:col>
      <xdr:colOff>50800</xdr:colOff>
      <xdr:row>57</xdr:row>
      <xdr:rowOff>155816</xdr:rowOff>
    </xdr:to>
    <xdr:cxnSp macro="">
      <xdr:nvCxnSpPr>
        <xdr:cNvPr id="368" name="直線コネクタ 367">
          <a:extLst>
            <a:ext uri="{FF2B5EF4-FFF2-40B4-BE49-F238E27FC236}">
              <a16:creationId xmlns:a16="http://schemas.microsoft.com/office/drawing/2014/main" id="{00000000-0008-0000-0600-000070010000}"/>
            </a:ext>
          </a:extLst>
        </xdr:cNvPr>
        <xdr:cNvCxnSpPr/>
      </xdr:nvCxnSpPr>
      <xdr:spPr>
        <a:xfrm flipV="1">
          <a:off x="6972300" y="9854351"/>
          <a:ext cx="889000" cy="7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71" name="フローチャート: 判断 370">
          <a:extLst>
            <a:ext uri="{FF2B5EF4-FFF2-40B4-BE49-F238E27FC236}">
              <a16:creationId xmlns:a16="http://schemas.microsoft.com/office/drawing/2014/main" id="{00000000-0008-0000-0600-000073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125950</xdr:rowOff>
    </xdr:from>
    <xdr:to>
      <xdr:col>55</xdr:col>
      <xdr:colOff>50800</xdr:colOff>
      <xdr:row>56</xdr:row>
      <xdr:rowOff>56100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10426700" y="95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148827</xdr:rowOff>
    </xdr:from>
    <xdr:ext cx="534377" cy="259045"/>
    <xdr:sp macro="" textlink="">
      <xdr:nvSpPr>
        <xdr:cNvPr id="379" name="普通建設事業費該当値テキスト">
          <a:extLst>
            <a:ext uri="{FF2B5EF4-FFF2-40B4-BE49-F238E27FC236}">
              <a16:creationId xmlns:a16="http://schemas.microsoft.com/office/drawing/2014/main" id="{00000000-0008-0000-0600-00007B010000}"/>
            </a:ext>
          </a:extLst>
        </xdr:cNvPr>
        <xdr:cNvSpPr txBox="1"/>
      </xdr:nvSpPr>
      <xdr:spPr>
        <a:xfrm>
          <a:off x="10528300" y="940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98420</xdr:rowOff>
    </xdr:from>
    <xdr:to>
      <xdr:col>50</xdr:col>
      <xdr:colOff>165100</xdr:colOff>
      <xdr:row>57</xdr:row>
      <xdr:rowOff>28570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9588500" y="969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45097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9372111" y="947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56227</xdr:rowOff>
    </xdr:from>
    <xdr:to>
      <xdr:col>46</xdr:col>
      <xdr:colOff>38100</xdr:colOff>
      <xdr:row>57</xdr:row>
      <xdr:rowOff>157827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8699500" y="98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148954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8483111" y="992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30901</xdr:rowOff>
    </xdr:from>
    <xdr:to>
      <xdr:col>41</xdr:col>
      <xdr:colOff>101600</xdr:colOff>
      <xdr:row>57</xdr:row>
      <xdr:rowOff>132501</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7810500" y="980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123628</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7594111" y="989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105016</xdr:rowOff>
    </xdr:from>
    <xdr:to>
      <xdr:col>36</xdr:col>
      <xdr:colOff>165100</xdr:colOff>
      <xdr:row>58</xdr:row>
      <xdr:rowOff>35166</xdr:rowOff>
    </xdr:to>
    <xdr:sp macro="" textlink="">
      <xdr:nvSpPr>
        <xdr:cNvPr id="386" name="楕円 385">
          <a:extLst>
            <a:ext uri="{FF2B5EF4-FFF2-40B4-BE49-F238E27FC236}">
              <a16:creationId xmlns:a16="http://schemas.microsoft.com/office/drawing/2014/main" id="{00000000-0008-0000-0600-000082010000}"/>
            </a:ext>
          </a:extLst>
        </xdr:cNvPr>
        <xdr:cNvSpPr/>
      </xdr:nvSpPr>
      <xdr:spPr>
        <a:xfrm>
          <a:off x="6921500" y="987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26293</xdr:rowOff>
    </xdr:from>
    <xdr:ext cx="534377"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705111" y="997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138054</xdr:rowOff>
    </xdr:from>
    <xdr:to>
      <xdr:col>55</xdr:col>
      <xdr:colOff>0</xdr:colOff>
      <xdr:row>74</xdr:row>
      <xdr:rowOff>149644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2653904"/>
          <a:ext cx="838200" cy="18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149644</xdr:rowOff>
    </xdr:from>
    <xdr:to>
      <xdr:col>50</xdr:col>
      <xdr:colOff>114300</xdr:colOff>
      <xdr:row>76</xdr:row>
      <xdr:rowOff>47757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2836944"/>
          <a:ext cx="889000" cy="24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68767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47757</xdr:rowOff>
    </xdr:from>
    <xdr:to>
      <xdr:col>45</xdr:col>
      <xdr:colOff>177800</xdr:colOff>
      <xdr:row>76</xdr:row>
      <xdr:rowOff>113457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077957"/>
          <a:ext cx="889000" cy="6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113457</xdr:rowOff>
    </xdr:from>
    <xdr:to>
      <xdr:col>41</xdr:col>
      <xdr:colOff>50800</xdr:colOff>
      <xdr:row>77</xdr:row>
      <xdr:rowOff>21422</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143657"/>
          <a:ext cx="889000" cy="7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37518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64310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87254</xdr:rowOff>
    </xdr:from>
    <xdr:to>
      <xdr:col>55</xdr:col>
      <xdr:colOff>50800</xdr:colOff>
      <xdr:row>74</xdr:row>
      <xdr:rowOff>17404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260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110131</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45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98844</xdr:rowOff>
    </xdr:from>
    <xdr:to>
      <xdr:col>50</xdr:col>
      <xdr:colOff>165100</xdr:colOff>
      <xdr:row>75</xdr:row>
      <xdr:rowOff>28994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27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45521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56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168407</xdr:rowOff>
    </xdr:from>
    <xdr:to>
      <xdr:col>46</xdr:col>
      <xdr:colOff>38100</xdr:colOff>
      <xdr:row>76</xdr:row>
      <xdr:rowOff>98557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02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115084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80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62657</xdr:rowOff>
    </xdr:from>
    <xdr:to>
      <xdr:col>41</xdr:col>
      <xdr:colOff>101600</xdr:colOff>
      <xdr:row>76</xdr:row>
      <xdr:rowOff>164257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09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9334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86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142072</xdr:rowOff>
    </xdr:from>
    <xdr:to>
      <xdr:col>36</xdr:col>
      <xdr:colOff>165100</xdr:colOff>
      <xdr:row>77</xdr:row>
      <xdr:rowOff>72222</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17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88750</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94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42450</xdr:rowOff>
    </xdr:from>
    <xdr:to>
      <xdr:col>55</xdr:col>
      <xdr:colOff>0</xdr:colOff>
      <xdr:row>98</xdr:row>
      <xdr:rowOff>120383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844550"/>
          <a:ext cx="838200" cy="7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120383</xdr:rowOff>
    </xdr:from>
    <xdr:to>
      <xdr:col>50</xdr:col>
      <xdr:colOff>114300</xdr:colOff>
      <xdr:row>98</xdr:row>
      <xdr:rowOff>149664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922483"/>
          <a:ext cx="889000" cy="2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118441</xdr:rowOff>
    </xdr:from>
    <xdr:to>
      <xdr:col>45</xdr:col>
      <xdr:colOff>177800</xdr:colOff>
      <xdr:row>98</xdr:row>
      <xdr:rowOff>149664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920541"/>
          <a:ext cx="889000" cy="3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118441</xdr:rowOff>
    </xdr:from>
    <xdr:to>
      <xdr:col>41</xdr:col>
      <xdr:colOff>50800</xdr:colOff>
      <xdr:row>98</xdr:row>
      <xdr:rowOff>137128</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920541"/>
          <a:ext cx="889000" cy="1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163100</xdr:rowOff>
    </xdr:from>
    <xdr:to>
      <xdr:col>55</xdr:col>
      <xdr:colOff>50800</xdr:colOff>
      <xdr:row>98</xdr:row>
      <xdr:rowOff>93250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78027</xdr:rowOff>
    </xdr:from>
    <xdr:ext cx="469744"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70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69583</xdr:rowOff>
    </xdr:from>
    <xdr:to>
      <xdr:col>50</xdr:col>
      <xdr:colOff>165100</xdr:colOff>
      <xdr:row>98</xdr:row>
      <xdr:rowOff>171183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87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162310</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404428" y="1696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98864</xdr:rowOff>
    </xdr:from>
    <xdr:to>
      <xdr:col>46</xdr:col>
      <xdr:colOff>38100</xdr:colOff>
      <xdr:row>99</xdr:row>
      <xdr:rowOff>29014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90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20141</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515428" y="1699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67641</xdr:rowOff>
    </xdr:from>
    <xdr:to>
      <xdr:col>41</xdr:col>
      <xdr:colOff>101600</xdr:colOff>
      <xdr:row>98</xdr:row>
      <xdr:rowOff>169241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6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160368</xdr:rowOff>
    </xdr:from>
    <xdr:ext cx="469744"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626428" y="1696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86328</xdr:rowOff>
    </xdr:from>
    <xdr:to>
      <xdr:col>36</xdr:col>
      <xdr:colOff>165100</xdr:colOff>
      <xdr:row>99</xdr:row>
      <xdr:rowOff>16478</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8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7605</xdr:rowOff>
    </xdr:from>
    <xdr:ext cx="469744"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37428" y="1698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43459</xdr:rowOff>
    </xdr:from>
    <xdr:to>
      <xdr:col>76</xdr:col>
      <xdr:colOff>114300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30009"/>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42240</xdr:rowOff>
    </xdr:from>
    <xdr:to>
      <xdr:col>71</xdr:col>
      <xdr:colOff>177800</xdr:colOff>
      <xdr:row>39</xdr:row>
      <xdr:rowOff>43459</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28790"/>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164109</xdr:rowOff>
    </xdr:from>
    <xdr:to>
      <xdr:col>72</xdr:col>
      <xdr:colOff>38100</xdr:colOff>
      <xdr:row>39</xdr:row>
      <xdr:rowOff>94259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85386</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46333" y="6771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162890</xdr:rowOff>
    </xdr:from>
    <xdr:to>
      <xdr:col>67</xdr:col>
      <xdr:colOff>101600</xdr:colOff>
      <xdr:row>39</xdr:row>
      <xdr:rowOff>93040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84167</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57333" y="67707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a:extLst>
            <a:ext uri="{FF2B5EF4-FFF2-40B4-BE49-F238E27FC236}">
              <a16:creationId xmlns:a16="http://schemas.microsoft.com/office/drawing/2014/main" id="{00000000-0008-0000-06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5" name="公債費最小値テキスト">
          <a:extLst>
            <a:ext uri="{FF2B5EF4-FFF2-40B4-BE49-F238E27FC236}">
              <a16:creationId xmlns:a16="http://schemas.microsoft.com/office/drawing/2014/main" id="{00000000-0008-0000-0600-00007B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7" name="公債費最大値テキスト">
          <a:extLst>
            <a:ext uri="{FF2B5EF4-FFF2-40B4-BE49-F238E27FC236}">
              <a16:creationId xmlns:a16="http://schemas.microsoft.com/office/drawing/2014/main" id="{00000000-0008-0000-0600-00007D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43487</xdr:rowOff>
    </xdr:from>
    <xdr:to>
      <xdr:col>85</xdr:col>
      <xdr:colOff>127000</xdr:colOff>
      <xdr:row>77</xdr:row>
      <xdr:rowOff>69720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5481300" y="13245137"/>
          <a:ext cx="838200" cy="2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40" name="公債費平均値テキスト">
          <a:extLst>
            <a:ext uri="{FF2B5EF4-FFF2-40B4-BE49-F238E27FC236}">
              <a16:creationId xmlns:a16="http://schemas.microsoft.com/office/drawing/2014/main" id="{00000000-0008-0000-0600-000080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169132</xdr:rowOff>
    </xdr:from>
    <xdr:to>
      <xdr:col>81</xdr:col>
      <xdr:colOff>50800</xdr:colOff>
      <xdr:row>77</xdr:row>
      <xdr:rowOff>43487</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4592300" y="13199332"/>
          <a:ext cx="889000" cy="4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169132</xdr:rowOff>
    </xdr:from>
    <xdr:to>
      <xdr:col>76</xdr:col>
      <xdr:colOff>114300</xdr:colOff>
      <xdr:row>77</xdr:row>
      <xdr:rowOff>68348</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3703300" y="13199332"/>
          <a:ext cx="889000" cy="7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28172</xdr:rowOff>
    </xdr:from>
    <xdr:to>
      <xdr:col>71</xdr:col>
      <xdr:colOff>177800</xdr:colOff>
      <xdr:row>77</xdr:row>
      <xdr:rowOff>68348</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814300" y="13229822"/>
          <a:ext cx="889000" cy="4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18920</xdr:rowOff>
    </xdr:from>
    <xdr:to>
      <xdr:col>85</xdr:col>
      <xdr:colOff>177800</xdr:colOff>
      <xdr:row>77</xdr:row>
      <xdr:rowOff>120520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6268700" y="132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168797</xdr:rowOff>
    </xdr:from>
    <xdr:ext cx="534377" cy="259045"/>
    <xdr:sp macro="" textlink="">
      <xdr:nvSpPr>
        <xdr:cNvPr id="659" name="公債費該当値テキスト">
          <a:extLst>
            <a:ext uri="{FF2B5EF4-FFF2-40B4-BE49-F238E27FC236}">
              <a16:creationId xmlns:a16="http://schemas.microsoft.com/office/drawing/2014/main" id="{00000000-0008-0000-0600-000093020000}"/>
            </a:ext>
          </a:extLst>
        </xdr:cNvPr>
        <xdr:cNvSpPr txBox="1"/>
      </xdr:nvSpPr>
      <xdr:spPr>
        <a:xfrm>
          <a:off x="16370300" y="1319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164137</xdr:rowOff>
    </xdr:from>
    <xdr:to>
      <xdr:col>81</xdr:col>
      <xdr:colOff>101600</xdr:colOff>
      <xdr:row>77</xdr:row>
      <xdr:rowOff>94287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5430500" y="1319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85414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5214111" y="1328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118332</xdr:rowOff>
    </xdr:from>
    <xdr:to>
      <xdr:col>76</xdr:col>
      <xdr:colOff>165100</xdr:colOff>
      <xdr:row>77</xdr:row>
      <xdr:rowOff>48482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4541500" y="1314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39609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25111" y="1324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17548</xdr:rowOff>
    </xdr:from>
    <xdr:to>
      <xdr:col>72</xdr:col>
      <xdr:colOff>38100</xdr:colOff>
      <xdr:row>77</xdr:row>
      <xdr:rowOff>119148</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3652500" y="1321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110275</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3436111" y="1331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148822</xdr:rowOff>
    </xdr:from>
    <xdr:to>
      <xdr:col>67</xdr:col>
      <xdr:colOff>101600</xdr:colOff>
      <xdr:row>77</xdr:row>
      <xdr:rowOff>78972</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2763500" y="1317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70099</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547111" y="1327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a:extLst>
            <a:ext uri="{FF2B5EF4-FFF2-40B4-BE49-F238E27FC236}">
              <a16:creationId xmlns:a16="http://schemas.microsoft.com/office/drawing/2014/main" id="{00000000-0008-0000-06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4" name="積立金最小値テキスト">
          <a:extLst>
            <a:ext uri="{FF2B5EF4-FFF2-40B4-BE49-F238E27FC236}">
              <a16:creationId xmlns:a16="http://schemas.microsoft.com/office/drawing/2014/main" id="{00000000-0008-0000-0600-0000B6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6" name="積立金最大値テキスト">
          <a:extLst>
            <a:ext uri="{FF2B5EF4-FFF2-40B4-BE49-F238E27FC236}">
              <a16:creationId xmlns:a16="http://schemas.microsoft.com/office/drawing/2014/main" id="{00000000-0008-0000-0600-0000B8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131307</xdr:rowOff>
    </xdr:from>
    <xdr:to>
      <xdr:col>85</xdr:col>
      <xdr:colOff>127000</xdr:colOff>
      <xdr:row>95</xdr:row>
      <xdr:rowOff>11455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5481300" y="16076157"/>
          <a:ext cx="838200" cy="22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9" name="積立金平均値テキスト">
          <a:extLst>
            <a:ext uri="{FF2B5EF4-FFF2-40B4-BE49-F238E27FC236}">
              <a16:creationId xmlns:a16="http://schemas.microsoft.com/office/drawing/2014/main" id="{00000000-0008-0000-0600-0000BB020000}"/>
            </a:ext>
          </a:extLst>
        </xdr:cNvPr>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131307</xdr:rowOff>
    </xdr:from>
    <xdr:to>
      <xdr:col>81</xdr:col>
      <xdr:colOff>50800</xdr:colOff>
      <xdr:row>94</xdr:row>
      <xdr:rowOff>83105</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4592300" y="16076157"/>
          <a:ext cx="889000" cy="12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45974</xdr:rowOff>
    </xdr:from>
    <xdr:to>
      <xdr:col>76</xdr:col>
      <xdr:colOff>114300</xdr:colOff>
      <xdr:row>94</xdr:row>
      <xdr:rowOff>83105</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3703300" y="16162274"/>
          <a:ext cx="8890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45974</xdr:rowOff>
    </xdr:from>
    <xdr:to>
      <xdr:col>71</xdr:col>
      <xdr:colOff>177800</xdr:colOff>
      <xdr:row>96</xdr:row>
      <xdr:rowOff>18346</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flipV="1">
          <a:off x="12814300" y="16162274"/>
          <a:ext cx="889000" cy="31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132105</xdr:rowOff>
    </xdr:from>
    <xdr:to>
      <xdr:col>85</xdr:col>
      <xdr:colOff>177800</xdr:colOff>
      <xdr:row>95</xdr:row>
      <xdr:rowOff>62255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6268700" y="162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154982</xdr:rowOff>
    </xdr:from>
    <xdr:ext cx="534377" cy="259045"/>
    <xdr:sp macro="" textlink="">
      <xdr:nvSpPr>
        <xdr:cNvPr id="718" name="積立金該当値テキスト">
          <a:extLst>
            <a:ext uri="{FF2B5EF4-FFF2-40B4-BE49-F238E27FC236}">
              <a16:creationId xmlns:a16="http://schemas.microsoft.com/office/drawing/2014/main" id="{00000000-0008-0000-0600-0000CE020000}"/>
            </a:ext>
          </a:extLst>
        </xdr:cNvPr>
        <xdr:cNvSpPr txBox="1"/>
      </xdr:nvSpPr>
      <xdr:spPr>
        <a:xfrm>
          <a:off x="16370300" y="160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80507</xdr:rowOff>
    </xdr:from>
    <xdr:to>
      <xdr:col>81</xdr:col>
      <xdr:colOff>101600</xdr:colOff>
      <xdr:row>94</xdr:row>
      <xdr:rowOff>10657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5430500" y="1602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27184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5214111" y="1580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32305</xdr:rowOff>
    </xdr:from>
    <xdr:to>
      <xdr:col>76</xdr:col>
      <xdr:colOff>165100</xdr:colOff>
      <xdr:row>94</xdr:row>
      <xdr:rowOff>133905</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4541500" y="161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150432</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4325111" y="1592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166624</xdr:rowOff>
    </xdr:from>
    <xdr:to>
      <xdr:col>72</xdr:col>
      <xdr:colOff>38100</xdr:colOff>
      <xdr:row>94</xdr:row>
      <xdr:rowOff>96774</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3652500" y="1611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113301</xdr:rowOff>
    </xdr:from>
    <xdr:ext cx="534377"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3436111" y="158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138996</xdr:rowOff>
    </xdr:from>
    <xdr:to>
      <xdr:col>67</xdr:col>
      <xdr:colOff>101600</xdr:colOff>
      <xdr:row>96</xdr:row>
      <xdr:rowOff>69146</xdr:rowOff>
    </xdr:to>
    <xdr:sp macro="" textlink="">
      <xdr:nvSpPr>
        <xdr:cNvPr id="725" name="楕円 724">
          <a:extLst>
            <a:ext uri="{FF2B5EF4-FFF2-40B4-BE49-F238E27FC236}">
              <a16:creationId xmlns:a16="http://schemas.microsoft.com/office/drawing/2014/main" id="{00000000-0008-0000-0600-0000D5020000}"/>
            </a:ext>
          </a:extLst>
        </xdr:cNvPr>
        <xdr:cNvSpPr/>
      </xdr:nvSpPr>
      <xdr:spPr>
        <a:xfrm>
          <a:off x="12763500" y="1642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85673</xdr:rowOff>
    </xdr:from>
    <xdr:ext cx="534377"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2547111" y="1620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投資及び出資金グラフ枠">
          <a:extLst>
            <a:ext uri="{FF2B5EF4-FFF2-40B4-BE49-F238E27FC236}">
              <a16:creationId xmlns:a16="http://schemas.microsoft.com/office/drawing/2014/main" id="{00000000-0008-0000-06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投資及び出資金最小値テキスト">
          <a:extLst>
            <a:ext uri="{FF2B5EF4-FFF2-40B4-BE49-F238E27FC236}">
              <a16:creationId xmlns:a16="http://schemas.microsoft.com/office/drawing/2014/main" id="{00000000-0008-0000-0600-0000E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53" name="投資及び出資金最大値テキスト">
          <a:extLst>
            <a:ext uri="{FF2B5EF4-FFF2-40B4-BE49-F238E27FC236}">
              <a16:creationId xmlns:a16="http://schemas.microsoft.com/office/drawing/2014/main" id="{00000000-0008-0000-0600-0000F1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53022</xdr:rowOff>
    </xdr:from>
    <xdr:to>
      <xdr:col>116</xdr:col>
      <xdr:colOff>63500</xdr:colOff>
      <xdr:row>36</xdr:row>
      <xdr:rowOff>66548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1323300" y="6225222"/>
          <a:ext cx="8382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6" name="投資及び出資金平均値テキスト">
          <a:extLst>
            <a:ext uri="{FF2B5EF4-FFF2-40B4-BE49-F238E27FC236}">
              <a16:creationId xmlns:a16="http://schemas.microsoft.com/office/drawing/2014/main" id="{00000000-0008-0000-0600-0000F4020000}"/>
            </a:ext>
          </a:extLst>
        </xdr:cNvPr>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53022</xdr:rowOff>
    </xdr:from>
    <xdr:to>
      <xdr:col>111</xdr:col>
      <xdr:colOff>177800</xdr:colOff>
      <xdr:row>36</xdr:row>
      <xdr:rowOff>75883</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20434300" y="622522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74549</xdr:rowOff>
    </xdr:from>
    <xdr:to>
      <xdr:col>107</xdr:col>
      <xdr:colOff>50800</xdr:colOff>
      <xdr:row>36</xdr:row>
      <xdr:rowOff>75883</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9545300" y="6246749"/>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63136</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60071</xdr:rowOff>
    </xdr:from>
    <xdr:to>
      <xdr:col>102</xdr:col>
      <xdr:colOff>114300</xdr:colOff>
      <xdr:row>36</xdr:row>
      <xdr:rowOff>74549</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656300" y="6232271"/>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63707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15748</xdr:rowOff>
    </xdr:from>
    <xdr:to>
      <xdr:col>116</xdr:col>
      <xdr:colOff>114300</xdr:colOff>
      <xdr:row>36</xdr:row>
      <xdr:rowOff>117348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21107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38625</xdr:rowOff>
    </xdr:from>
    <xdr:ext cx="469744" cy="259045"/>
    <xdr:sp macro="" textlink="">
      <xdr:nvSpPr>
        <xdr:cNvPr id="775" name="投資及び出資金該当値テキスト">
          <a:extLst>
            <a:ext uri="{FF2B5EF4-FFF2-40B4-BE49-F238E27FC236}">
              <a16:creationId xmlns:a16="http://schemas.microsoft.com/office/drawing/2014/main" id="{00000000-0008-0000-0600-000007030000}"/>
            </a:ext>
          </a:extLst>
        </xdr:cNvPr>
        <xdr:cNvSpPr txBox="1"/>
      </xdr:nvSpPr>
      <xdr:spPr>
        <a:xfrm>
          <a:off x="22212300" y="603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2222</xdr:rowOff>
    </xdr:from>
    <xdr:to>
      <xdr:col>112</xdr:col>
      <xdr:colOff>38100</xdr:colOff>
      <xdr:row>36</xdr:row>
      <xdr:rowOff>103822</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1272500" y="617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120349</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088428" y="594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25083</xdr:rowOff>
    </xdr:from>
    <xdr:to>
      <xdr:col>107</xdr:col>
      <xdr:colOff>101600</xdr:colOff>
      <xdr:row>36</xdr:row>
      <xdr:rowOff>126683</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20383500" y="619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143210</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199428" y="597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23749</xdr:rowOff>
    </xdr:from>
    <xdr:to>
      <xdr:col>102</xdr:col>
      <xdr:colOff>165100</xdr:colOff>
      <xdr:row>36</xdr:row>
      <xdr:rowOff>125349</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9494500" y="61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141876</xdr:rowOff>
    </xdr:from>
    <xdr:ext cx="469744"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9310428" y="597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9271</xdr:rowOff>
    </xdr:from>
    <xdr:to>
      <xdr:col>98</xdr:col>
      <xdr:colOff>38100</xdr:colOff>
      <xdr:row>36</xdr:row>
      <xdr:rowOff>110871</xdr:rowOff>
    </xdr:to>
    <xdr:sp macro="" textlink="">
      <xdr:nvSpPr>
        <xdr:cNvPr id="782" name="楕円 781">
          <a:extLst>
            <a:ext uri="{FF2B5EF4-FFF2-40B4-BE49-F238E27FC236}">
              <a16:creationId xmlns:a16="http://schemas.microsoft.com/office/drawing/2014/main" id="{00000000-0008-0000-0600-00000E030000}"/>
            </a:ext>
          </a:extLst>
        </xdr:cNvPr>
        <xdr:cNvSpPr/>
      </xdr:nvSpPr>
      <xdr:spPr>
        <a:xfrm>
          <a:off x="18605500" y="618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127398</xdr:rowOff>
    </xdr:from>
    <xdr:ext cx="469744"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421428" y="595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貸付金グラフ枠">
          <a:extLst>
            <a:ext uri="{FF2B5EF4-FFF2-40B4-BE49-F238E27FC236}">
              <a16:creationId xmlns:a16="http://schemas.microsoft.com/office/drawing/2014/main" id="{00000000-0008-0000-06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8" name="貸付金最小値テキスト">
          <a:extLst>
            <a:ext uri="{FF2B5EF4-FFF2-40B4-BE49-F238E27FC236}">
              <a16:creationId xmlns:a16="http://schemas.microsoft.com/office/drawing/2014/main" id="{00000000-0008-0000-0600-000028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10" name="貸付金最大値テキスト">
          <a:extLst>
            <a:ext uri="{FF2B5EF4-FFF2-40B4-BE49-F238E27FC236}">
              <a16:creationId xmlns:a16="http://schemas.microsoft.com/office/drawing/2014/main" id="{00000000-0008-0000-0600-00002A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40259</xdr:rowOff>
    </xdr:from>
    <xdr:to>
      <xdr:col>116</xdr:col>
      <xdr:colOff>63500</xdr:colOff>
      <xdr:row>59</xdr:row>
      <xdr:rowOff>40754</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21323300" y="10155809"/>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13" name="貸付金平均値テキスト">
          <a:extLst>
            <a:ext uri="{FF2B5EF4-FFF2-40B4-BE49-F238E27FC236}">
              <a16:creationId xmlns:a16="http://schemas.microsoft.com/office/drawing/2014/main" id="{00000000-0008-0000-0600-00002D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40754</xdr:rowOff>
    </xdr:from>
    <xdr:to>
      <xdr:col>111</xdr:col>
      <xdr:colOff>177800</xdr:colOff>
      <xdr:row>59</xdr:row>
      <xdr:rowOff>41955</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20434300" y="10156304"/>
          <a:ext cx="889000" cy="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41573</xdr:rowOff>
    </xdr:from>
    <xdr:to>
      <xdr:col>107</xdr:col>
      <xdr:colOff>50800</xdr:colOff>
      <xdr:row>59</xdr:row>
      <xdr:rowOff>41955</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9545300" y="1015712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41307</xdr:rowOff>
    </xdr:from>
    <xdr:to>
      <xdr:col>102</xdr:col>
      <xdr:colOff>114300</xdr:colOff>
      <xdr:row>59</xdr:row>
      <xdr:rowOff>41573</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656300" y="10156857"/>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4" name="フローチャート: 判断 823">
          <a:extLst>
            <a:ext uri="{FF2B5EF4-FFF2-40B4-BE49-F238E27FC236}">
              <a16:creationId xmlns:a16="http://schemas.microsoft.com/office/drawing/2014/main" id="{00000000-0008-0000-0600-000038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160909</xdr:rowOff>
    </xdr:from>
    <xdr:to>
      <xdr:col>116</xdr:col>
      <xdr:colOff>114300</xdr:colOff>
      <xdr:row>59</xdr:row>
      <xdr:rowOff>91059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2110700" y="101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75836</xdr:rowOff>
    </xdr:from>
    <xdr:ext cx="378565" cy="259045"/>
    <xdr:sp macro="" textlink="">
      <xdr:nvSpPr>
        <xdr:cNvPr id="832" name="貸付金該当値テキスト">
          <a:extLst>
            <a:ext uri="{FF2B5EF4-FFF2-40B4-BE49-F238E27FC236}">
              <a16:creationId xmlns:a16="http://schemas.microsoft.com/office/drawing/2014/main" id="{00000000-0008-0000-0600-000040030000}"/>
            </a:ext>
          </a:extLst>
        </xdr:cNvPr>
        <xdr:cNvSpPr txBox="1"/>
      </xdr:nvSpPr>
      <xdr:spPr>
        <a:xfrm>
          <a:off x="22212300" y="10019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161404</xdr:rowOff>
    </xdr:from>
    <xdr:to>
      <xdr:col>112</xdr:col>
      <xdr:colOff>38100</xdr:colOff>
      <xdr:row>59</xdr:row>
      <xdr:rowOff>91554</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1272500" y="101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82681</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134017" y="10198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162605</xdr:rowOff>
    </xdr:from>
    <xdr:to>
      <xdr:col>107</xdr:col>
      <xdr:colOff>101600</xdr:colOff>
      <xdr:row>59</xdr:row>
      <xdr:rowOff>92755</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20383500" y="101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83882</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0245017" y="10199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162223</xdr:rowOff>
    </xdr:from>
    <xdr:to>
      <xdr:col>102</xdr:col>
      <xdr:colOff>165100</xdr:colOff>
      <xdr:row>59</xdr:row>
      <xdr:rowOff>92373</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9494500" y="101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83500</xdr:rowOff>
    </xdr:from>
    <xdr:ext cx="378565"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9356017" y="10199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161957</xdr:rowOff>
    </xdr:from>
    <xdr:to>
      <xdr:col>98</xdr:col>
      <xdr:colOff>38100</xdr:colOff>
      <xdr:row>59</xdr:row>
      <xdr:rowOff>92107</xdr:rowOff>
    </xdr:to>
    <xdr:sp macro="" textlink="">
      <xdr:nvSpPr>
        <xdr:cNvPr id="839" name="楕円 838">
          <a:extLst>
            <a:ext uri="{FF2B5EF4-FFF2-40B4-BE49-F238E27FC236}">
              <a16:creationId xmlns:a16="http://schemas.microsoft.com/office/drawing/2014/main" id="{00000000-0008-0000-0600-000047030000}"/>
            </a:ext>
          </a:extLst>
        </xdr:cNvPr>
        <xdr:cNvSpPr/>
      </xdr:nvSpPr>
      <xdr:spPr>
        <a:xfrm>
          <a:off x="18605500" y="1010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83234</xdr:rowOff>
    </xdr:from>
    <xdr:ext cx="378565"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467017" y="1019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a:extLst>
            <a:ext uri="{FF2B5EF4-FFF2-40B4-BE49-F238E27FC236}">
              <a16:creationId xmlns:a16="http://schemas.microsoft.com/office/drawing/2014/main" id="{00000000-0008-0000-0600-00006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6" name="繰出金最小値テキスト">
          <a:extLst>
            <a:ext uri="{FF2B5EF4-FFF2-40B4-BE49-F238E27FC236}">
              <a16:creationId xmlns:a16="http://schemas.microsoft.com/office/drawing/2014/main" id="{00000000-0008-0000-0600-000062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8" name="繰出金最大値テキスト">
          <a:extLst>
            <a:ext uri="{FF2B5EF4-FFF2-40B4-BE49-F238E27FC236}">
              <a16:creationId xmlns:a16="http://schemas.microsoft.com/office/drawing/2014/main" id="{00000000-0008-0000-0600-000064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119355</xdr:rowOff>
    </xdr:from>
    <xdr:to>
      <xdr:col>116</xdr:col>
      <xdr:colOff>63500</xdr:colOff>
      <xdr:row>74</xdr:row>
      <xdr:rowOff>52680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1323300" y="1263520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71" name="繰出金平均値テキスト">
          <a:extLst>
            <a:ext uri="{FF2B5EF4-FFF2-40B4-BE49-F238E27FC236}">
              <a16:creationId xmlns:a16="http://schemas.microsoft.com/office/drawing/2014/main" id="{00000000-0008-0000-0600-000067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52680</xdr:rowOff>
    </xdr:from>
    <xdr:to>
      <xdr:col>111</xdr:col>
      <xdr:colOff>177800</xdr:colOff>
      <xdr:row>74</xdr:row>
      <xdr:rowOff>113716</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20434300" y="12739980"/>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113716</xdr:rowOff>
    </xdr:from>
    <xdr:to>
      <xdr:col>107</xdr:col>
      <xdr:colOff>50800</xdr:colOff>
      <xdr:row>75</xdr:row>
      <xdr:rowOff>6236</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flipV="1">
          <a:off x="19545300" y="12801016"/>
          <a:ext cx="889000" cy="6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6236</xdr:rowOff>
    </xdr:from>
    <xdr:to>
      <xdr:col>102</xdr:col>
      <xdr:colOff>114300</xdr:colOff>
      <xdr:row>75</xdr:row>
      <xdr:rowOff>48260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flipV="1">
          <a:off x="18656300" y="12864986"/>
          <a:ext cx="8890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68555</xdr:rowOff>
    </xdr:from>
    <xdr:to>
      <xdr:col>116</xdr:col>
      <xdr:colOff>114300</xdr:colOff>
      <xdr:row>73</xdr:row>
      <xdr:rowOff>170155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2110700" y="125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91432</xdr:rowOff>
    </xdr:from>
    <xdr:ext cx="534377" cy="259045"/>
    <xdr:sp macro="" textlink="">
      <xdr:nvSpPr>
        <xdr:cNvPr id="890" name="繰出金該当値テキスト">
          <a:extLst>
            <a:ext uri="{FF2B5EF4-FFF2-40B4-BE49-F238E27FC236}">
              <a16:creationId xmlns:a16="http://schemas.microsoft.com/office/drawing/2014/main" id="{00000000-0008-0000-0600-00007A030000}"/>
            </a:ext>
          </a:extLst>
        </xdr:cNvPr>
        <xdr:cNvSpPr txBox="1"/>
      </xdr:nvSpPr>
      <xdr:spPr>
        <a:xfrm>
          <a:off x="22212300" y="1243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1880</xdr:rowOff>
    </xdr:from>
    <xdr:to>
      <xdr:col>112</xdr:col>
      <xdr:colOff>38100</xdr:colOff>
      <xdr:row>74</xdr:row>
      <xdr:rowOff>103480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1272500" y="126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120007</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056111" y="1246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62916</xdr:rowOff>
    </xdr:from>
    <xdr:to>
      <xdr:col>107</xdr:col>
      <xdr:colOff>101600</xdr:colOff>
      <xdr:row>74</xdr:row>
      <xdr:rowOff>164516</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0383500" y="1275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9593</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167111" y="1252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126886</xdr:rowOff>
    </xdr:from>
    <xdr:to>
      <xdr:col>102</xdr:col>
      <xdr:colOff>165100</xdr:colOff>
      <xdr:row>75</xdr:row>
      <xdr:rowOff>57036</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9494500" y="128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73563</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278111" y="1258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168910</xdr:rowOff>
    </xdr:from>
    <xdr:to>
      <xdr:col>98</xdr:col>
      <xdr:colOff>38100</xdr:colOff>
      <xdr:row>75</xdr:row>
      <xdr:rowOff>99060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8605500" y="1285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115587</xdr:rowOff>
    </xdr:from>
    <xdr:ext cx="534377"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389111" y="1263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a:extLst>
            <a:ext uri="{FF2B5EF4-FFF2-40B4-BE49-F238E27FC236}">
              <a16:creationId xmlns:a16="http://schemas.microsoft.com/office/drawing/2014/main" id="{00000000-0008-0000-0600-00009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a:extLst>
            <a:ext uri="{FF2B5EF4-FFF2-40B4-BE49-F238E27FC236}">
              <a16:creationId xmlns:a16="http://schemas.microsoft.com/office/drawing/2014/main" id="{00000000-0008-0000-0600-00009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a:extLst>
            <a:ext uri="{FF2B5EF4-FFF2-40B4-BE49-F238E27FC236}">
              <a16:creationId xmlns:a16="http://schemas.microsoft.com/office/drawing/2014/main" id="{00000000-0008-0000-0600-00009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a:extLst>
            <a:ext uri="{FF2B5EF4-FFF2-40B4-BE49-F238E27FC236}">
              <a16:creationId xmlns:a16="http://schemas.microsoft.com/office/drawing/2014/main" id="{00000000-0008-0000-0600-00009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a:extLst>
            <a:ext uri="{FF2B5EF4-FFF2-40B4-BE49-F238E27FC236}">
              <a16:creationId xmlns:a16="http://schemas.microsoft.com/office/drawing/2014/main" id="{00000000-0008-0000-0600-0000A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a:extLst>
            <a:ext uri="{FF2B5EF4-FFF2-40B4-BE49-F238E27FC236}">
              <a16:creationId xmlns:a16="http://schemas.microsoft.com/office/drawing/2014/main" id="{00000000-0008-0000-0600-0000A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a:extLst>
            <a:ext uri="{FF2B5EF4-FFF2-40B4-BE49-F238E27FC236}">
              <a16:creationId xmlns:a16="http://schemas.microsoft.com/office/drawing/2014/main" id="{00000000-0008-0000-0600-0000B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a:extLst>
            <a:ext uri="{FF2B5EF4-FFF2-40B4-BE49-F238E27FC236}">
              <a16:creationId xmlns:a16="http://schemas.microsoft.com/office/drawing/2014/main" id="{00000000-0008-0000-0600-0000B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a:extLst>
            <a:ext uri="{FF2B5EF4-FFF2-40B4-BE49-F238E27FC236}">
              <a16:creationId xmlns:a16="http://schemas.microsoft.com/office/drawing/2014/main" id="{00000000-0008-0000-0600-0000B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a:extLst>
            <a:ext uri="{FF2B5EF4-FFF2-40B4-BE49-F238E27FC236}">
              <a16:creationId xmlns:a16="http://schemas.microsoft.com/office/drawing/2014/main" id="{00000000-0008-0000-0600-0000B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扶助費は住民一人当たり</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176,218</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円となっており、令和</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４</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年度と比較すると</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7.2</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ポイントの</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増加</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である。これは、</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主に国事業である価格高騰重点支援交付金の影響によるものであるが、</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障害福祉サービス等や</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生活保護費なども</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増加</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していること</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から類似団体平均を上回っている。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普通建設事業費は住民一人当たり</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57,231</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円、令和４年度と比較すると</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18.2</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ポイントの増加であり、類似団体平均を上回っている。これは、小中一貫校施設整備や</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対馬江大利線整備事業</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などの事業費増加によるものである。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大阪府寝屋川市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225,735
222,178
24.70
106,983,407
105,723,665
1,198,966
50,381,673
61,759,880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119126</xdr:rowOff>
    </xdr:from>
    <xdr:to>
      <xdr:col>24</xdr:col>
      <xdr:colOff>63500</xdr:colOff>
      <xdr:row>35</xdr:row>
      <xdr:rowOff>138938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19876"/>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108458</xdr:rowOff>
    </xdr:from>
    <xdr:to>
      <xdr:col>19</xdr:col>
      <xdr:colOff>177800</xdr:colOff>
      <xdr:row>35</xdr:row>
      <xdr:rowOff>138938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09208"/>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108458</xdr:rowOff>
    </xdr:from>
    <xdr:to>
      <xdr:col>15</xdr:col>
      <xdr:colOff>50800</xdr:colOff>
      <xdr:row>35</xdr:row>
      <xdr:rowOff>117602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09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59690</xdr:rowOff>
    </xdr:from>
    <xdr:to>
      <xdr:col>10</xdr:col>
      <xdr:colOff>114300</xdr:colOff>
      <xdr:row>35</xdr:row>
      <xdr:rowOff>117602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044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68326</xdr:rowOff>
    </xdr:from>
    <xdr:to>
      <xdr:col>24</xdr:col>
      <xdr:colOff>114300</xdr:colOff>
      <xdr:row>35</xdr:row>
      <xdr:rowOff>169926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46753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88138</xdr:rowOff>
    </xdr:from>
    <xdr:to>
      <xdr:col>20</xdr:col>
      <xdr:colOff>38100</xdr:colOff>
      <xdr:row>36</xdr:row>
      <xdr:rowOff>18288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9415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57658</xdr:rowOff>
    </xdr:from>
    <xdr:to>
      <xdr:col>15</xdr:col>
      <xdr:colOff>101600</xdr:colOff>
      <xdr:row>35</xdr:row>
      <xdr:rowOff>159258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150385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66802</xdr:rowOff>
    </xdr:from>
    <xdr:to>
      <xdr:col>10</xdr:col>
      <xdr:colOff>165100</xdr:colOff>
      <xdr:row>35</xdr:row>
      <xdr:rowOff>168402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159529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6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8890</xdr:rowOff>
    </xdr:from>
    <xdr:to>
      <xdr:col>6</xdr:col>
      <xdr:colOff>38100</xdr:colOff>
      <xdr:row>35</xdr:row>
      <xdr:rowOff>110490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127017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60846</xdr:rowOff>
    </xdr:from>
    <xdr:to>
      <xdr:col>24</xdr:col>
      <xdr:colOff>63500</xdr:colOff>
      <xdr:row>57</xdr:row>
      <xdr:rowOff>162458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33496"/>
          <a:ext cx="838200" cy="1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9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47599</xdr:rowOff>
    </xdr:from>
    <xdr:to>
      <xdr:col>19</xdr:col>
      <xdr:colOff>177800</xdr:colOff>
      <xdr:row>57</xdr:row>
      <xdr:rowOff>60846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20249"/>
          <a:ext cx="889000" cy="1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51156</xdr:rowOff>
    </xdr:from>
    <xdr:to>
      <xdr:col>15</xdr:col>
      <xdr:colOff>50800</xdr:colOff>
      <xdr:row>57</xdr:row>
      <xdr:rowOff>47599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623656"/>
          <a:ext cx="889000" cy="119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51156</xdr:rowOff>
    </xdr:from>
    <xdr:to>
      <xdr:col>10</xdr:col>
      <xdr:colOff>114300</xdr:colOff>
      <xdr:row>58</xdr:row>
      <xdr:rowOff>90094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623656"/>
          <a:ext cx="889000" cy="141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155477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111658</xdr:rowOff>
    </xdr:from>
    <xdr:to>
      <xdr:col>24</xdr:col>
      <xdr:colOff>114300</xdr:colOff>
      <xdr:row>58</xdr:row>
      <xdr:rowOff>41808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134535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3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10046</xdr:rowOff>
    </xdr:from>
    <xdr:to>
      <xdr:col>20</xdr:col>
      <xdr:colOff>38100</xdr:colOff>
      <xdr:row>57</xdr:row>
      <xdr:rowOff>111646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8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128173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5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168249</xdr:rowOff>
    </xdr:from>
    <xdr:to>
      <xdr:col>15</xdr:col>
      <xdr:colOff>101600</xdr:colOff>
      <xdr:row>57</xdr:row>
      <xdr:rowOff>98399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6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114926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4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356</xdr:rowOff>
    </xdr:from>
    <xdr:to>
      <xdr:col>10</xdr:col>
      <xdr:colOff>165100</xdr:colOff>
      <xdr:row>50</xdr:row>
      <xdr:rowOff>101956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57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118483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34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39294</xdr:rowOff>
    </xdr:from>
    <xdr:to>
      <xdr:col>6</xdr:col>
      <xdr:colOff>38100</xdr:colOff>
      <xdr:row>58</xdr:row>
      <xdr:rowOff>140894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8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157421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75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79532</xdr:rowOff>
    </xdr:from>
    <xdr:to>
      <xdr:col>24</xdr:col>
      <xdr:colOff>63500</xdr:colOff>
      <xdr:row>74</xdr:row>
      <xdr:rowOff>103380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595382"/>
          <a:ext cx="838200" cy="19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76588</xdr:rowOff>
    </xdr:from>
    <xdr:to>
      <xdr:col>19</xdr:col>
      <xdr:colOff>177800</xdr:colOff>
      <xdr:row>74</xdr:row>
      <xdr:rowOff>103380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763888"/>
          <a:ext cx="8890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76588</xdr:rowOff>
    </xdr:from>
    <xdr:to>
      <xdr:col>15</xdr:col>
      <xdr:colOff>50800</xdr:colOff>
      <xdr:row>76</xdr:row>
      <xdr:rowOff>36948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763888"/>
          <a:ext cx="889000" cy="30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36948</xdr:rowOff>
    </xdr:from>
    <xdr:to>
      <xdr:col>10</xdr:col>
      <xdr:colOff>114300</xdr:colOff>
      <xdr:row>76</xdr:row>
      <xdr:rowOff>59370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67148"/>
          <a:ext cx="889000" cy="2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28732</xdr:rowOff>
    </xdr:from>
    <xdr:to>
      <xdr:col>24</xdr:col>
      <xdr:colOff>114300</xdr:colOff>
      <xdr:row>73</xdr:row>
      <xdr:rowOff>130332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5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51609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39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52580</xdr:rowOff>
    </xdr:from>
    <xdr:to>
      <xdr:col>20</xdr:col>
      <xdr:colOff>38100</xdr:colOff>
      <xdr:row>74</xdr:row>
      <xdr:rowOff>154180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3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170707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1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25788</xdr:rowOff>
    </xdr:from>
    <xdr:to>
      <xdr:col>15</xdr:col>
      <xdr:colOff>101600</xdr:colOff>
      <xdr:row>74</xdr:row>
      <xdr:rowOff>127388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71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143915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48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157598</xdr:rowOff>
    </xdr:from>
    <xdr:to>
      <xdr:col>10</xdr:col>
      <xdr:colOff>165100</xdr:colOff>
      <xdr:row>76</xdr:row>
      <xdr:rowOff>87748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1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104276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9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8570</xdr:rowOff>
    </xdr:from>
    <xdr:to>
      <xdr:col>6</xdr:col>
      <xdr:colOff>38100</xdr:colOff>
      <xdr:row>76</xdr:row>
      <xdr:rowOff>110170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3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126697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1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111010</xdr:rowOff>
    </xdr:from>
    <xdr:to>
      <xdr:col>24</xdr:col>
      <xdr:colOff>63500</xdr:colOff>
      <xdr:row>97</xdr:row>
      <xdr:rowOff>158883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70210"/>
          <a:ext cx="838200" cy="21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111010</xdr:rowOff>
    </xdr:from>
    <xdr:to>
      <xdr:col>19</xdr:col>
      <xdr:colOff>177800</xdr:colOff>
      <xdr:row>96</xdr:row>
      <xdr:rowOff>160502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70210"/>
          <a:ext cx="8890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160502</xdr:rowOff>
    </xdr:from>
    <xdr:to>
      <xdr:col>15</xdr:col>
      <xdr:colOff>50800</xdr:colOff>
      <xdr:row>98</xdr:row>
      <xdr:rowOff>86265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19702"/>
          <a:ext cx="889000" cy="26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86265</xdr:rowOff>
    </xdr:from>
    <xdr:to>
      <xdr:col>10</xdr:col>
      <xdr:colOff>114300</xdr:colOff>
      <xdr:row>99</xdr:row>
      <xdr:rowOff>65748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88365"/>
          <a:ext cx="889000" cy="15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108083</xdr:rowOff>
    </xdr:from>
    <xdr:to>
      <xdr:col>24</xdr:col>
      <xdr:colOff>114300</xdr:colOff>
      <xdr:row>98</xdr:row>
      <xdr:rowOff>38233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3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23010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5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60210</xdr:rowOff>
    </xdr:from>
    <xdr:to>
      <xdr:col>20</xdr:col>
      <xdr:colOff>38100</xdr:colOff>
      <xdr:row>96</xdr:row>
      <xdr:rowOff>161810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1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152937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1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109702</xdr:rowOff>
    </xdr:from>
    <xdr:to>
      <xdr:col>15</xdr:col>
      <xdr:colOff>101600</xdr:colOff>
      <xdr:row>97</xdr:row>
      <xdr:rowOff>39852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6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30979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6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35465</xdr:rowOff>
    </xdr:from>
    <xdr:to>
      <xdr:col>10</xdr:col>
      <xdr:colOff>165100</xdr:colOff>
      <xdr:row>98</xdr:row>
      <xdr:rowOff>137065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128192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3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14948</xdr:rowOff>
    </xdr:from>
    <xdr:to>
      <xdr:col>6</xdr:col>
      <xdr:colOff>38100</xdr:colOff>
      <xdr:row>99</xdr:row>
      <xdr:rowOff>116548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98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107675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70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5588</xdr:rowOff>
    </xdr:from>
    <xdr:to>
      <xdr:col>55</xdr:col>
      <xdr:colOff>0</xdr:colOff>
      <xdr:row>39</xdr:row>
      <xdr:rowOff>5969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9213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5588</xdr:rowOff>
    </xdr:from>
    <xdr:to>
      <xdr:col>50</xdr:col>
      <xdr:colOff>114300</xdr:colOff>
      <xdr:row>39</xdr:row>
      <xdr:rowOff>8255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9213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8255</xdr:rowOff>
    </xdr:from>
    <xdr:to>
      <xdr:col>45</xdr:col>
      <xdr:colOff>177800</xdr:colOff>
      <xdr:row>39</xdr:row>
      <xdr:rowOff>8636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9480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8636</xdr:rowOff>
    </xdr:from>
    <xdr:to>
      <xdr:col>41</xdr:col>
      <xdr:colOff>50800</xdr:colOff>
      <xdr:row>39</xdr:row>
      <xdr:rowOff>9398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9518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126619</xdr:rowOff>
    </xdr:from>
    <xdr:to>
      <xdr:col>55</xdr:col>
      <xdr:colOff>50800</xdr:colOff>
      <xdr:row>39</xdr:row>
      <xdr:rowOff>56769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41546</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56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126238</xdr:rowOff>
    </xdr:from>
    <xdr:to>
      <xdr:col>50</xdr:col>
      <xdr:colOff>165100</xdr:colOff>
      <xdr:row>39</xdr:row>
      <xdr:rowOff>56388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4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47515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34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128905</xdr:rowOff>
    </xdr:from>
    <xdr:to>
      <xdr:col>46</xdr:col>
      <xdr:colOff>38100</xdr:colOff>
      <xdr:row>39</xdr:row>
      <xdr:rowOff>59055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50182</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7367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129286</xdr:rowOff>
    </xdr:from>
    <xdr:to>
      <xdr:col>41</xdr:col>
      <xdr:colOff>101600</xdr:colOff>
      <xdr:row>39</xdr:row>
      <xdr:rowOff>59436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4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50563</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7371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130048</xdr:rowOff>
    </xdr:from>
    <xdr:to>
      <xdr:col>36</xdr:col>
      <xdr:colOff>165100</xdr:colOff>
      <xdr:row>39</xdr:row>
      <xdr:rowOff>60198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51325</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7378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140615</xdr:rowOff>
    </xdr:from>
    <xdr:to>
      <xdr:col>55</xdr:col>
      <xdr:colOff>0</xdr:colOff>
      <xdr:row>58</xdr:row>
      <xdr:rowOff>142596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84715"/>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140615</xdr:rowOff>
    </xdr:from>
    <xdr:to>
      <xdr:col>50</xdr:col>
      <xdr:colOff>114300</xdr:colOff>
      <xdr:row>58</xdr:row>
      <xdr:rowOff>145111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84715"/>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134671</xdr:rowOff>
    </xdr:from>
    <xdr:to>
      <xdr:col>45</xdr:col>
      <xdr:colOff>177800</xdr:colOff>
      <xdr:row>58</xdr:row>
      <xdr:rowOff>145111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78771"/>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134671</xdr:rowOff>
    </xdr:from>
    <xdr:to>
      <xdr:col>41</xdr:col>
      <xdr:colOff>50800</xdr:colOff>
      <xdr:row>58</xdr:row>
      <xdr:rowOff>142062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78771"/>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91796</xdr:rowOff>
    </xdr:from>
    <xdr:to>
      <xdr:col>55</xdr:col>
      <xdr:colOff>50800</xdr:colOff>
      <xdr:row>59</xdr:row>
      <xdr:rowOff>21946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3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6723</xdr:rowOff>
    </xdr:from>
    <xdr:ext cx="378565"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50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89815</xdr:rowOff>
    </xdr:from>
    <xdr:to>
      <xdr:col>50</xdr:col>
      <xdr:colOff>165100</xdr:colOff>
      <xdr:row>59</xdr:row>
      <xdr:rowOff>19965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11092</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50017" y="1012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94311</xdr:rowOff>
    </xdr:from>
    <xdr:to>
      <xdr:col>46</xdr:col>
      <xdr:colOff>38100</xdr:colOff>
      <xdr:row>59</xdr:row>
      <xdr:rowOff>24461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3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15588</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10131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83871</xdr:rowOff>
    </xdr:from>
    <xdr:to>
      <xdr:col>41</xdr:col>
      <xdr:colOff>101600</xdr:colOff>
      <xdr:row>59</xdr:row>
      <xdr:rowOff>14021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5148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12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91262</xdr:rowOff>
    </xdr:from>
    <xdr:to>
      <xdr:col>36</xdr:col>
      <xdr:colOff>165100</xdr:colOff>
      <xdr:row>59</xdr:row>
      <xdr:rowOff>21412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3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12539</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3017" y="1012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55690</xdr:rowOff>
    </xdr:from>
    <xdr:to>
      <xdr:col>55</xdr:col>
      <xdr:colOff>0</xdr:colOff>
      <xdr:row>79</xdr:row>
      <xdr:rowOff>74712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600240"/>
          <a:ext cx="838200" cy="1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44569</xdr:rowOff>
    </xdr:from>
    <xdr:to>
      <xdr:col>50</xdr:col>
      <xdr:colOff>114300</xdr:colOff>
      <xdr:row>79</xdr:row>
      <xdr:rowOff>55690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89119"/>
          <a:ext cx="889000" cy="1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44569</xdr:rowOff>
    </xdr:from>
    <xdr:to>
      <xdr:col>45</xdr:col>
      <xdr:colOff>177800</xdr:colOff>
      <xdr:row>79</xdr:row>
      <xdr:rowOff>54742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89119"/>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54742</xdr:rowOff>
    </xdr:from>
    <xdr:to>
      <xdr:col>41</xdr:col>
      <xdr:colOff>50800</xdr:colOff>
      <xdr:row>79</xdr:row>
      <xdr:rowOff>66433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99292"/>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23912</xdr:rowOff>
    </xdr:from>
    <xdr:to>
      <xdr:col>55</xdr:col>
      <xdr:colOff>50800</xdr:colOff>
      <xdr:row>79</xdr:row>
      <xdr:rowOff>125512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110289</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8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4890</xdr:rowOff>
    </xdr:from>
    <xdr:to>
      <xdr:col>50</xdr:col>
      <xdr:colOff>165100</xdr:colOff>
      <xdr:row>79</xdr:row>
      <xdr:rowOff>106490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97617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64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165219</xdr:rowOff>
    </xdr:from>
    <xdr:to>
      <xdr:col>46</xdr:col>
      <xdr:colOff>38100</xdr:colOff>
      <xdr:row>79</xdr:row>
      <xdr:rowOff>95369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3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86496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63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3942</xdr:rowOff>
    </xdr:from>
    <xdr:to>
      <xdr:col>41</xdr:col>
      <xdr:colOff>101600</xdr:colOff>
      <xdr:row>79</xdr:row>
      <xdr:rowOff>105542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4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96669</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64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15633</xdr:rowOff>
    </xdr:from>
    <xdr:to>
      <xdr:col>36</xdr:col>
      <xdr:colOff>165100</xdr:colOff>
      <xdr:row>79</xdr:row>
      <xdr:rowOff>117233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6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108360</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5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114897</xdr:rowOff>
    </xdr:from>
    <xdr:to>
      <xdr:col>55</xdr:col>
      <xdr:colOff>0</xdr:colOff>
      <xdr:row>96</xdr:row>
      <xdr:rowOff>134214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574097"/>
          <a:ext cx="8382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21286</xdr:rowOff>
    </xdr:from>
    <xdr:to>
      <xdr:col>50</xdr:col>
      <xdr:colOff>114300</xdr:colOff>
      <xdr:row>96</xdr:row>
      <xdr:rowOff>114897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480486"/>
          <a:ext cx="889000" cy="9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94757</xdr:rowOff>
    </xdr:from>
    <xdr:to>
      <xdr:col>45</xdr:col>
      <xdr:colOff>177800</xdr:colOff>
      <xdr:row>96</xdr:row>
      <xdr:rowOff>21286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382507"/>
          <a:ext cx="889000" cy="9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62319</xdr:rowOff>
    </xdr:from>
    <xdr:to>
      <xdr:col>41</xdr:col>
      <xdr:colOff>50800</xdr:colOff>
      <xdr:row>95</xdr:row>
      <xdr:rowOff>94757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350069"/>
          <a:ext cx="889000" cy="3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83414</xdr:rowOff>
    </xdr:from>
    <xdr:to>
      <xdr:col>55</xdr:col>
      <xdr:colOff>50800</xdr:colOff>
      <xdr:row>97</xdr:row>
      <xdr:rowOff>13564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4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61841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2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64097</xdr:rowOff>
    </xdr:from>
    <xdr:to>
      <xdr:col>50</xdr:col>
      <xdr:colOff>165100</xdr:colOff>
      <xdr:row>96</xdr:row>
      <xdr:rowOff>165697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156824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1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141936</xdr:rowOff>
    </xdr:from>
    <xdr:to>
      <xdr:col>46</xdr:col>
      <xdr:colOff>38100</xdr:colOff>
      <xdr:row>96</xdr:row>
      <xdr:rowOff>72086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2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63213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52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43957</xdr:rowOff>
    </xdr:from>
    <xdr:to>
      <xdr:col>41</xdr:col>
      <xdr:colOff>101600</xdr:colOff>
      <xdr:row>95</xdr:row>
      <xdr:rowOff>145557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136684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42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11519</xdr:rowOff>
    </xdr:from>
    <xdr:to>
      <xdr:col>36</xdr:col>
      <xdr:colOff>165100</xdr:colOff>
      <xdr:row>95</xdr:row>
      <xdr:rowOff>113119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9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129646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0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133278</xdr:rowOff>
    </xdr:from>
    <xdr:to>
      <xdr:col>85</xdr:col>
      <xdr:colOff>127000</xdr:colOff>
      <xdr:row>36</xdr:row>
      <xdr:rowOff>146231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305478"/>
          <a:ext cx="8382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133278</xdr:rowOff>
    </xdr:from>
    <xdr:to>
      <xdr:col>81</xdr:col>
      <xdr:colOff>50800</xdr:colOff>
      <xdr:row>37</xdr:row>
      <xdr:rowOff>13534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05478"/>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13534</xdr:rowOff>
    </xdr:from>
    <xdr:to>
      <xdr:col>76</xdr:col>
      <xdr:colOff>114300</xdr:colOff>
      <xdr:row>37</xdr:row>
      <xdr:rowOff>24202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5718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110308</xdr:rowOff>
    </xdr:from>
    <xdr:to>
      <xdr:col>71</xdr:col>
      <xdr:colOff>177800</xdr:colOff>
      <xdr:row>37</xdr:row>
      <xdr:rowOff>24202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82508"/>
          <a:ext cx="8890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95431</xdr:rowOff>
    </xdr:from>
    <xdr:to>
      <xdr:col>85</xdr:col>
      <xdr:colOff>177800</xdr:colOff>
      <xdr:row>37</xdr:row>
      <xdr:rowOff>25581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6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118308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1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82478</xdr:rowOff>
    </xdr:from>
    <xdr:to>
      <xdr:col>81</xdr:col>
      <xdr:colOff>101600</xdr:colOff>
      <xdr:row>37</xdr:row>
      <xdr:rowOff>12628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5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29155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2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134184</xdr:rowOff>
    </xdr:from>
    <xdr:to>
      <xdr:col>76</xdr:col>
      <xdr:colOff>165100</xdr:colOff>
      <xdr:row>37</xdr:row>
      <xdr:rowOff>64334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0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80861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8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144852</xdr:rowOff>
    </xdr:from>
    <xdr:to>
      <xdr:col>72</xdr:col>
      <xdr:colOff>38100</xdr:colOff>
      <xdr:row>37</xdr:row>
      <xdr:rowOff>75002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1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91529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9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59508</xdr:rowOff>
    </xdr:from>
    <xdr:to>
      <xdr:col>67</xdr:col>
      <xdr:colOff>101600</xdr:colOff>
      <xdr:row>36</xdr:row>
      <xdr:rowOff>161108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3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6185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0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59713</xdr:rowOff>
    </xdr:from>
    <xdr:to>
      <xdr:col>85</xdr:col>
      <xdr:colOff>127000</xdr:colOff>
      <xdr:row>54</xdr:row>
      <xdr:rowOff>29538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146563"/>
          <a:ext cx="838200" cy="1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29538</xdr:rowOff>
    </xdr:from>
    <xdr:to>
      <xdr:col>81</xdr:col>
      <xdr:colOff>50800</xdr:colOff>
      <xdr:row>56</xdr:row>
      <xdr:rowOff>150307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287838"/>
          <a:ext cx="889000" cy="46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101295</xdr:rowOff>
    </xdr:from>
    <xdr:to>
      <xdr:col>76</xdr:col>
      <xdr:colOff>114300</xdr:colOff>
      <xdr:row>56</xdr:row>
      <xdr:rowOff>150307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531045"/>
          <a:ext cx="889000" cy="22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101295</xdr:rowOff>
    </xdr:from>
    <xdr:to>
      <xdr:col>71</xdr:col>
      <xdr:colOff>177800</xdr:colOff>
      <xdr:row>57</xdr:row>
      <xdr:rowOff>52238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531045"/>
          <a:ext cx="889000" cy="29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8913</xdr:rowOff>
    </xdr:from>
    <xdr:to>
      <xdr:col>85</xdr:col>
      <xdr:colOff>177800</xdr:colOff>
      <xdr:row>53</xdr:row>
      <xdr:rowOff>110513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09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31790</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894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150188</xdr:rowOff>
    </xdr:from>
    <xdr:to>
      <xdr:col>81</xdr:col>
      <xdr:colOff>101600</xdr:colOff>
      <xdr:row>54</xdr:row>
      <xdr:rowOff>80338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23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96865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01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99507</xdr:rowOff>
    </xdr:from>
    <xdr:to>
      <xdr:col>76</xdr:col>
      <xdr:colOff>165100</xdr:colOff>
      <xdr:row>57</xdr:row>
      <xdr:rowOff>29657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0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20784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79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50495</xdr:rowOff>
    </xdr:from>
    <xdr:to>
      <xdr:col>72</xdr:col>
      <xdr:colOff>38100</xdr:colOff>
      <xdr:row>55</xdr:row>
      <xdr:rowOff>152095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4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143222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5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1438</xdr:rowOff>
    </xdr:from>
    <xdr:to>
      <xdr:col>67</xdr:col>
      <xdr:colOff>101600</xdr:colOff>
      <xdr:row>57</xdr:row>
      <xdr:rowOff>103038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7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94165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6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43459</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8009"/>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42241</xdr:rowOff>
    </xdr:from>
    <xdr:to>
      <xdr:col>71</xdr:col>
      <xdr:colOff>177800</xdr:colOff>
      <xdr:row>79</xdr:row>
      <xdr:rowOff>43459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6791"/>
          <a:ext cx="8890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164109</xdr:rowOff>
    </xdr:from>
    <xdr:to>
      <xdr:col>72</xdr:col>
      <xdr:colOff>38100</xdr:colOff>
      <xdr:row>79</xdr:row>
      <xdr:rowOff>94259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85386</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46333" y="13629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162891</xdr:rowOff>
    </xdr:from>
    <xdr:to>
      <xdr:col>67</xdr:col>
      <xdr:colOff>101600</xdr:colOff>
      <xdr:row>79</xdr:row>
      <xdr:rowOff>93041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84168</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628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43487</xdr:rowOff>
    </xdr:from>
    <xdr:to>
      <xdr:col>85</xdr:col>
      <xdr:colOff>127000</xdr:colOff>
      <xdr:row>97</xdr:row>
      <xdr:rowOff>69720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674137"/>
          <a:ext cx="838200" cy="2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169132</xdr:rowOff>
    </xdr:from>
    <xdr:to>
      <xdr:col>81</xdr:col>
      <xdr:colOff>50800</xdr:colOff>
      <xdr:row>97</xdr:row>
      <xdr:rowOff>43487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628332"/>
          <a:ext cx="889000" cy="4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169132</xdr:rowOff>
    </xdr:from>
    <xdr:to>
      <xdr:col>76</xdr:col>
      <xdr:colOff>114300</xdr:colOff>
      <xdr:row>97</xdr:row>
      <xdr:rowOff>68348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28332"/>
          <a:ext cx="889000" cy="7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28172</xdr:rowOff>
    </xdr:from>
    <xdr:to>
      <xdr:col>71</xdr:col>
      <xdr:colOff>177800</xdr:colOff>
      <xdr:row>97</xdr:row>
      <xdr:rowOff>68348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658822"/>
          <a:ext cx="889000" cy="4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18920</xdr:rowOff>
    </xdr:from>
    <xdr:to>
      <xdr:col>85</xdr:col>
      <xdr:colOff>177800</xdr:colOff>
      <xdr:row>97</xdr:row>
      <xdr:rowOff>120520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168797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2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164137</xdr:rowOff>
    </xdr:from>
    <xdr:to>
      <xdr:col>81</xdr:col>
      <xdr:colOff>101600</xdr:colOff>
      <xdr:row>97</xdr:row>
      <xdr:rowOff>94287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2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85414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1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118332</xdr:rowOff>
    </xdr:from>
    <xdr:to>
      <xdr:col>76</xdr:col>
      <xdr:colOff>165100</xdr:colOff>
      <xdr:row>97</xdr:row>
      <xdr:rowOff>48482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7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39609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67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17548</xdr:rowOff>
    </xdr:from>
    <xdr:to>
      <xdr:col>72</xdr:col>
      <xdr:colOff>38100</xdr:colOff>
      <xdr:row>97</xdr:row>
      <xdr:rowOff>119148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4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110275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148822</xdr:rowOff>
    </xdr:from>
    <xdr:to>
      <xdr:col>67</xdr:col>
      <xdr:colOff>101600</xdr:colOff>
      <xdr:row>97</xdr:row>
      <xdr:rowOff>78972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0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70099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0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民生費は住民一人当たりコスト</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250,330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円となっており、令和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9.3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である。これは、</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主に国事業である価格高騰重点支援交付金の影響によるもの</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であるが</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、障害福祉サービス等や生活保護費なども増加して</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おり、</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類似団体平均を上回っている</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生活保護受給者自立支援事業の推進等により抑制に努める。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教育費</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は住民一人当たりコスト</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60,999</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円となっており、令和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11.3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ポイントの増加である。これは、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小中一貫校に関する経費等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大阪府寝屋川市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900">
              <a:solidFill>
                <a:schemeClr val="tx1"/>
              </a:solidFill>
              <a:effectLst/>
              <a:latin typeface="ＭＳ Ｐゴシック" panose="020B0600070205080204" pitchFamily="50" charset="-128"/>
              <a:ea typeface="ＭＳ Ｐゴシック" panose="020B0600070205080204" pitchFamily="50" charset="-128"/>
              <a:cs typeface="+mn-cs"/>
            </a:rPr>
            <a:t>　歳入においては、臨時財政対策債が減少したものの、</a:t>
          </a:r>
          <a:r>
            <a:rPr lang="ja-JP" altLang="en-US" sz="900">
              <a:solidFill>
                <a:schemeClr val="tx1"/>
              </a:solidFill>
              <a:effectLst/>
              <a:latin typeface="ＭＳ Ｐゴシック" panose="020B0600070205080204" pitchFamily="50" charset="-128"/>
              <a:ea typeface="ＭＳ Ｐゴシック" panose="020B0600070205080204" pitchFamily="50" charset="-128"/>
              <a:cs typeface="+mn-cs"/>
            </a:rPr>
            <a:t>地方交付税</a:t>
          </a:r>
          <a:r>
            <a:rPr lang="ja-JP" altLang="ja-JP" sz="900">
              <a:solidFill>
                <a:schemeClr val="tx1"/>
              </a:solidFill>
              <a:effectLst/>
              <a:latin typeface="ＭＳ Ｐゴシック" panose="020B0600070205080204" pitchFamily="50" charset="-128"/>
              <a:ea typeface="ＭＳ Ｐゴシック" panose="020B0600070205080204" pitchFamily="50" charset="-128"/>
              <a:cs typeface="+mn-cs"/>
            </a:rPr>
            <a:t>が増加したことなどにより、全体としては増加した。地方債は、必要最小限の発行にとどめることを基本に、普通建設事業債の発行を抑制し、後年度負担の軽減に努めた。</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a:p>
          <a:r>
            <a:rPr lang="ja-JP" altLang="ja-JP" sz="900">
              <a:solidFill>
                <a:schemeClr val="tx1"/>
              </a:solidFill>
              <a:effectLst/>
              <a:latin typeface="ＭＳ Ｐゴシック" panose="020B0600070205080204" pitchFamily="50" charset="-128"/>
              <a:ea typeface="ＭＳ Ｐゴシック" panose="020B0600070205080204" pitchFamily="50" charset="-128"/>
              <a:cs typeface="+mn-cs"/>
            </a:rPr>
            <a:t>　歳出においては、地方債の発行抑制に伴う</a:t>
          </a:r>
          <a:r>
            <a:rPr lang="ja-JP" altLang="en-US" sz="900">
              <a:solidFill>
                <a:schemeClr val="tx1"/>
              </a:solidFill>
              <a:effectLst/>
              <a:latin typeface="ＭＳ Ｐゴシック" panose="020B0600070205080204" pitchFamily="50" charset="-128"/>
              <a:ea typeface="ＭＳ Ｐゴシック" panose="020B0600070205080204" pitchFamily="50" charset="-128"/>
              <a:cs typeface="+mn-cs"/>
            </a:rPr>
            <a:t>元利償還金</a:t>
          </a:r>
          <a:r>
            <a:rPr lang="ja-JP" altLang="ja-JP" sz="900">
              <a:solidFill>
                <a:schemeClr val="tx1"/>
              </a:solidFill>
              <a:effectLst/>
              <a:latin typeface="ＭＳ Ｐゴシック" panose="020B0600070205080204" pitchFamily="50" charset="-128"/>
              <a:ea typeface="ＭＳ Ｐゴシック" panose="020B0600070205080204" pitchFamily="50" charset="-128"/>
              <a:cs typeface="+mn-cs"/>
            </a:rPr>
            <a:t>の減少により公債費が減少したものの、</a:t>
          </a:r>
          <a:r>
            <a:rPr lang="ja-JP" altLang="en-US" sz="900">
              <a:solidFill>
                <a:schemeClr val="tx1"/>
              </a:solidFill>
              <a:effectLst/>
              <a:latin typeface="ＭＳ Ｐゴシック" panose="020B0600070205080204" pitchFamily="50" charset="-128"/>
              <a:ea typeface="ＭＳ Ｐゴシック" panose="020B0600070205080204" pitchFamily="50" charset="-128"/>
              <a:cs typeface="+mn-cs"/>
            </a:rPr>
            <a:t>後期高齢者医療広域連合負担金</a:t>
          </a:r>
          <a:r>
            <a:rPr lang="ja-JP" altLang="ja-JP" sz="900">
              <a:solidFill>
                <a:schemeClr val="tx1"/>
              </a:solidFill>
              <a:effectLst/>
              <a:latin typeface="ＭＳ Ｐゴシック" panose="020B0600070205080204" pitchFamily="50" charset="-128"/>
              <a:ea typeface="ＭＳ Ｐゴシック" panose="020B0600070205080204" pitchFamily="50" charset="-128"/>
              <a:cs typeface="+mn-cs"/>
            </a:rPr>
            <a:t>が増加したことなどにより、全体としては増加した。今後とも事業執行の効率化や経常経費の抑制など、徹底した経費削減に努める。</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大阪府寝屋川市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普通会計の実質収支黒字の確保に加え、全ての会計の実質収支額の黒字を確保できた。</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特別会計においては、独立採算制の原則を踏まえ、より一層の経営感覚とコスト意識をもって、収納率の向上や事業の効率化など、さらなる経営の健全化に努める。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6" customWidth="1"/>
    <col min="12" max="12" width="2.21875" style="176" customWidth="1"/>
    <col min="13" max="17" width="2.33203125" style="176" customWidth="1"/>
    <col min="18" max="119" width="2.109375" style="176" customWidth="1"/>
    <col min="120" max="16384" width="0" style="176"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77"/>
      <c r="DK1" s="177"/>
      <c r="DL1" s="177"/>
      <c r="DM1" s="177"/>
      <c r="DN1" s="177"/>
      <c r="DO1" s="177"/>
    </row>
    <row r="2" spans="1:119" ht="24" thickBot="1" x14ac:dyDescent="0.25">
      <c r="B2" s="178" t="s">
        <v>77</v>
      </c>
      <c r="C2" s="178"/>
      <c r="D2" s="179"/>
    </row>
    <row r="3" spans="1:119" ht="18.75" customHeight="1" thickBot="1" x14ac:dyDescent="0.25">
      <c r="A3" s="177"/>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77"/>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106983407</v>
      </c>
      <c r="BO4" s="485"/>
      <c r="BP4" s="485"/>
      <c r="BQ4" s="485"/>
      <c r="BR4" s="485"/>
      <c r="BS4" s="485"/>
      <c r="BT4" s="485"/>
      <c r="BU4" s="486"/>
      <c r="BV4" s="484">
        <v>106712662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2.4</v>
      </c>
      <c r="CU4" s="625"/>
      <c r="CV4" s="625"/>
      <c r="CW4" s="625"/>
      <c r="CX4" s="625"/>
      <c r="CY4" s="625"/>
      <c r="CZ4" s="625"/>
      <c r="DA4" s="626"/>
      <c r="DB4" s="624">
        <v>2.2999999999999998</v>
      </c>
      <c r="DC4" s="625"/>
      <c r="DD4" s="625"/>
      <c r="DE4" s="625"/>
      <c r="DF4" s="625"/>
      <c r="DG4" s="625"/>
      <c r="DH4" s="625"/>
      <c r="DI4" s="626"/>
    </row>
    <row r="5" spans="1:119" ht="18.75" customHeight="1" x14ac:dyDescent="0.2">
      <c r="A5" s="177"/>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105723665</v>
      </c>
      <c r="BO5" s="456"/>
      <c r="BP5" s="456"/>
      <c r="BQ5" s="456"/>
      <c r="BR5" s="456"/>
      <c r="BS5" s="456"/>
      <c r="BT5" s="456"/>
      <c r="BU5" s="457"/>
      <c r="BV5" s="455">
        <v>105438872</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88.8</v>
      </c>
      <c r="CU5" s="453"/>
      <c r="CV5" s="453"/>
      <c r="CW5" s="453"/>
      <c r="CX5" s="453"/>
      <c r="CY5" s="453"/>
      <c r="CZ5" s="453"/>
      <c r="DA5" s="454"/>
      <c r="DB5" s="452">
        <v>88.4</v>
      </c>
      <c r="DC5" s="453"/>
      <c r="DD5" s="453"/>
      <c r="DE5" s="453"/>
      <c r="DF5" s="453"/>
      <c r="DG5" s="453"/>
      <c r="DH5" s="453"/>
      <c r="DI5" s="454"/>
    </row>
    <row r="6" spans="1:119" ht="18.75" customHeight="1" x14ac:dyDescent="0.2">
      <c r="A6" s="177"/>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1259742</v>
      </c>
      <c r="BO6" s="456"/>
      <c r="BP6" s="456"/>
      <c r="BQ6" s="456"/>
      <c r="BR6" s="456"/>
      <c r="BS6" s="456"/>
      <c r="BT6" s="456"/>
      <c r="BU6" s="457"/>
      <c r="BV6" s="455">
        <v>1273790</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90.6</v>
      </c>
      <c r="CU6" s="599"/>
      <c r="CV6" s="599"/>
      <c r="CW6" s="599"/>
      <c r="CX6" s="599"/>
      <c r="CY6" s="599"/>
      <c r="CZ6" s="599"/>
      <c r="DA6" s="600"/>
      <c r="DB6" s="598">
        <v>91.2</v>
      </c>
      <c r="DC6" s="599"/>
      <c r="DD6" s="599"/>
      <c r="DE6" s="599"/>
      <c r="DF6" s="599"/>
      <c r="DG6" s="599"/>
      <c r="DH6" s="599"/>
      <c r="DI6" s="600"/>
    </row>
    <row r="7" spans="1:119" ht="18.75" customHeight="1" x14ac:dyDescent="0.2">
      <c r="A7" s="177"/>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60776</v>
      </c>
      <c r="BO7" s="456"/>
      <c r="BP7" s="456"/>
      <c r="BQ7" s="456"/>
      <c r="BR7" s="456"/>
      <c r="BS7" s="456"/>
      <c r="BT7" s="456"/>
      <c r="BU7" s="457"/>
      <c r="BV7" s="455">
        <v>132895</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50381673</v>
      </c>
      <c r="CU7" s="456"/>
      <c r="CV7" s="456"/>
      <c r="CW7" s="456"/>
      <c r="CX7" s="456"/>
      <c r="CY7" s="456"/>
      <c r="CZ7" s="456"/>
      <c r="DA7" s="457"/>
      <c r="DB7" s="455">
        <v>49204060</v>
      </c>
      <c r="DC7" s="456"/>
      <c r="DD7" s="456"/>
      <c r="DE7" s="456"/>
      <c r="DF7" s="456"/>
      <c r="DG7" s="456"/>
      <c r="DH7" s="456"/>
      <c r="DI7" s="457"/>
    </row>
    <row r="8" spans="1:119" ht="18.75" customHeight="1" thickBot="1" x14ac:dyDescent="0.25">
      <c r="A8" s="177"/>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1198966</v>
      </c>
      <c r="BO8" s="456"/>
      <c r="BP8" s="456"/>
      <c r="BQ8" s="456"/>
      <c r="BR8" s="456"/>
      <c r="BS8" s="456"/>
      <c r="BT8" s="456"/>
      <c r="BU8" s="457"/>
      <c r="BV8" s="455">
        <v>1140895</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0.62</v>
      </c>
      <c r="CU8" s="559"/>
      <c r="CV8" s="559"/>
      <c r="CW8" s="559"/>
      <c r="CX8" s="559"/>
      <c r="CY8" s="559"/>
      <c r="CZ8" s="559"/>
      <c r="DA8" s="560"/>
      <c r="DB8" s="558">
        <v>0.64</v>
      </c>
      <c r="DC8" s="559"/>
      <c r="DD8" s="559"/>
      <c r="DE8" s="559"/>
      <c r="DF8" s="559"/>
      <c r="DG8" s="559"/>
      <c r="DH8" s="559"/>
      <c r="DI8" s="560"/>
    </row>
    <row r="9" spans="1:119" ht="18.75" customHeight="1" thickBot="1" x14ac:dyDescent="0.25">
      <c r="A9" s="177"/>
      <c r="B9" s="587" t="s">
        <v>107</v>
      </c>
      <c r="C9" s="588"/>
      <c r="D9" s="588"/>
      <c r="E9" s="588"/>
      <c r="F9" s="588"/>
      <c r="G9" s="588"/>
      <c r="H9" s="588"/>
      <c r="I9" s="588"/>
      <c r="J9" s="588"/>
      <c r="K9" s="506"/>
      <c r="L9" s="589" t="s">
        <v>108</v>
      </c>
      <c r="M9" s="590"/>
      <c r="N9" s="590"/>
      <c r="O9" s="590"/>
      <c r="P9" s="590"/>
      <c r="Q9" s="591"/>
      <c r="R9" s="592">
        <v>229733</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58071</v>
      </c>
      <c r="BO9" s="456"/>
      <c r="BP9" s="456"/>
      <c r="BQ9" s="456"/>
      <c r="BR9" s="456"/>
      <c r="BS9" s="456"/>
      <c r="BT9" s="456"/>
      <c r="BU9" s="457"/>
      <c r="BV9" s="455">
        <v>6170</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8.6999999999999993</v>
      </c>
      <c r="CU9" s="453"/>
      <c r="CV9" s="453"/>
      <c r="CW9" s="453"/>
      <c r="CX9" s="453"/>
      <c r="CY9" s="453"/>
      <c r="CZ9" s="453"/>
      <c r="DA9" s="454"/>
      <c r="DB9" s="452">
        <v>9.5</v>
      </c>
      <c r="DC9" s="453"/>
      <c r="DD9" s="453"/>
      <c r="DE9" s="453"/>
      <c r="DF9" s="453"/>
      <c r="DG9" s="453"/>
      <c r="DH9" s="453"/>
      <c r="DI9" s="454"/>
    </row>
    <row r="10" spans="1:119" ht="18.75" customHeight="1" thickBot="1" x14ac:dyDescent="0.25">
      <c r="A10" s="177"/>
      <c r="B10" s="587"/>
      <c r="C10" s="588"/>
      <c r="D10" s="588"/>
      <c r="E10" s="588"/>
      <c r="F10" s="588"/>
      <c r="G10" s="588"/>
      <c r="H10" s="588"/>
      <c r="I10" s="588"/>
      <c r="J10" s="588"/>
      <c r="K10" s="506"/>
      <c r="L10" s="411" t="s">
        <v>113</v>
      </c>
      <c r="M10" s="412"/>
      <c r="N10" s="412"/>
      <c r="O10" s="412"/>
      <c r="P10" s="412"/>
      <c r="Q10" s="413"/>
      <c r="R10" s="408">
        <v>237518</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1684594</v>
      </c>
      <c r="BO10" s="456"/>
      <c r="BP10" s="456"/>
      <c r="BQ10" s="456"/>
      <c r="BR10" s="456"/>
      <c r="BS10" s="456"/>
      <c r="BT10" s="456"/>
      <c r="BU10" s="457"/>
      <c r="BV10" s="455">
        <v>1643185</v>
      </c>
      <c r="BW10" s="456"/>
      <c r="BX10" s="456"/>
      <c r="BY10" s="456"/>
      <c r="BZ10" s="456"/>
      <c r="CA10" s="456"/>
      <c r="CB10" s="456"/>
      <c r="CC10" s="457"/>
      <c r="CD10" s="180" t="s">
        <v>116</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5">
      <c r="A11" s="177"/>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77"/>
      <c r="B12" s="561" t="s">
        <v>123</v>
      </c>
      <c r="C12" s="562"/>
      <c r="D12" s="562"/>
      <c r="E12" s="562"/>
      <c r="F12" s="562"/>
      <c r="G12" s="562"/>
      <c r="H12" s="562"/>
      <c r="I12" s="562"/>
      <c r="J12" s="562"/>
      <c r="K12" s="563"/>
      <c r="L12" s="570" t="s">
        <v>124</v>
      </c>
      <c r="M12" s="571"/>
      <c r="N12" s="571"/>
      <c r="O12" s="571"/>
      <c r="P12" s="571"/>
      <c r="Q12" s="572"/>
      <c r="R12" s="573">
        <v>225735</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1684234</v>
      </c>
      <c r="BO12" s="456"/>
      <c r="BP12" s="456"/>
      <c r="BQ12" s="456"/>
      <c r="BR12" s="456"/>
      <c r="BS12" s="456"/>
      <c r="BT12" s="456"/>
      <c r="BU12" s="457"/>
      <c r="BV12" s="455">
        <v>1539877</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77"/>
      <c r="B13" s="564"/>
      <c r="C13" s="565"/>
      <c r="D13" s="565"/>
      <c r="E13" s="565"/>
      <c r="F13" s="565"/>
      <c r="G13" s="565"/>
      <c r="H13" s="565"/>
      <c r="I13" s="565"/>
      <c r="J13" s="565"/>
      <c r="K13" s="566"/>
      <c r="L13" s="186"/>
      <c r="M13" s="539" t="s">
        <v>130</v>
      </c>
      <c r="N13" s="540"/>
      <c r="O13" s="540"/>
      <c r="P13" s="540"/>
      <c r="Q13" s="541"/>
      <c r="R13" s="542">
        <v>222178</v>
      </c>
      <c r="S13" s="543"/>
      <c r="T13" s="543"/>
      <c r="U13" s="543"/>
      <c r="V13" s="544"/>
      <c r="W13" s="545" t="s">
        <v>131</v>
      </c>
      <c r="X13" s="441"/>
      <c r="Y13" s="441"/>
      <c r="Z13" s="441"/>
      <c r="AA13" s="441"/>
      <c r="AB13" s="442"/>
      <c r="AC13" s="408">
        <v>339</v>
      </c>
      <c r="AD13" s="409"/>
      <c r="AE13" s="409"/>
      <c r="AF13" s="409"/>
      <c r="AG13" s="410"/>
      <c r="AH13" s="408">
        <v>302</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58431</v>
      </c>
      <c r="BO13" s="456"/>
      <c r="BP13" s="456"/>
      <c r="BQ13" s="456"/>
      <c r="BR13" s="456"/>
      <c r="BS13" s="456"/>
      <c r="BT13" s="456"/>
      <c r="BU13" s="457"/>
      <c r="BV13" s="455">
        <v>109478</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-1.4</v>
      </c>
      <c r="CU13" s="453"/>
      <c r="CV13" s="453"/>
      <c r="CW13" s="453"/>
      <c r="CX13" s="453"/>
      <c r="CY13" s="453"/>
      <c r="CZ13" s="453"/>
      <c r="DA13" s="454"/>
      <c r="DB13" s="452">
        <v>-1.2</v>
      </c>
      <c r="DC13" s="453"/>
      <c r="DD13" s="453"/>
      <c r="DE13" s="453"/>
      <c r="DF13" s="453"/>
      <c r="DG13" s="453"/>
      <c r="DH13" s="453"/>
      <c r="DI13" s="454"/>
    </row>
    <row r="14" spans="1:119" ht="18.75" customHeight="1" thickBot="1" x14ac:dyDescent="0.25">
      <c r="A14" s="177"/>
      <c r="B14" s="564"/>
      <c r="C14" s="565"/>
      <c r="D14" s="565"/>
      <c r="E14" s="565"/>
      <c r="F14" s="565"/>
      <c r="G14" s="565"/>
      <c r="H14" s="565"/>
      <c r="I14" s="565"/>
      <c r="J14" s="565"/>
      <c r="K14" s="566"/>
      <c r="L14" s="529" t="s">
        <v>135</v>
      </c>
      <c r="M14" s="582"/>
      <c r="N14" s="582"/>
      <c r="O14" s="582"/>
      <c r="P14" s="582"/>
      <c r="Q14" s="583"/>
      <c r="R14" s="542">
        <v>227544</v>
      </c>
      <c r="S14" s="543"/>
      <c r="T14" s="543"/>
      <c r="U14" s="543"/>
      <c r="V14" s="544"/>
      <c r="W14" s="546"/>
      <c r="X14" s="444"/>
      <c r="Y14" s="444"/>
      <c r="Z14" s="444"/>
      <c r="AA14" s="444"/>
      <c r="AB14" s="445"/>
      <c r="AC14" s="535">
        <v>0.4</v>
      </c>
      <c r="AD14" s="536"/>
      <c r="AE14" s="536"/>
      <c r="AF14" s="536"/>
      <c r="AG14" s="537"/>
      <c r="AH14" s="535">
        <v>0.3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77"/>
      <c r="B15" s="564"/>
      <c r="C15" s="565"/>
      <c r="D15" s="565"/>
      <c r="E15" s="565"/>
      <c r="F15" s="565"/>
      <c r="G15" s="565"/>
      <c r="H15" s="565"/>
      <c r="I15" s="565"/>
      <c r="J15" s="565"/>
      <c r="K15" s="566"/>
      <c r="L15" s="186"/>
      <c r="M15" s="539" t="s">
        <v>130</v>
      </c>
      <c r="N15" s="540"/>
      <c r="O15" s="540"/>
      <c r="P15" s="540"/>
      <c r="Q15" s="541"/>
      <c r="R15" s="542">
        <v>224267</v>
      </c>
      <c r="S15" s="543"/>
      <c r="T15" s="543"/>
      <c r="U15" s="543"/>
      <c r="V15" s="544"/>
      <c r="W15" s="545" t="s">
        <v>137</v>
      </c>
      <c r="X15" s="441"/>
      <c r="Y15" s="441"/>
      <c r="Z15" s="441"/>
      <c r="AA15" s="441"/>
      <c r="AB15" s="442"/>
      <c r="AC15" s="408">
        <v>22039</v>
      </c>
      <c r="AD15" s="409"/>
      <c r="AE15" s="409"/>
      <c r="AF15" s="409"/>
      <c r="AG15" s="410"/>
      <c r="AH15" s="408">
        <v>23467</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26267530</v>
      </c>
      <c r="BO15" s="485"/>
      <c r="BP15" s="485"/>
      <c r="BQ15" s="485"/>
      <c r="BR15" s="485"/>
      <c r="BS15" s="485"/>
      <c r="BT15" s="485"/>
      <c r="BU15" s="486"/>
      <c r="BV15" s="484">
        <v>25730695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87"/>
      <c r="CU15" s="188"/>
      <c r="CV15" s="188"/>
      <c r="CW15" s="188"/>
      <c r="CX15" s="188"/>
      <c r="CY15" s="188"/>
      <c r="CZ15" s="188"/>
      <c r="DA15" s="189"/>
      <c r="DB15" s="187"/>
      <c r="DC15" s="188"/>
      <c r="DD15" s="188"/>
      <c r="DE15" s="188"/>
      <c r="DF15" s="188"/>
      <c r="DG15" s="188"/>
      <c r="DH15" s="188"/>
      <c r="DI15" s="189"/>
    </row>
    <row r="16" spans="1:119" ht="18.75" customHeight="1" x14ac:dyDescent="0.2">
      <c r="A16" s="177"/>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24.2</v>
      </c>
      <c r="AD16" s="536"/>
      <c r="AE16" s="536"/>
      <c r="AF16" s="536"/>
      <c r="AG16" s="537"/>
      <c r="AH16" s="535">
        <v>25.7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42328415</v>
      </c>
      <c r="BO16" s="456"/>
      <c r="BP16" s="456"/>
      <c r="BQ16" s="456"/>
      <c r="BR16" s="456"/>
      <c r="BS16" s="456"/>
      <c r="BT16" s="456"/>
      <c r="BU16" s="457"/>
      <c r="BV16" s="455">
        <v>40587162</v>
      </c>
      <c r="BW16" s="456"/>
      <c r="BX16" s="456"/>
      <c r="BY16" s="456"/>
      <c r="BZ16" s="456"/>
      <c r="CA16" s="456"/>
      <c r="CB16" s="456"/>
      <c r="CC16" s="457"/>
      <c r="CD16" s="190"/>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77"/>
      <c r="B17" s="567"/>
      <c r="C17" s="568"/>
      <c r="D17" s="568"/>
      <c r="E17" s="568"/>
      <c r="F17" s="568"/>
      <c r="G17" s="568"/>
      <c r="H17" s="568"/>
      <c r="I17" s="568"/>
      <c r="J17" s="568"/>
      <c r="K17" s="569"/>
      <c r="L17" s="191"/>
      <c r="M17" s="548" t="s">
        <v>143</v>
      </c>
      <c r="N17" s="549"/>
      <c r="O17" s="549"/>
      <c r="P17" s="549"/>
      <c r="Q17" s="550"/>
      <c r="R17" s="532" t="s">
        <v>144</v>
      </c>
      <c r="S17" s="533"/>
      <c r="T17" s="533"/>
      <c r="U17" s="533"/>
      <c r="V17" s="534"/>
      <c r="W17" s="545" t="s">
        <v>145</v>
      </c>
      <c r="X17" s="441"/>
      <c r="Y17" s="441"/>
      <c r="Z17" s="441"/>
      <c r="AA17" s="441"/>
      <c r="AB17" s="442"/>
      <c r="AC17" s="408">
        <v>68804</v>
      </c>
      <c r="AD17" s="409"/>
      <c r="AE17" s="409"/>
      <c r="AF17" s="409"/>
      <c r="AG17" s="410"/>
      <c r="AH17" s="408">
        <v>67671</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33176557</v>
      </c>
      <c r="BO17" s="456"/>
      <c r="BP17" s="456"/>
      <c r="BQ17" s="456"/>
      <c r="BR17" s="456"/>
      <c r="BS17" s="456"/>
      <c r="BT17" s="456"/>
      <c r="BU17" s="457"/>
      <c r="BV17" s="455">
        <v>32511911</v>
      </c>
      <c r="BW17" s="456"/>
      <c r="BX17" s="456"/>
      <c r="BY17" s="456"/>
      <c r="BZ17" s="456"/>
      <c r="CA17" s="456"/>
      <c r="CB17" s="456"/>
      <c r="CC17" s="457"/>
      <c r="CD17" s="190"/>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77"/>
      <c r="B18" s="505" t="s">
        <v>147</v>
      </c>
      <c r="C18" s="506"/>
      <c r="D18" s="506"/>
      <c r="E18" s="507"/>
      <c r="F18" s="507"/>
      <c r="G18" s="507"/>
      <c r="H18" s="507"/>
      <c r="I18" s="507"/>
      <c r="J18" s="507"/>
      <c r="K18" s="507"/>
      <c r="L18" s="508">
        <v>24.7</v>
      </c>
      <c r="M18" s="508"/>
      <c r="N18" s="508"/>
      <c r="O18" s="508"/>
      <c r="P18" s="508"/>
      <c r="Q18" s="508"/>
      <c r="R18" s="509"/>
      <c r="S18" s="509"/>
      <c r="T18" s="509"/>
      <c r="U18" s="509"/>
      <c r="V18" s="510"/>
      <c r="W18" s="526"/>
      <c r="X18" s="527"/>
      <c r="Y18" s="527"/>
      <c r="Z18" s="527"/>
      <c r="AA18" s="527"/>
      <c r="AB18" s="551"/>
      <c r="AC18" s="425">
        <v>75.5</v>
      </c>
      <c r="AD18" s="426"/>
      <c r="AE18" s="426"/>
      <c r="AF18" s="426"/>
      <c r="AG18" s="511"/>
      <c r="AH18" s="425">
        <v>74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45290935</v>
      </c>
      <c r="BO18" s="456"/>
      <c r="BP18" s="456"/>
      <c r="BQ18" s="456"/>
      <c r="BR18" s="456"/>
      <c r="BS18" s="456"/>
      <c r="BT18" s="456"/>
      <c r="BU18" s="457"/>
      <c r="BV18" s="455">
        <v>44415174</v>
      </c>
      <c r="BW18" s="456"/>
      <c r="BX18" s="456"/>
      <c r="BY18" s="456"/>
      <c r="BZ18" s="456"/>
      <c r="CA18" s="456"/>
      <c r="CB18" s="456"/>
      <c r="CC18" s="457"/>
      <c r="CD18" s="190"/>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77"/>
      <c r="B19" s="505" t="s">
        <v>149</v>
      </c>
      <c r="C19" s="506"/>
      <c r="D19" s="506"/>
      <c r="E19" s="507"/>
      <c r="F19" s="507"/>
      <c r="G19" s="507"/>
      <c r="H19" s="507"/>
      <c r="I19" s="507"/>
      <c r="J19" s="507"/>
      <c r="K19" s="507"/>
      <c r="L19" s="515">
        <v>9301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63569045</v>
      </c>
      <c r="BO19" s="456"/>
      <c r="BP19" s="456"/>
      <c r="BQ19" s="456"/>
      <c r="BR19" s="456"/>
      <c r="BS19" s="456"/>
      <c r="BT19" s="456"/>
      <c r="BU19" s="457"/>
      <c r="BV19" s="455">
        <v>60780588</v>
      </c>
      <c r="BW19" s="456"/>
      <c r="BX19" s="456"/>
      <c r="BY19" s="456"/>
      <c r="BZ19" s="456"/>
      <c r="CA19" s="456"/>
      <c r="CB19" s="456"/>
      <c r="CC19" s="457"/>
      <c r="CD19" s="190"/>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77"/>
      <c r="B20" s="505" t="s">
        <v>151</v>
      </c>
      <c r="C20" s="506"/>
      <c r="D20" s="506"/>
      <c r="E20" s="507"/>
      <c r="F20" s="507"/>
      <c r="G20" s="507"/>
      <c r="H20" s="507"/>
      <c r="I20" s="507"/>
      <c r="J20" s="507"/>
      <c r="K20" s="507"/>
      <c r="L20" s="515">
        <v>101538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0"/>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77"/>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0"/>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77"/>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61759880</v>
      </c>
      <c r="BO22" s="485"/>
      <c r="BP22" s="485"/>
      <c r="BQ22" s="485"/>
      <c r="BR22" s="485"/>
      <c r="BS22" s="485"/>
      <c r="BT22" s="485"/>
      <c r="BU22" s="486"/>
      <c r="BV22" s="484">
        <v>58836780</v>
      </c>
      <c r="BW22" s="485"/>
      <c r="BX22" s="485"/>
      <c r="BY22" s="485"/>
      <c r="BZ22" s="485"/>
      <c r="CA22" s="485"/>
      <c r="CB22" s="485"/>
      <c r="CC22" s="486"/>
      <c r="CD22" s="190"/>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77"/>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52303217</v>
      </c>
      <c r="BO23" s="456"/>
      <c r="BP23" s="456"/>
      <c r="BQ23" s="456"/>
      <c r="BR23" s="456"/>
      <c r="BS23" s="456"/>
      <c r="BT23" s="456"/>
      <c r="BU23" s="457"/>
      <c r="BV23" s="455">
        <v>49811421</v>
      </c>
      <c r="BW23" s="456"/>
      <c r="BX23" s="456"/>
      <c r="BY23" s="456"/>
      <c r="BZ23" s="456"/>
      <c r="CA23" s="456"/>
      <c r="CB23" s="456"/>
      <c r="CC23" s="457"/>
      <c r="CD23" s="190"/>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77"/>
      <c r="B24" s="434"/>
      <c r="C24" s="435"/>
      <c r="D24" s="436"/>
      <c r="E24" s="411" t="s">
        <v>161</v>
      </c>
      <c r="F24" s="412"/>
      <c r="G24" s="412"/>
      <c r="H24" s="412"/>
      <c r="I24" s="412"/>
      <c r="J24" s="412"/>
      <c r="K24" s="413"/>
      <c r="L24" s="408">
        <v>1</v>
      </c>
      <c r="M24" s="409"/>
      <c r="N24" s="409"/>
      <c r="O24" s="409"/>
      <c r="P24" s="410"/>
      <c r="Q24" s="408">
        <v>7140</v>
      </c>
      <c r="R24" s="409"/>
      <c r="S24" s="409"/>
      <c r="T24" s="409"/>
      <c r="U24" s="409"/>
      <c r="V24" s="410"/>
      <c r="W24" s="498"/>
      <c r="X24" s="435"/>
      <c r="Y24" s="436"/>
      <c r="Z24" s="411" t="s">
        <v>162</v>
      </c>
      <c r="AA24" s="412"/>
      <c r="AB24" s="412"/>
      <c r="AC24" s="412"/>
      <c r="AD24" s="412"/>
      <c r="AE24" s="412"/>
      <c r="AF24" s="412"/>
      <c r="AG24" s="413"/>
      <c r="AH24" s="408">
        <v>1059</v>
      </c>
      <c r="AI24" s="409"/>
      <c r="AJ24" s="409"/>
      <c r="AK24" s="409"/>
      <c r="AL24" s="410"/>
      <c r="AM24" s="408">
        <v>3041448</v>
      </c>
      <c r="AN24" s="409"/>
      <c r="AO24" s="409"/>
      <c r="AP24" s="409"/>
      <c r="AQ24" s="409"/>
      <c r="AR24" s="410"/>
      <c r="AS24" s="408">
        <v>2872</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29901143</v>
      </c>
      <c r="BO24" s="456"/>
      <c r="BP24" s="456"/>
      <c r="BQ24" s="456"/>
      <c r="BR24" s="456"/>
      <c r="BS24" s="456"/>
      <c r="BT24" s="456"/>
      <c r="BU24" s="457"/>
      <c r="BV24" s="455">
        <v>25161463</v>
      </c>
      <c r="BW24" s="456"/>
      <c r="BX24" s="456"/>
      <c r="BY24" s="456"/>
      <c r="BZ24" s="456"/>
      <c r="CA24" s="456"/>
      <c r="CB24" s="456"/>
      <c r="CC24" s="457"/>
      <c r="CD24" s="190"/>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77"/>
      <c r="B25" s="434"/>
      <c r="C25" s="435"/>
      <c r="D25" s="436"/>
      <c r="E25" s="411" t="s">
        <v>164</v>
      </c>
      <c r="F25" s="412"/>
      <c r="G25" s="412"/>
      <c r="H25" s="412"/>
      <c r="I25" s="412"/>
      <c r="J25" s="412"/>
      <c r="K25" s="413"/>
      <c r="L25" s="408">
        <v>2</v>
      </c>
      <c r="M25" s="409"/>
      <c r="N25" s="409"/>
      <c r="O25" s="409"/>
      <c r="P25" s="410"/>
      <c r="Q25" s="408">
        <v>8700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6673965</v>
      </c>
      <c r="BO25" s="485"/>
      <c r="BP25" s="485"/>
      <c r="BQ25" s="485"/>
      <c r="BR25" s="485"/>
      <c r="BS25" s="485"/>
      <c r="BT25" s="485"/>
      <c r="BU25" s="486"/>
      <c r="BV25" s="484">
        <v>6849323</v>
      </c>
      <c r="BW25" s="485"/>
      <c r="BX25" s="485"/>
      <c r="BY25" s="485"/>
      <c r="BZ25" s="485"/>
      <c r="CA25" s="485"/>
      <c r="CB25" s="485"/>
      <c r="CC25" s="486"/>
      <c r="CD25" s="190"/>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77"/>
      <c r="B26" s="434"/>
      <c r="C26" s="435"/>
      <c r="D26" s="436"/>
      <c r="E26" s="411" t="s">
        <v>167</v>
      </c>
      <c r="F26" s="412"/>
      <c r="G26" s="412"/>
      <c r="H26" s="412"/>
      <c r="I26" s="412"/>
      <c r="J26" s="412"/>
      <c r="K26" s="413"/>
      <c r="L26" s="408">
        <v>1</v>
      </c>
      <c r="M26" s="409"/>
      <c r="N26" s="409"/>
      <c r="O26" s="409"/>
      <c r="P26" s="410"/>
      <c r="Q26" s="408">
        <v>7700</v>
      </c>
      <c r="R26" s="409"/>
      <c r="S26" s="409"/>
      <c r="T26" s="409"/>
      <c r="U26" s="409"/>
      <c r="V26" s="410"/>
      <c r="W26" s="498"/>
      <c r="X26" s="435"/>
      <c r="Y26" s="436"/>
      <c r="Z26" s="411" t="s">
        <v>168</v>
      </c>
      <c r="AA26" s="466"/>
      <c r="AB26" s="466"/>
      <c r="AC26" s="466"/>
      <c r="AD26" s="466"/>
      <c r="AE26" s="466"/>
      <c r="AF26" s="466"/>
      <c r="AG26" s="467"/>
      <c r="AH26" s="408">
        <v>84</v>
      </c>
      <c r="AI26" s="409"/>
      <c r="AJ26" s="409"/>
      <c r="AK26" s="409"/>
      <c r="AL26" s="410"/>
      <c r="AM26" s="408">
        <v>239400</v>
      </c>
      <c r="AN26" s="409"/>
      <c r="AO26" s="409"/>
      <c r="AP26" s="409"/>
      <c r="AQ26" s="409"/>
      <c r="AR26" s="410"/>
      <c r="AS26" s="408">
        <v>2850</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v>467417</v>
      </c>
      <c r="BO26" s="456"/>
      <c r="BP26" s="456"/>
      <c r="BQ26" s="456"/>
      <c r="BR26" s="456"/>
      <c r="BS26" s="456"/>
      <c r="BT26" s="456"/>
      <c r="BU26" s="457"/>
      <c r="BV26" s="455">
        <v>395439</v>
      </c>
      <c r="BW26" s="456"/>
      <c r="BX26" s="456"/>
      <c r="BY26" s="456"/>
      <c r="BZ26" s="456"/>
      <c r="CA26" s="456"/>
      <c r="CB26" s="456"/>
      <c r="CC26" s="457"/>
      <c r="CD26" s="190"/>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77"/>
      <c r="B27" s="434"/>
      <c r="C27" s="435"/>
      <c r="D27" s="436"/>
      <c r="E27" s="411" t="s">
        <v>170</v>
      </c>
      <c r="F27" s="412"/>
      <c r="G27" s="412"/>
      <c r="H27" s="412"/>
      <c r="I27" s="412"/>
      <c r="J27" s="412"/>
      <c r="K27" s="413"/>
      <c r="L27" s="408">
        <v>1</v>
      </c>
      <c r="M27" s="409"/>
      <c r="N27" s="409"/>
      <c r="O27" s="409"/>
      <c r="P27" s="410"/>
      <c r="Q27" s="408">
        <v>7280</v>
      </c>
      <c r="R27" s="409"/>
      <c r="S27" s="409"/>
      <c r="T27" s="409"/>
      <c r="U27" s="409"/>
      <c r="V27" s="410"/>
      <c r="W27" s="498"/>
      <c r="X27" s="435"/>
      <c r="Y27" s="436"/>
      <c r="Z27" s="411" t="s">
        <v>171</v>
      </c>
      <c r="AA27" s="412"/>
      <c r="AB27" s="412"/>
      <c r="AC27" s="412"/>
      <c r="AD27" s="412"/>
      <c r="AE27" s="412"/>
      <c r="AF27" s="412"/>
      <c r="AG27" s="413"/>
      <c r="AH27" s="408">
        <v>40</v>
      </c>
      <c r="AI27" s="409"/>
      <c r="AJ27" s="409"/>
      <c r="AK27" s="409"/>
      <c r="AL27" s="410"/>
      <c r="AM27" s="408">
        <v>137958</v>
      </c>
      <c r="AN27" s="409"/>
      <c r="AO27" s="409"/>
      <c r="AP27" s="409"/>
      <c r="AQ27" s="409"/>
      <c r="AR27" s="410"/>
      <c r="AS27" s="408">
        <v>3449</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2"/>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77"/>
      <c r="B28" s="434"/>
      <c r="C28" s="435"/>
      <c r="D28" s="436"/>
      <c r="E28" s="411" t="s">
        <v>173</v>
      </c>
      <c r="F28" s="412"/>
      <c r="G28" s="412"/>
      <c r="H28" s="412"/>
      <c r="I28" s="412"/>
      <c r="J28" s="412"/>
      <c r="K28" s="413"/>
      <c r="L28" s="408">
        <v>1</v>
      </c>
      <c r="M28" s="409"/>
      <c r="N28" s="409"/>
      <c r="O28" s="409"/>
      <c r="P28" s="410"/>
      <c r="Q28" s="408">
        <v>6880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14181137</v>
      </c>
      <c r="BO28" s="485"/>
      <c r="BP28" s="485"/>
      <c r="BQ28" s="485"/>
      <c r="BR28" s="485"/>
      <c r="BS28" s="485"/>
      <c r="BT28" s="485"/>
      <c r="BU28" s="486"/>
      <c r="BV28" s="484">
        <v>14180777</v>
      </c>
      <c r="BW28" s="485"/>
      <c r="BX28" s="485"/>
      <c r="BY28" s="485"/>
      <c r="BZ28" s="485"/>
      <c r="CA28" s="485"/>
      <c r="CB28" s="485"/>
      <c r="CC28" s="486"/>
      <c r="CD28" s="190"/>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77"/>
      <c r="B29" s="434"/>
      <c r="C29" s="435"/>
      <c r="D29" s="436"/>
      <c r="E29" s="411" t="s">
        <v>176</v>
      </c>
      <c r="F29" s="412"/>
      <c r="G29" s="412"/>
      <c r="H29" s="412"/>
      <c r="I29" s="412"/>
      <c r="J29" s="412"/>
      <c r="K29" s="413"/>
      <c r="L29" s="408">
        <v>22</v>
      </c>
      <c r="M29" s="409"/>
      <c r="N29" s="409"/>
      <c r="O29" s="409"/>
      <c r="P29" s="410"/>
      <c r="Q29" s="408">
        <v>6430</v>
      </c>
      <c r="R29" s="409"/>
      <c r="S29" s="409"/>
      <c r="T29" s="409"/>
      <c r="U29" s="409"/>
      <c r="V29" s="410"/>
      <c r="W29" s="499"/>
      <c r="X29" s="500"/>
      <c r="Y29" s="501"/>
      <c r="Z29" s="411" t="s">
        <v>177</v>
      </c>
      <c r="AA29" s="412"/>
      <c r="AB29" s="412"/>
      <c r="AC29" s="412"/>
      <c r="AD29" s="412"/>
      <c r="AE29" s="412"/>
      <c r="AF29" s="412"/>
      <c r="AG29" s="413"/>
      <c r="AH29" s="408">
        <v>1099</v>
      </c>
      <c r="AI29" s="409"/>
      <c r="AJ29" s="409"/>
      <c r="AK29" s="409"/>
      <c r="AL29" s="410"/>
      <c r="AM29" s="408">
        <v>3179406</v>
      </c>
      <c r="AN29" s="409"/>
      <c r="AO29" s="409"/>
      <c r="AP29" s="409"/>
      <c r="AQ29" s="409"/>
      <c r="AR29" s="410"/>
      <c r="AS29" s="408">
        <v>2893</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2474955</v>
      </c>
      <c r="BO29" s="456"/>
      <c r="BP29" s="456"/>
      <c r="BQ29" s="456"/>
      <c r="BR29" s="456"/>
      <c r="BS29" s="456"/>
      <c r="BT29" s="456"/>
      <c r="BU29" s="457"/>
      <c r="BV29" s="455">
        <v>2217286</v>
      </c>
      <c r="BW29" s="456"/>
      <c r="BX29" s="456"/>
      <c r="BY29" s="456"/>
      <c r="BZ29" s="456"/>
      <c r="CA29" s="456"/>
      <c r="CB29" s="456"/>
      <c r="CC29" s="457"/>
      <c r="CD29" s="192"/>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77"/>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93.2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18080140</v>
      </c>
      <c r="BO30" s="490"/>
      <c r="BP30" s="490"/>
      <c r="BQ30" s="490"/>
      <c r="BR30" s="490"/>
      <c r="BS30" s="490"/>
      <c r="BT30" s="490"/>
      <c r="BU30" s="491"/>
      <c r="BV30" s="489">
        <v>15761043</v>
      </c>
      <c r="BW30" s="490"/>
      <c r="BX30" s="490"/>
      <c r="BY30" s="490"/>
      <c r="BZ30" s="490"/>
      <c r="CA30" s="490"/>
      <c r="CB30" s="490"/>
      <c r="CC30" s="491"/>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2">
      <c r="A31" s="177"/>
      <c r="B31" s="199"/>
      <c r="DI31" s="200"/>
    </row>
    <row r="32" spans="1:113" ht="13.5" customHeight="1" x14ac:dyDescent="0.2">
      <c r="A32" s="177"/>
      <c r="B32" s="201"/>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0"/>
    </row>
    <row r="33" spans="1:113" ht="13.5" customHeight="1" x14ac:dyDescent="0.2">
      <c r="A33" s="177"/>
      <c r="B33" s="201"/>
      <c r="C33" s="407" t="s">
        <v>186</v>
      </c>
      <c r="D33" s="407"/>
      <c r="E33" s="406" t="s">
        <v>187</v>
      </c>
      <c r="F33" s="406"/>
      <c r="G33" s="406"/>
      <c r="H33" s="406"/>
      <c r="I33" s="406"/>
      <c r="J33" s="406"/>
      <c r="K33" s="406"/>
      <c r="L33" s="406"/>
      <c r="M33" s="406"/>
      <c r="N33" s="406"/>
      <c r="O33" s="406"/>
      <c r="P33" s="406"/>
      <c r="Q33" s="406"/>
      <c r="R33" s="406"/>
      <c r="S33" s="406"/>
      <c r="T33" s="202"/>
      <c r="U33" s="407" t="s">
        <v>186</v>
      </c>
      <c r="V33" s="407"/>
      <c r="W33" s="406" t="s">
        <v>187</v>
      </c>
      <c r="X33" s="406"/>
      <c r="Y33" s="406"/>
      <c r="Z33" s="406"/>
      <c r="AA33" s="406"/>
      <c r="AB33" s="406"/>
      <c r="AC33" s="406"/>
      <c r="AD33" s="406"/>
      <c r="AE33" s="406"/>
      <c r="AF33" s="406"/>
      <c r="AG33" s="406"/>
      <c r="AH33" s="406"/>
      <c r="AI33" s="406"/>
      <c r="AJ33" s="406"/>
      <c r="AK33" s="406"/>
      <c r="AL33" s="202"/>
      <c r="AM33" s="407" t="s">
        <v>186</v>
      </c>
      <c r="AN33" s="407"/>
      <c r="AO33" s="406" t="s">
        <v>187</v>
      </c>
      <c r="AP33" s="406"/>
      <c r="AQ33" s="406"/>
      <c r="AR33" s="406"/>
      <c r="AS33" s="406"/>
      <c r="AT33" s="406"/>
      <c r="AU33" s="406"/>
      <c r="AV33" s="406"/>
      <c r="AW33" s="406"/>
      <c r="AX33" s="406"/>
      <c r="AY33" s="406"/>
      <c r="AZ33" s="406"/>
      <c r="BA33" s="406"/>
      <c r="BB33" s="406"/>
      <c r="BC33" s="406"/>
      <c r="BD33" s="203"/>
      <c r="BE33" s="406" t="s">
        <v>188</v>
      </c>
      <c r="BF33" s="406"/>
      <c r="BG33" s="406" t="s">
        <v>189</v>
      </c>
      <c r="BH33" s="406"/>
      <c r="BI33" s="406"/>
      <c r="BJ33" s="406"/>
      <c r="BK33" s="406"/>
      <c r="BL33" s="406"/>
      <c r="BM33" s="406"/>
      <c r="BN33" s="406"/>
      <c r="BO33" s="406"/>
      <c r="BP33" s="406"/>
      <c r="BQ33" s="406"/>
      <c r="BR33" s="406"/>
      <c r="BS33" s="406"/>
      <c r="BT33" s="406"/>
      <c r="BU33" s="406"/>
      <c r="BV33" s="203"/>
      <c r="BW33" s="407" t="s">
        <v>188</v>
      </c>
      <c r="BX33" s="407"/>
      <c r="BY33" s="406" t="s">
        <v>190</v>
      </c>
      <c r="BZ33" s="406"/>
      <c r="CA33" s="406"/>
      <c r="CB33" s="406"/>
      <c r="CC33" s="406"/>
      <c r="CD33" s="406"/>
      <c r="CE33" s="406"/>
      <c r="CF33" s="406"/>
      <c r="CG33" s="406"/>
      <c r="CH33" s="406"/>
      <c r="CI33" s="406"/>
      <c r="CJ33" s="406"/>
      <c r="CK33" s="406"/>
      <c r="CL33" s="406"/>
      <c r="CM33" s="406"/>
      <c r="CN33" s="202"/>
      <c r="CO33" s="407" t="s">
        <v>186</v>
      </c>
      <c r="CP33" s="407"/>
      <c r="CQ33" s="406" t="s">
        <v>191</v>
      </c>
      <c r="CR33" s="406"/>
      <c r="CS33" s="406"/>
      <c r="CT33" s="406"/>
      <c r="CU33" s="406"/>
      <c r="CV33" s="406"/>
      <c r="CW33" s="406"/>
      <c r="CX33" s="406"/>
      <c r="CY33" s="406"/>
      <c r="CZ33" s="406"/>
      <c r="DA33" s="406"/>
      <c r="DB33" s="406"/>
      <c r="DC33" s="406"/>
      <c r="DD33" s="406"/>
      <c r="DE33" s="406"/>
      <c r="DF33" s="202"/>
      <c r="DG33" s="405" t="s">
        <v>192</v>
      </c>
      <c r="DH33" s="405"/>
      <c r="DI33" s="204"/>
    </row>
    <row r="34" spans="1:113" ht="32.25" customHeight="1" x14ac:dyDescent="0.2">
      <c r="A34" s="177"/>
      <c r="B34" s="201"/>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77"/>
      <c r="U34" s="403">
        <f>IF(W34="","",MAX(C34:D43)+1)</f>
        <v>4</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77"/>
      <c r="AM34" s="403">
        <f>IF(AO34="","",MAX(C34:D43,U34:V43)+1)</f>
        <v>7</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77"/>
      <c r="BE34" s="403" t="str">
        <f>IF(BG34="","",MAX(C34:D43,U34:V43,AM34:AN43)+1)</f>
        <v/>
      </c>
      <c r="BF34" s="403"/>
      <c r="BG34" s="404"/>
      <c r="BH34" s="404"/>
      <c r="BI34" s="404"/>
      <c r="BJ34" s="404"/>
      <c r="BK34" s="404"/>
      <c r="BL34" s="404"/>
      <c r="BM34" s="404"/>
      <c r="BN34" s="404"/>
      <c r="BO34" s="404"/>
      <c r="BP34" s="404"/>
      <c r="BQ34" s="404"/>
      <c r="BR34" s="404"/>
      <c r="BS34" s="404"/>
      <c r="BT34" s="404"/>
      <c r="BU34" s="404"/>
      <c r="BV34" s="177"/>
      <c r="BW34" s="403">
        <f>IF(BY34="","",MAX(C34:D43,U34:V43,AM34:AN43,BE34:BF43)+1)</f>
        <v>9</v>
      </c>
      <c r="BX34" s="403"/>
      <c r="BY34" s="404" t="str">
        <f>IF('各会計、関係団体の財政状況及び健全化判断比率'!B68="","",'各会計、関係団体の財政状況及び健全化判断比率'!B68)</f>
        <v>北河内4市リサイクル施設組合</v>
      </c>
      <c r="BZ34" s="404"/>
      <c r="CA34" s="404"/>
      <c r="CB34" s="404"/>
      <c r="CC34" s="404"/>
      <c r="CD34" s="404"/>
      <c r="CE34" s="404"/>
      <c r="CF34" s="404"/>
      <c r="CG34" s="404"/>
      <c r="CH34" s="404"/>
      <c r="CI34" s="404"/>
      <c r="CJ34" s="404"/>
      <c r="CK34" s="404"/>
      <c r="CL34" s="404"/>
      <c r="CM34" s="404"/>
      <c r="CN34" s="177"/>
      <c r="CO34" s="403">
        <f>IF(CQ34="","",MAX(C34:D43,U34:V43,AM34:AN43,BE34:BF43,BW34:BX43)+1)</f>
        <v>17</v>
      </c>
      <c r="CP34" s="403"/>
      <c r="CQ34" s="404" t="str">
        <f>IF('各会計、関係団体の財政状況及び健全化判断比率'!BS7="","",'各会計、関係団体の財政状況及び健全化判断比率'!BS7)</f>
        <v>アドバンス寝屋川マネジメント株式会社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4"/>
    </row>
    <row r="35" spans="1:113" ht="32.25" customHeight="1" x14ac:dyDescent="0.2">
      <c r="A35" s="177"/>
      <c r="B35" s="201"/>
      <c r="C35" s="403">
        <f>IF(E35="","",C34+1)</f>
        <v>2</v>
      </c>
      <c r="D35" s="403"/>
      <c r="E35" s="404" t="str">
        <f>IF('各会計、関係団体の財政状況及び健全化判断比率'!B8="","",'各会計、関係団体の財政状況及び健全化判断比率'!B8)</f>
        <v>公共用地先行取得事業特別会計</v>
      </c>
      <c r="F35" s="404"/>
      <c r="G35" s="404"/>
      <c r="H35" s="404"/>
      <c r="I35" s="404"/>
      <c r="J35" s="404"/>
      <c r="K35" s="404"/>
      <c r="L35" s="404"/>
      <c r="M35" s="404"/>
      <c r="N35" s="404"/>
      <c r="O35" s="404"/>
      <c r="P35" s="404"/>
      <c r="Q35" s="404"/>
      <c r="R35" s="404"/>
      <c r="S35" s="404"/>
      <c r="T35" s="177"/>
      <c r="U35" s="403">
        <f>IF(W35="","",U34+1)</f>
        <v>5</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77"/>
      <c r="AM35" s="403">
        <f t="shared" ref="AM35:AM43" si="0">IF(AO35="","",AM34+1)</f>
        <v>8</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77"/>
      <c r="BE35" s="403" t="str">
        <f t="shared" ref="BE35:BE43" si="1">IF(BG35="","",BE34+1)</f>
        <v/>
      </c>
      <c r="BF35" s="403"/>
      <c r="BG35" s="404"/>
      <c r="BH35" s="404"/>
      <c r="BI35" s="404"/>
      <c r="BJ35" s="404"/>
      <c r="BK35" s="404"/>
      <c r="BL35" s="404"/>
      <c r="BM35" s="404"/>
      <c r="BN35" s="404"/>
      <c r="BO35" s="404"/>
      <c r="BP35" s="404"/>
      <c r="BQ35" s="404"/>
      <c r="BR35" s="404"/>
      <c r="BS35" s="404"/>
      <c r="BT35" s="404"/>
      <c r="BU35" s="404"/>
      <c r="BV35" s="177"/>
      <c r="BW35" s="403">
        <f t="shared" ref="BW35:BW43" si="2">IF(BY35="","",BW34+1)</f>
        <v>10</v>
      </c>
      <c r="BX35" s="403"/>
      <c r="BY35" s="404" t="str">
        <f>IF('各会計、関係団体の財政状況及び健全化判断比率'!B69="","",'各会計、関係団体の財政状況及び健全化判断比率'!B69)</f>
        <v>枚方寝屋川消防組合</v>
      </c>
      <c r="BZ35" s="404"/>
      <c r="CA35" s="404"/>
      <c r="CB35" s="404"/>
      <c r="CC35" s="404"/>
      <c r="CD35" s="404"/>
      <c r="CE35" s="404"/>
      <c r="CF35" s="404"/>
      <c r="CG35" s="404"/>
      <c r="CH35" s="404"/>
      <c r="CI35" s="404"/>
      <c r="CJ35" s="404"/>
      <c r="CK35" s="404"/>
      <c r="CL35" s="404"/>
      <c r="CM35" s="404"/>
      <c r="CN35" s="177"/>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4"/>
    </row>
    <row r="36" spans="1:113" ht="32.25" customHeight="1" x14ac:dyDescent="0.2">
      <c r="A36" s="177"/>
      <c r="B36" s="201"/>
      <c r="C36" s="403">
        <f>IF(E36="","",C35+1)</f>
        <v>3</v>
      </c>
      <c r="D36" s="403"/>
      <c r="E36" s="404" t="str">
        <f>IF('各会計、関係団体の財政状況及び健全化判断比率'!B9="","",'各会計、関係団体の財政状況及び健全化判断比率'!B9)</f>
        <v>母子父子寡婦福祉資金貸付金特別会計</v>
      </c>
      <c r="F36" s="404"/>
      <c r="G36" s="404"/>
      <c r="H36" s="404"/>
      <c r="I36" s="404"/>
      <c r="J36" s="404"/>
      <c r="K36" s="404"/>
      <c r="L36" s="404"/>
      <c r="M36" s="404"/>
      <c r="N36" s="404"/>
      <c r="O36" s="404"/>
      <c r="P36" s="404"/>
      <c r="Q36" s="404"/>
      <c r="R36" s="404"/>
      <c r="S36" s="404"/>
      <c r="T36" s="177"/>
      <c r="U36" s="403">
        <f t="shared" ref="U36:U43" si="4">IF(W36="","",U35+1)</f>
        <v>6</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77"/>
      <c r="AM36" s="403" t="str">
        <f t="shared" si="0"/>
        <v/>
      </c>
      <c r="AN36" s="403"/>
      <c r="AO36" s="404"/>
      <c r="AP36" s="404"/>
      <c r="AQ36" s="404"/>
      <c r="AR36" s="404"/>
      <c r="AS36" s="404"/>
      <c r="AT36" s="404"/>
      <c r="AU36" s="404"/>
      <c r="AV36" s="404"/>
      <c r="AW36" s="404"/>
      <c r="AX36" s="404"/>
      <c r="AY36" s="404"/>
      <c r="AZ36" s="404"/>
      <c r="BA36" s="404"/>
      <c r="BB36" s="404"/>
      <c r="BC36" s="404"/>
      <c r="BD36" s="177"/>
      <c r="BE36" s="403" t="str">
        <f t="shared" si="1"/>
        <v/>
      </c>
      <c r="BF36" s="403"/>
      <c r="BG36" s="404"/>
      <c r="BH36" s="404"/>
      <c r="BI36" s="404"/>
      <c r="BJ36" s="404"/>
      <c r="BK36" s="404"/>
      <c r="BL36" s="404"/>
      <c r="BM36" s="404"/>
      <c r="BN36" s="404"/>
      <c r="BO36" s="404"/>
      <c r="BP36" s="404"/>
      <c r="BQ36" s="404"/>
      <c r="BR36" s="404"/>
      <c r="BS36" s="404"/>
      <c r="BT36" s="404"/>
      <c r="BU36" s="404"/>
      <c r="BV36" s="177"/>
      <c r="BW36" s="403">
        <f t="shared" si="2"/>
        <v>11</v>
      </c>
      <c r="BX36" s="403"/>
      <c r="BY36" s="404" t="str">
        <f>IF('各会計、関係団体の財政状況及び健全化判断比率'!B70="","",'各会計、関係団体の財政状況及び健全化判断比率'!B70)</f>
        <v>大阪府都市競艇企業団</v>
      </c>
      <c r="BZ36" s="404"/>
      <c r="CA36" s="404"/>
      <c r="CB36" s="404"/>
      <c r="CC36" s="404"/>
      <c r="CD36" s="404"/>
      <c r="CE36" s="404"/>
      <c r="CF36" s="404"/>
      <c r="CG36" s="404"/>
      <c r="CH36" s="404"/>
      <c r="CI36" s="404"/>
      <c r="CJ36" s="404"/>
      <c r="CK36" s="404"/>
      <c r="CL36" s="404"/>
      <c r="CM36" s="404"/>
      <c r="CN36" s="177"/>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4"/>
    </row>
    <row r="37" spans="1:113" ht="32.25" customHeight="1" x14ac:dyDescent="0.2">
      <c r="A37" s="177"/>
      <c r="B37" s="201"/>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77"/>
      <c r="U37" s="403" t="str">
        <f t="shared" si="4"/>
        <v/>
      </c>
      <c r="V37" s="403"/>
      <c r="W37" s="404"/>
      <c r="X37" s="404"/>
      <c r="Y37" s="404"/>
      <c r="Z37" s="404"/>
      <c r="AA37" s="404"/>
      <c r="AB37" s="404"/>
      <c r="AC37" s="404"/>
      <c r="AD37" s="404"/>
      <c r="AE37" s="404"/>
      <c r="AF37" s="404"/>
      <c r="AG37" s="404"/>
      <c r="AH37" s="404"/>
      <c r="AI37" s="404"/>
      <c r="AJ37" s="404"/>
      <c r="AK37" s="404"/>
      <c r="AL37" s="177"/>
      <c r="AM37" s="403" t="str">
        <f t="shared" si="0"/>
        <v/>
      </c>
      <c r="AN37" s="403"/>
      <c r="AO37" s="404"/>
      <c r="AP37" s="404"/>
      <c r="AQ37" s="404"/>
      <c r="AR37" s="404"/>
      <c r="AS37" s="404"/>
      <c r="AT37" s="404"/>
      <c r="AU37" s="404"/>
      <c r="AV37" s="404"/>
      <c r="AW37" s="404"/>
      <c r="AX37" s="404"/>
      <c r="AY37" s="404"/>
      <c r="AZ37" s="404"/>
      <c r="BA37" s="404"/>
      <c r="BB37" s="404"/>
      <c r="BC37" s="404"/>
      <c r="BD37" s="177"/>
      <c r="BE37" s="403" t="str">
        <f t="shared" si="1"/>
        <v/>
      </c>
      <c r="BF37" s="403"/>
      <c r="BG37" s="404"/>
      <c r="BH37" s="404"/>
      <c r="BI37" s="404"/>
      <c r="BJ37" s="404"/>
      <c r="BK37" s="404"/>
      <c r="BL37" s="404"/>
      <c r="BM37" s="404"/>
      <c r="BN37" s="404"/>
      <c r="BO37" s="404"/>
      <c r="BP37" s="404"/>
      <c r="BQ37" s="404"/>
      <c r="BR37" s="404"/>
      <c r="BS37" s="404"/>
      <c r="BT37" s="404"/>
      <c r="BU37" s="404"/>
      <c r="BV37" s="177"/>
      <c r="BW37" s="403">
        <f t="shared" si="2"/>
        <v>12</v>
      </c>
      <c r="BX37" s="403"/>
      <c r="BY37" s="404" t="str">
        <f>IF('各会計、関係団体の財政状況及び健全化判断比率'!B71="","",'各会計、関係団体の財政状況及び健全化判断比率'!B71)</f>
        <v>淀川左岸水防事務組合</v>
      </c>
      <c r="BZ37" s="404"/>
      <c r="CA37" s="404"/>
      <c r="CB37" s="404"/>
      <c r="CC37" s="404"/>
      <c r="CD37" s="404"/>
      <c r="CE37" s="404"/>
      <c r="CF37" s="404"/>
      <c r="CG37" s="404"/>
      <c r="CH37" s="404"/>
      <c r="CI37" s="404"/>
      <c r="CJ37" s="404"/>
      <c r="CK37" s="404"/>
      <c r="CL37" s="404"/>
      <c r="CM37" s="404"/>
      <c r="CN37" s="177"/>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4"/>
    </row>
    <row r="38" spans="1:113" ht="32.25" customHeight="1" x14ac:dyDescent="0.2">
      <c r="A38" s="177"/>
      <c r="B38" s="201"/>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77"/>
      <c r="U38" s="403" t="str">
        <f t="shared" si="4"/>
        <v/>
      </c>
      <c r="V38" s="403"/>
      <c r="W38" s="404"/>
      <c r="X38" s="404"/>
      <c r="Y38" s="404"/>
      <c r="Z38" s="404"/>
      <c r="AA38" s="404"/>
      <c r="AB38" s="404"/>
      <c r="AC38" s="404"/>
      <c r="AD38" s="404"/>
      <c r="AE38" s="404"/>
      <c r="AF38" s="404"/>
      <c r="AG38" s="404"/>
      <c r="AH38" s="404"/>
      <c r="AI38" s="404"/>
      <c r="AJ38" s="404"/>
      <c r="AK38" s="404"/>
      <c r="AL38" s="177"/>
      <c r="AM38" s="403" t="str">
        <f t="shared" si="0"/>
        <v/>
      </c>
      <c r="AN38" s="403"/>
      <c r="AO38" s="404"/>
      <c r="AP38" s="404"/>
      <c r="AQ38" s="404"/>
      <c r="AR38" s="404"/>
      <c r="AS38" s="404"/>
      <c r="AT38" s="404"/>
      <c r="AU38" s="404"/>
      <c r="AV38" s="404"/>
      <c r="AW38" s="404"/>
      <c r="AX38" s="404"/>
      <c r="AY38" s="404"/>
      <c r="AZ38" s="404"/>
      <c r="BA38" s="404"/>
      <c r="BB38" s="404"/>
      <c r="BC38" s="404"/>
      <c r="BD38" s="177"/>
      <c r="BE38" s="403" t="str">
        <f t="shared" si="1"/>
        <v/>
      </c>
      <c r="BF38" s="403"/>
      <c r="BG38" s="404"/>
      <c r="BH38" s="404"/>
      <c r="BI38" s="404"/>
      <c r="BJ38" s="404"/>
      <c r="BK38" s="404"/>
      <c r="BL38" s="404"/>
      <c r="BM38" s="404"/>
      <c r="BN38" s="404"/>
      <c r="BO38" s="404"/>
      <c r="BP38" s="404"/>
      <c r="BQ38" s="404"/>
      <c r="BR38" s="404"/>
      <c r="BS38" s="404"/>
      <c r="BT38" s="404"/>
      <c r="BU38" s="404"/>
      <c r="BV38" s="177"/>
      <c r="BW38" s="403">
        <f t="shared" si="2"/>
        <v>13</v>
      </c>
      <c r="BX38" s="403"/>
      <c r="BY38" s="404" t="str">
        <f>IF('各会計、関係団体の財政状況及び健全化判断比率'!B72="","",'各会計、関係団体の財政状況及び健全化判断比率'!B72)</f>
        <v>大阪府後期高齢者医療広域連合（一般会計）</v>
      </c>
      <c r="BZ38" s="404"/>
      <c r="CA38" s="404"/>
      <c r="CB38" s="404"/>
      <c r="CC38" s="404"/>
      <c r="CD38" s="404"/>
      <c r="CE38" s="404"/>
      <c r="CF38" s="404"/>
      <c r="CG38" s="404"/>
      <c r="CH38" s="404"/>
      <c r="CI38" s="404"/>
      <c r="CJ38" s="404"/>
      <c r="CK38" s="404"/>
      <c r="CL38" s="404"/>
      <c r="CM38" s="404"/>
      <c r="CN38" s="177"/>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4"/>
    </row>
    <row r="39" spans="1:113" ht="32.25" customHeight="1" x14ac:dyDescent="0.2">
      <c r="A39" s="177"/>
      <c r="B39" s="201"/>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77"/>
      <c r="U39" s="403" t="str">
        <f t="shared" si="4"/>
        <v/>
      </c>
      <c r="V39" s="403"/>
      <c r="W39" s="404"/>
      <c r="X39" s="404"/>
      <c r="Y39" s="404"/>
      <c r="Z39" s="404"/>
      <c r="AA39" s="404"/>
      <c r="AB39" s="404"/>
      <c r="AC39" s="404"/>
      <c r="AD39" s="404"/>
      <c r="AE39" s="404"/>
      <c r="AF39" s="404"/>
      <c r="AG39" s="404"/>
      <c r="AH39" s="404"/>
      <c r="AI39" s="404"/>
      <c r="AJ39" s="404"/>
      <c r="AK39" s="404"/>
      <c r="AL39" s="177"/>
      <c r="AM39" s="403" t="str">
        <f t="shared" si="0"/>
        <v/>
      </c>
      <c r="AN39" s="403"/>
      <c r="AO39" s="404"/>
      <c r="AP39" s="404"/>
      <c r="AQ39" s="404"/>
      <c r="AR39" s="404"/>
      <c r="AS39" s="404"/>
      <c r="AT39" s="404"/>
      <c r="AU39" s="404"/>
      <c r="AV39" s="404"/>
      <c r="AW39" s="404"/>
      <c r="AX39" s="404"/>
      <c r="AY39" s="404"/>
      <c r="AZ39" s="404"/>
      <c r="BA39" s="404"/>
      <c r="BB39" s="404"/>
      <c r="BC39" s="404"/>
      <c r="BD39" s="177"/>
      <c r="BE39" s="403" t="str">
        <f t="shared" si="1"/>
        <v/>
      </c>
      <c r="BF39" s="403"/>
      <c r="BG39" s="404"/>
      <c r="BH39" s="404"/>
      <c r="BI39" s="404"/>
      <c r="BJ39" s="404"/>
      <c r="BK39" s="404"/>
      <c r="BL39" s="404"/>
      <c r="BM39" s="404"/>
      <c r="BN39" s="404"/>
      <c r="BO39" s="404"/>
      <c r="BP39" s="404"/>
      <c r="BQ39" s="404"/>
      <c r="BR39" s="404"/>
      <c r="BS39" s="404"/>
      <c r="BT39" s="404"/>
      <c r="BU39" s="404"/>
      <c r="BV39" s="177"/>
      <c r="BW39" s="403">
        <f t="shared" si="2"/>
        <v>14</v>
      </c>
      <c r="BX39" s="403"/>
      <c r="BY39" s="404" t="str">
        <f>IF('各会計、関係団体の財政状況及び健全化判断比率'!B73="","",'各会計、関係団体の財政状況及び健全化判断比率'!B73)</f>
        <v>大阪府後期高齢者医療広域連合（後期高齢者医療特別会計）</v>
      </c>
      <c r="BZ39" s="404"/>
      <c r="CA39" s="404"/>
      <c r="CB39" s="404"/>
      <c r="CC39" s="404"/>
      <c r="CD39" s="404"/>
      <c r="CE39" s="404"/>
      <c r="CF39" s="404"/>
      <c r="CG39" s="404"/>
      <c r="CH39" s="404"/>
      <c r="CI39" s="404"/>
      <c r="CJ39" s="404"/>
      <c r="CK39" s="404"/>
      <c r="CL39" s="404"/>
      <c r="CM39" s="404"/>
      <c r="CN39" s="177"/>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4"/>
    </row>
    <row r="40" spans="1:113" ht="32.25" customHeight="1" x14ac:dyDescent="0.2">
      <c r="A40" s="177"/>
      <c r="B40" s="201"/>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77"/>
      <c r="U40" s="403" t="str">
        <f t="shared" si="4"/>
        <v/>
      </c>
      <c r="V40" s="403"/>
      <c r="W40" s="404"/>
      <c r="X40" s="404"/>
      <c r="Y40" s="404"/>
      <c r="Z40" s="404"/>
      <c r="AA40" s="404"/>
      <c r="AB40" s="404"/>
      <c r="AC40" s="404"/>
      <c r="AD40" s="404"/>
      <c r="AE40" s="404"/>
      <c r="AF40" s="404"/>
      <c r="AG40" s="404"/>
      <c r="AH40" s="404"/>
      <c r="AI40" s="404"/>
      <c r="AJ40" s="404"/>
      <c r="AK40" s="404"/>
      <c r="AL40" s="177"/>
      <c r="AM40" s="403" t="str">
        <f t="shared" si="0"/>
        <v/>
      </c>
      <c r="AN40" s="403"/>
      <c r="AO40" s="404"/>
      <c r="AP40" s="404"/>
      <c r="AQ40" s="404"/>
      <c r="AR40" s="404"/>
      <c r="AS40" s="404"/>
      <c r="AT40" s="404"/>
      <c r="AU40" s="404"/>
      <c r="AV40" s="404"/>
      <c r="AW40" s="404"/>
      <c r="AX40" s="404"/>
      <c r="AY40" s="404"/>
      <c r="AZ40" s="404"/>
      <c r="BA40" s="404"/>
      <c r="BB40" s="404"/>
      <c r="BC40" s="404"/>
      <c r="BD40" s="177"/>
      <c r="BE40" s="403" t="str">
        <f t="shared" si="1"/>
        <v/>
      </c>
      <c r="BF40" s="403"/>
      <c r="BG40" s="404"/>
      <c r="BH40" s="404"/>
      <c r="BI40" s="404"/>
      <c r="BJ40" s="404"/>
      <c r="BK40" s="404"/>
      <c r="BL40" s="404"/>
      <c r="BM40" s="404"/>
      <c r="BN40" s="404"/>
      <c r="BO40" s="404"/>
      <c r="BP40" s="404"/>
      <c r="BQ40" s="404"/>
      <c r="BR40" s="404"/>
      <c r="BS40" s="404"/>
      <c r="BT40" s="404"/>
      <c r="BU40" s="404"/>
      <c r="BV40" s="177"/>
      <c r="BW40" s="403">
        <f t="shared" si="2"/>
        <v>15</v>
      </c>
      <c r="BX40" s="403"/>
      <c r="BY40" s="404" t="str">
        <f>IF('各会計、関係団体の財政状況及び健全化判断比率'!B74="","",'各会計、関係団体の財政状況及び健全化判断比率'!B74)</f>
        <v>大阪広域水道企業団（水道事業会計）</v>
      </c>
      <c r="BZ40" s="404"/>
      <c r="CA40" s="404"/>
      <c r="CB40" s="404"/>
      <c r="CC40" s="404"/>
      <c r="CD40" s="404"/>
      <c r="CE40" s="404"/>
      <c r="CF40" s="404"/>
      <c r="CG40" s="404"/>
      <c r="CH40" s="404"/>
      <c r="CI40" s="404"/>
      <c r="CJ40" s="404"/>
      <c r="CK40" s="404"/>
      <c r="CL40" s="404"/>
      <c r="CM40" s="404"/>
      <c r="CN40" s="177"/>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4"/>
    </row>
    <row r="41" spans="1:113" ht="32.25" customHeight="1" x14ac:dyDescent="0.2">
      <c r="A41" s="177"/>
      <c r="B41" s="201"/>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77"/>
      <c r="U41" s="403" t="str">
        <f t="shared" si="4"/>
        <v/>
      </c>
      <c r="V41" s="403"/>
      <c r="W41" s="404"/>
      <c r="X41" s="404"/>
      <c r="Y41" s="404"/>
      <c r="Z41" s="404"/>
      <c r="AA41" s="404"/>
      <c r="AB41" s="404"/>
      <c r="AC41" s="404"/>
      <c r="AD41" s="404"/>
      <c r="AE41" s="404"/>
      <c r="AF41" s="404"/>
      <c r="AG41" s="404"/>
      <c r="AH41" s="404"/>
      <c r="AI41" s="404"/>
      <c r="AJ41" s="404"/>
      <c r="AK41" s="404"/>
      <c r="AL41" s="177"/>
      <c r="AM41" s="403" t="str">
        <f t="shared" si="0"/>
        <v/>
      </c>
      <c r="AN41" s="403"/>
      <c r="AO41" s="404"/>
      <c r="AP41" s="404"/>
      <c r="AQ41" s="404"/>
      <c r="AR41" s="404"/>
      <c r="AS41" s="404"/>
      <c r="AT41" s="404"/>
      <c r="AU41" s="404"/>
      <c r="AV41" s="404"/>
      <c r="AW41" s="404"/>
      <c r="AX41" s="404"/>
      <c r="AY41" s="404"/>
      <c r="AZ41" s="404"/>
      <c r="BA41" s="404"/>
      <c r="BB41" s="404"/>
      <c r="BC41" s="404"/>
      <c r="BD41" s="177"/>
      <c r="BE41" s="403" t="str">
        <f t="shared" si="1"/>
        <v/>
      </c>
      <c r="BF41" s="403"/>
      <c r="BG41" s="404"/>
      <c r="BH41" s="404"/>
      <c r="BI41" s="404"/>
      <c r="BJ41" s="404"/>
      <c r="BK41" s="404"/>
      <c r="BL41" s="404"/>
      <c r="BM41" s="404"/>
      <c r="BN41" s="404"/>
      <c r="BO41" s="404"/>
      <c r="BP41" s="404"/>
      <c r="BQ41" s="404"/>
      <c r="BR41" s="404"/>
      <c r="BS41" s="404"/>
      <c r="BT41" s="404"/>
      <c r="BU41" s="404"/>
      <c r="BV41" s="177"/>
      <c r="BW41" s="403">
        <f t="shared" si="2"/>
        <v>16</v>
      </c>
      <c r="BX41" s="403"/>
      <c r="BY41" s="404" t="str">
        <f>IF('各会計、関係団体の財政状況及び健全化判断比率'!B75="","",'各会計、関係団体の財政状況及び健全化判断比率'!B75)</f>
        <v>大阪広域水道企業団（工業用水道事業会計）</v>
      </c>
      <c r="BZ41" s="404"/>
      <c r="CA41" s="404"/>
      <c r="CB41" s="404"/>
      <c r="CC41" s="404"/>
      <c r="CD41" s="404"/>
      <c r="CE41" s="404"/>
      <c r="CF41" s="404"/>
      <c r="CG41" s="404"/>
      <c r="CH41" s="404"/>
      <c r="CI41" s="404"/>
      <c r="CJ41" s="404"/>
      <c r="CK41" s="404"/>
      <c r="CL41" s="404"/>
      <c r="CM41" s="404"/>
      <c r="CN41" s="177"/>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4"/>
    </row>
    <row r="42" spans="1:113" ht="32.25" customHeight="1" x14ac:dyDescent="0.2">
      <c r="B42" s="201"/>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77"/>
      <c r="U42" s="403" t="str">
        <f t="shared" si="4"/>
        <v/>
      </c>
      <c r="V42" s="403"/>
      <c r="W42" s="404"/>
      <c r="X42" s="404"/>
      <c r="Y42" s="404"/>
      <c r="Z42" s="404"/>
      <c r="AA42" s="404"/>
      <c r="AB42" s="404"/>
      <c r="AC42" s="404"/>
      <c r="AD42" s="404"/>
      <c r="AE42" s="404"/>
      <c r="AF42" s="404"/>
      <c r="AG42" s="404"/>
      <c r="AH42" s="404"/>
      <c r="AI42" s="404"/>
      <c r="AJ42" s="404"/>
      <c r="AK42" s="404"/>
      <c r="AL42" s="177"/>
      <c r="AM42" s="403" t="str">
        <f t="shared" si="0"/>
        <v/>
      </c>
      <c r="AN42" s="403"/>
      <c r="AO42" s="404"/>
      <c r="AP42" s="404"/>
      <c r="AQ42" s="404"/>
      <c r="AR42" s="404"/>
      <c r="AS42" s="404"/>
      <c r="AT42" s="404"/>
      <c r="AU42" s="404"/>
      <c r="AV42" s="404"/>
      <c r="AW42" s="404"/>
      <c r="AX42" s="404"/>
      <c r="AY42" s="404"/>
      <c r="AZ42" s="404"/>
      <c r="BA42" s="404"/>
      <c r="BB42" s="404"/>
      <c r="BC42" s="404"/>
      <c r="BD42" s="177"/>
      <c r="BE42" s="403" t="str">
        <f t="shared" si="1"/>
        <v/>
      </c>
      <c r="BF42" s="403"/>
      <c r="BG42" s="404"/>
      <c r="BH42" s="404"/>
      <c r="BI42" s="404"/>
      <c r="BJ42" s="404"/>
      <c r="BK42" s="404"/>
      <c r="BL42" s="404"/>
      <c r="BM42" s="404"/>
      <c r="BN42" s="404"/>
      <c r="BO42" s="404"/>
      <c r="BP42" s="404"/>
      <c r="BQ42" s="404"/>
      <c r="BR42" s="404"/>
      <c r="BS42" s="404"/>
      <c r="BT42" s="404"/>
      <c r="BU42" s="404"/>
      <c r="BV42" s="177"/>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77"/>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4"/>
    </row>
    <row r="43" spans="1:113" ht="32.25" customHeight="1" x14ac:dyDescent="0.2">
      <c r="B43" s="201"/>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77"/>
      <c r="U43" s="403" t="str">
        <f t="shared" si="4"/>
        <v/>
      </c>
      <c r="V43" s="403"/>
      <c r="W43" s="404"/>
      <c r="X43" s="404"/>
      <c r="Y43" s="404"/>
      <c r="Z43" s="404"/>
      <c r="AA43" s="404"/>
      <c r="AB43" s="404"/>
      <c r="AC43" s="404"/>
      <c r="AD43" s="404"/>
      <c r="AE43" s="404"/>
      <c r="AF43" s="404"/>
      <c r="AG43" s="404"/>
      <c r="AH43" s="404"/>
      <c r="AI43" s="404"/>
      <c r="AJ43" s="404"/>
      <c r="AK43" s="404"/>
      <c r="AL43" s="177"/>
      <c r="AM43" s="403" t="str">
        <f t="shared" si="0"/>
        <v/>
      </c>
      <c r="AN43" s="403"/>
      <c r="AO43" s="404"/>
      <c r="AP43" s="404"/>
      <c r="AQ43" s="404"/>
      <c r="AR43" s="404"/>
      <c r="AS43" s="404"/>
      <c r="AT43" s="404"/>
      <c r="AU43" s="404"/>
      <c r="AV43" s="404"/>
      <c r="AW43" s="404"/>
      <c r="AX43" s="404"/>
      <c r="AY43" s="404"/>
      <c r="AZ43" s="404"/>
      <c r="BA43" s="404"/>
      <c r="BB43" s="404"/>
      <c r="BC43" s="404"/>
      <c r="BD43" s="177"/>
      <c r="BE43" s="403" t="str">
        <f t="shared" si="1"/>
        <v/>
      </c>
      <c r="BF43" s="403"/>
      <c r="BG43" s="404"/>
      <c r="BH43" s="404"/>
      <c r="BI43" s="404"/>
      <c r="BJ43" s="404"/>
      <c r="BK43" s="404"/>
      <c r="BL43" s="404"/>
      <c r="BM43" s="404"/>
      <c r="BN43" s="404"/>
      <c r="BO43" s="404"/>
      <c r="BP43" s="404"/>
      <c r="BQ43" s="404"/>
      <c r="BR43" s="404"/>
      <c r="BS43" s="404"/>
      <c r="BT43" s="404"/>
      <c r="BU43" s="404"/>
      <c r="BV43" s="177"/>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77"/>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4"/>
    </row>
    <row r="44" spans="1:113" ht="13.5" customHeight="1" thickBot="1" x14ac:dyDescent="0.25">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2"/>
    <row r="46" spans="1:113" x14ac:dyDescent="0.2">
      <c r="B46" s="176"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jcqydE80I4yJ5RZs9mKa3e+/2HQbuxqjM97fze//udOPw4rp1URfOTmPKOr9xP482y9MRcI8jPgXM3zyTHff4g==" saltValue="CS30GRg5Rj2X+PYqu/GBi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532</v>
      </c>
      <c r="D34" s="1187"/>
      <c r="E34" s="1188"/>
      <c r="F34" s="32">
        <v>13.1</v>
      </c>
      <c r="G34" s="33">
        <v>13.17</v>
      </c>
      <c r="H34" s="33">
        <v>12.8</v>
      </c>
      <c r="I34" s="33">
        <v>12.51</v>
      </c>
      <c r="J34" s="34">
        <v>12.2</v>
      </c>
      <c r="K34" s="22"/>
      <c r="L34" s="22"/>
      <c r="M34" s="22"/>
      <c r="N34" s="22"/>
      <c r="O34" s="22"/>
      <c r="P34" s="22"/>
    </row>
    <row r="35" spans="1:16" ht="39" customHeight="1" x14ac:dyDescent="0.2">
      <c r="A35" s="22"/>
      <c r="B35" s="35"/>
      <c r="C35" s="1181" t="s">
        <v>533</v>
      </c>
      <c r="D35" s="1182"/>
      <c r="E35" s="1183"/>
      <c r="F35" s="36">
        <v>3.97</v>
      </c>
      <c r="G35" s="37">
        <v>3.55</v>
      </c>
      <c r="H35" s="37">
        <v>2.25</v>
      </c>
      <c r="I35" s="37">
        <v>2.31</v>
      </c>
      <c r="J35" s="38">
        <v>2.37</v>
      </c>
      <c r="K35" s="22"/>
      <c r="L35" s="22"/>
      <c r="M35" s="22"/>
      <c r="N35" s="22"/>
      <c r="O35" s="22"/>
      <c r="P35" s="22"/>
    </row>
    <row r="36" spans="1:16" ht="39" customHeight="1" x14ac:dyDescent="0.2">
      <c r="A36" s="22"/>
      <c r="B36" s="35"/>
      <c r="C36" s="1181" t="s">
        <v>534</v>
      </c>
      <c r="D36" s="1182"/>
      <c r="E36" s="1183"/>
      <c r="F36" s="36">
        <v>2.66</v>
      </c>
      <c r="G36" s="37">
        <v>2.59</v>
      </c>
      <c r="H36" s="37">
        <v>2.61</v>
      </c>
      <c r="I36" s="37">
        <v>2.58</v>
      </c>
      <c r="J36" s="38">
        <v>2.0499999999999998</v>
      </c>
      <c r="K36" s="22"/>
      <c r="L36" s="22"/>
      <c r="M36" s="22"/>
      <c r="N36" s="22"/>
      <c r="O36" s="22"/>
      <c r="P36" s="22"/>
    </row>
    <row r="37" spans="1:16" ht="39" customHeight="1" x14ac:dyDescent="0.2">
      <c r="A37" s="22"/>
      <c r="B37" s="35"/>
      <c r="C37" s="1181" t="s">
        <v>535</v>
      </c>
      <c r="D37" s="1182"/>
      <c r="E37" s="1183"/>
      <c r="F37" s="36">
        <v>0.37</v>
      </c>
      <c r="G37" s="37">
        <v>0.38</v>
      </c>
      <c r="H37" s="37">
        <v>0.37</v>
      </c>
      <c r="I37" s="37">
        <v>0.43</v>
      </c>
      <c r="J37" s="38">
        <v>0.43</v>
      </c>
      <c r="K37" s="22"/>
      <c r="L37" s="22"/>
      <c r="M37" s="22"/>
      <c r="N37" s="22"/>
      <c r="O37" s="22"/>
      <c r="P37" s="22"/>
    </row>
    <row r="38" spans="1:16" ht="39" customHeight="1" x14ac:dyDescent="0.2">
      <c r="A38" s="22"/>
      <c r="B38" s="35"/>
      <c r="C38" s="1181" t="s">
        <v>536</v>
      </c>
      <c r="D38" s="1182"/>
      <c r="E38" s="1183"/>
      <c r="F38" s="36">
        <v>0.91</v>
      </c>
      <c r="G38" s="37">
        <v>1.27</v>
      </c>
      <c r="H38" s="37">
        <v>0.93</v>
      </c>
      <c r="I38" s="37">
        <v>0.64</v>
      </c>
      <c r="J38" s="38">
        <v>0.2</v>
      </c>
      <c r="K38" s="22"/>
      <c r="L38" s="22"/>
      <c r="M38" s="22"/>
      <c r="N38" s="22"/>
      <c r="O38" s="22"/>
      <c r="P38" s="22"/>
    </row>
    <row r="39" spans="1:16" ht="39" customHeight="1" x14ac:dyDescent="0.2">
      <c r="A39" s="22"/>
      <c r="B39" s="35"/>
      <c r="C39" s="1181" t="s">
        <v>537</v>
      </c>
      <c r="D39" s="1182"/>
      <c r="E39" s="1183"/>
      <c r="F39" s="36">
        <v>0.49</v>
      </c>
      <c r="G39" s="37">
        <v>0.75</v>
      </c>
      <c r="H39" s="37">
        <v>0.3</v>
      </c>
      <c r="I39" s="37">
        <v>0.43</v>
      </c>
      <c r="J39" s="38">
        <v>0.15</v>
      </c>
      <c r="K39" s="22"/>
      <c r="L39" s="22"/>
      <c r="M39" s="22"/>
      <c r="N39" s="22"/>
      <c r="O39" s="22"/>
      <c r="P39" s="22"/>
    </row>
    <row r="40" spans="1:16" ht="39" customHeight="1" x14ac:dyDescent="0.2">
      <c r="A40" s="22"/>
      <c r="B40" s="35"/>
      <c r="C40" s="1181" t="s">
        <v>538</v>
      </c>
      <c r="D40" s="1182"/>
      <c r="E40" s="1183"/>
      <c r="F40" s="36">
        <v>0</v>
      </c>
      <c r="G40" s="37">
        <v>0</v>
      </c>
      <c r="H40" s="37">
        <v>0</v>
      </c>
      <c r="I40" s="37">
        <v>0</v>
      </c>
      <c r="J40" s="38">
        <v>0</v>
      </c>
      <c r="K40" s="22"/>
      <c r="L40" s="22"/>
      <c r="M40" s="22"/>
      <c r="N40" s="22"/>
      <c r="O40" s="22"/>
      <c r="P40" s="22"/>
    </row>
    <row r="41" spans="1:16" ht="39" customHeight="1" x14ac:dyDescent="0.2">
      <c r="A41" s="22"/>
      <c r="B41" s="35"/>
      <c r="C41" s="1181" t="s">
        <v>539</v>
      </c>
      <c r="D41" s="1182"/>
      <c r="E41" s="1183"/>
      <c r="F41" s="36">
        <v>0</v>
      </c>
      <c r="G41" s="37">
        <v>0</v>
      </c>
      <c r="H41" s="37">
        <v>0</v>
      </c>
      <c r="I41" s="37">
        <v>0</v>
      </c>
      <c r="J41" s="38">
        <v>0</v>
      </c>
      <c r="K41" s="22"/>
      <c r="L41" s="22"/>
      <c r="M41" s="22"/>
      <c r="N41" s="22"/>
      <c r="O41" s="22"/>
      <c r="P41" s="22"/>
    </row>
    <row r="42" spans="1:16" ht="39" customHeight="1" x14ac:dyDescent="0.2">
      <c r="A42" s="22"/>
      <c r="B42" s="39"/>
      <c r="C42" s="1181" t="s">
        <v>540</v>
      </c>
      <c r="D42" s="1182"/>
      <c r="E42" s="1183"/>
      <c r="F42" s="36" t="s">
        <v>488</v>
      </c>
      <c r="G42" s="37" t="s">
        <v>488</v>
      </c>
      <c r="H42" s="37" t="s">
        <v>488</v>
      </c>
      <c r="I42" s="37" t="s">
        <v>488</v>
      </c>
      <c r="J42" s="38" t="s">
        <v>488</v>
      </c>
      <c r="K42" s="22"/>
      <c r="L42" s="22"/>
      <c r="M42" s="22"/>
      <c r="N42" s="22"/>
      <c r="O42" s="22"/>
      <c r="P42" s="22"/>
    </row>
    <row r="43" spans="1:16" ht="39" customHeight="1" thickBot="1" x14ac:dyDescent="0.25">
      <c r="A43" s="22"/>
      <c r="B43" s="40"/>
      <c r="C43" s="1184" t="s">
        <v>541</v>
      </c>
      <c r="D43" s="1185"/>
      <c r="E43" s="1186"/>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DCkDHbaXfKFwYr+Wpcj/uur19SAepKWd9YERTaFUdPo2n0Mx5GDruhv2jW8oJ+AXHhknRVbPbqbXIR+b/ekBw==" saltValue="JgnlyhUMn0tGo2KH8Ka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5989</v>
      </c>
      <c r="L45" s="60">
        <v>5644</v>
      </c>
      <c r="M45" s="60">
        <v>6178</v>
      </c>
      <c r="N45" s="60">
        <v>5770</v>
      </c>
      <c r="O45" s="61">
        <v>5516</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488</v>
      </c>
      <c r="L46" s="64" t="s">
        <v>488</v>
      </c>
      <c r="M46" s="64" t="s">
        <v>488</v>
      </c>
      <c r="N46" s="64" t="s">
        <v>488</v>
      </c>
      <c r="O46" s="65" t="s">
        <v>488</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488</v>
      </c>
      <c r="L47" s="64" t="s">
        <v>488</v>
      </c>
      <c r="M47" s="64" t="s">
        <v>488</v>
      </c>
      <c r="N47" s="64" t="s">
        <v>488</v>
      </c>
      <c r="O47" s="65" t="s">
        <v>488</v>
      </c>
      <c r="P47" s="48"/>
      <c r="Q47" s="48"/>
      <c r="R47" s="48"/>
      <c r="S47" s="48"/>
      <c r="T47" s="48"/>
      <c r="U47" s="48"/>
    </row>
    <row r="48" spans="1:21" ht="30.75" customHeight="1" x14ac:dyDescent="0.2">
      <c r="A48" s="48"/>
      <c r="B48" s="1214"/>
      <c r="C48" s="1215"/>
      <c r="D48" s="62"/>
      <c r="E48" s="1191" t="s">
        <v>13</v>
      </c>
      <c r="F48" s="1191"/>
      <c r="G48" s="1191"/>
      <c r="H48" s="1191"/>
      <c r="I48" s="1191"/>
      <c r="J48" s="1192"/>
      <c r="K48" s="63">
        <v>1123</v>
      </c>
      <c r="L48" s="64">
        <v>1058</v>
      </c>
      <c r="M48" s="64">
        <v>1028</v>
      </c>
      <c r="N48" s="64">
        <v>991</v>
      </c>
      <c r="O48" s="65">
        <v>1069</v>
      </c>
      <c r="P48" s="48"/>
      <c r="Q48" s="48"/>
      <c r="R48" s="48"/>
      <c r="S48" s="48"/>
      <c r="T48" s="48"/>
      <c r="U48" s="48"/>
    </row>
    <row r="49" spans="1:21" ht="30.75" customHeight="1" x14ac:dyDescent="0.2">
      <c r="A49" s="48"/>
      <c r="B49" s="1214"/>
      <c r="C49" s="1215"/>
      <c r="D49" s="62"/>
      <c r="E49" s="1191" t="s">
        <v>14</v>
      </c>
      <c r="F49" s="1191"/>
      <c r="G49" s="1191"/>
      <c r="H49" s="1191"/>
      <c r="I49" s="1191"/>
      <c r="J49" s="1192"/>
      <c r="K49" s="63">
        <v>281</v>
      </c>
      <c r="L49" s="64">
        <v>261</v>
      </c>
      <c r="M49" s="64">
        <v>252</v>
      </c>
      <c r="N49" s="64">
        <v>245</v>
      </c>
      <c r="O49" s="65">
        <v>194</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488</v>
      </c>
      <c r="L50" s="64" t="s">
        <v>488</v>
      </c>
      <c r="M50" s="64" t="s">
        <v>488</v>
      </c>
      <c r="N50" s="64" t="s">
        <v>488</v>
      </c>
      <c r="O50" s="65" t="s">
        <v>488</v>
      </c>
      <c r="P50" s="48"/>
      <c r="Q50" s="48"/>
      <c r="R50" s="48"/>
      <c r="S50" s="48"/>
      <c r="T50" s="48"/>
      <c r="U50" s="48"/>
    </row>
    <row r="51" spans="1:21" ht="30.75" customHeight="1" x14ac:dyDescent="0.2">
      <c r="A51" s="48"/>
      <c r="B51" s="1216"/>
      <c r="C51" s="1217"/>
      <c r="D51" s="66"/>
      <c r="E51" s="1191" t="s">
        <v>16</v>
      </c>
      <c r="F51" s="1191"/>
      <c r="G51" s="1191"/>
      <c r="H51" s="1191"/>
      <c r="I51" s="1191"/>
      <c r="J51" s="1192"/>
      <c r="K51" s="63">
        <v>1</v>
      </c>
      <c r="L51" s="64">
        <v>1</v>
      </c>
      <c r="M51" s="64">
        <v>1</v>
      </c>
      <c r="N51" s="64">
        <v>2</v>
      </c>
      <c r="O51" s="65">
        <v>2</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7526</v>
      </c>
      <c r="L52" s="64">
        <v>7695</v>
      </c>
      <c r="M52" s="64">
        <v>7818</v>
      </c>
      <c r="N52" s="64">
        <v>7534</v>
      </c>
      <c r="O52" s="65">
        <v>7846</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-132</v>
      </c>
      <c r="L53" s="69">
        <v>-731</v>
      </c>
      <c r="M53" s="69">
        <v>-359</v>
      </c>
      <c r="N53" s="69">
        <v>-526</v>
      </c>
      <c r="O53" s="70">
        <v>-1065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QihKBP7SpdBi8M7ZNmvkagvBx9h+EPd27kYt9U38667flxJQBzBjFe7jpWIChiTKfb37cG3dgBLwemPzUMJtg==" saltValue="GdnBgdtROXpV0SXKByWra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32" t="s">
        <v>30</v>
      </c>
      <c r="C41" s="1233"/>
      <c r="D41" s="105"/>
      <c r="E41" s="1234" t="s">
        <v>31</v>
      </c>
      <c r="F41" s="1234"/>
      <c r="G41" s="1234"/>
      <c r="H41" s="1235"/>
      <c r="I41" s="351">
        <v>61703</v>
      </c>
      <c r="J41" s="352">
        <v>62031</v>
      </c>
      <c r="K41" s="352">
        <v>59574</v>
      </c>
      <c r="L41" s="352">
        <v>58837</v>
      </c>
      <c r="M41" s="353">
        <v>61949</v>
      </c>
    </row>
    <row r="42" spans="2:13" ht="27.75" customHeight="1" x14ac:dyDescent="0.2">
      <c r="B42" s="1222"/>
      <c r="C42" s="1223"/>
      <c r="D42" s="106"/>
      <c r="E42" s="1226" t="s">
        <v>32</v>
      </c>
      <c r="F42" s="1226"/>
      <c r="G42" s="1226"/>
      <c r="H42" s="1227"/>
      <c r="I42" s="354" t="s">
        <v>488</v>
      </c>
      <c r="J42" s="355" t="s">
        <v>488</v>
      </c>
      <c r="K42" s="355" t="s">
        <v>488</v>
      </c>
      <c r="L42" s="355" t="s">
        <v>488</v>
      </c>
      <c r="M42" s="356" t="s">
        <v>488</v>
      </c>
    </row>
    <row r="43" spans="2:13" ht="27.75" customHeight="1" x14ac:dyDescent="0.2">
      <c r="B43" s="1222"/>
      <c r="C43" s="1223"/>
      <c r="D43" s="106"/>
      <c r="E43" s="1226" t="s">
        <v>33</v>
      </c>
      <c r="F43" s="1226"/>
      <c r="G43" s="1226"/>
      <c r="H43" s="1227"/>
      <c r="I43" s="354">
        <v>14193</v>
      </c>
      <c r="J43" s="355">
        <v>13166</v>
      </c>
      <c r="K43" s="355">
        <v>12320</v>
      </c>
      <c r="L43" s="355">
        <v>11320</v>
      </c>
      <c r="M43" s="356">
        <v>10906</v>
      </c>
    </row>
    <row r="44" spans="2:13" ht="27.75" customHeight="1" x14ac:dyDescent="0.2">
      <c r="B44" s="1222"/>
      <c r="C44" s="1223"/>
      <c r="D44" s="106"/>
      <c r="E44" s="1226" t="s">
        <v>34</v>
      </c>
      <c r="F44" s="1226"/>
      <c r="G44" s="1226"/>
      <c r="H44" s="1227"/>
      <c r="I44" s="354">
        <v>1413</v>
      </c>
      <c r="J44" s="355">
        <v>1234</v>
      </c>
      <c r="K44" s="355">
        <v>1008</v>
      </c>
      <c r="L44" s="355">
        <v>802</v>
      </c>
      <c r="M44" s="356">
        <v>695</v>
      </c>
    </row>
    <row r="45" spans="2:13" ht="27.75" customHeight="1" x14ac:dyDescent="0.2">
      <c r="B45" s="1222"/>
      <c r="C45" s="1223"/>
      <c r="D45" s="106"/>
      <c r="E45" s="1226" t="s">
        <v>35</v>
      </c>
      <c r="F45" s="1226"/>
      <c r="G45" s="1226"/>
      <c r="H45" s="1227"/>
      <c r="I45" s="354">
        <v>7184</v>
      </c>
      <c r="J45" s="355">
        <v>6692</v>
      </c>
      <c r="K45" s="355">
        <v>6308</v>
      </c>
      <c r="L45" s="355">
        <v>5909</v>
      </c>
      <c r="M45" s="356">
        <v>5809</v>
      </c>
    </row>
    <row r="46" spans="2:13" ht="27.75" customHeight="1" x14ac:dyDescent="0.2">
      <c r="B46" s="1222"/>
      <c r="C46" s="1223"/>
      <c r="D46" s="107"/>
      <c r="E46" s="1226" t="s">
        <v>36</v>
      </c>
      <c r="F46" s="1226"/>
      <c r="G46" s="1226"/>
      <c r="H46" s="1227"/>
      <c r="I46" s="354">
        <v>3</v>
      </c>
      <c r="J46" s="355">
        <v>3</v>
      </c>
      <c r="K46" s="355">
        <v>3</v>
      </c>
      <c r="L46" s="355">
        <v>2</v>
      </c>
      <c r="M46" s="356">
        <v>2</v>
      </c>
    </row>
    <row r="47" spans="2:13" ht="27.75" customHeight="1" x14ac:dyDescent="0.2">
      <c r="B47" s="1222"/>
      <c r="C47" s="1223"/>
      <c r="D47" s="108"/>
      <c r="E47" s="1236" t="s">
        <v>37</v>
      </c>
      <c r="F47" s="1237"/>
      <c r="G47" s="1237"/>
      <c r="H47" s="1238"/>
      <c r="I47" s="354" t="s">
        <v>488</v>
      </c>
      <c r="J47" s="355" t="s">
        <v>488</v>
      </c>
      <c r="K47" s="355" t="s">
        <v>488</v>
      </c>
      <c r="L47" s="355" t="s">
        <v>488</v>
      </c>
      <c r="M47" s="356" t="s">
        <v>488</v>
      </c>
    </row>
    <row r="48" spans="2:13" ht="27.75" customHeight="1" x14ac:dyDescent="0.2">
      <c r="B48" s="1222"/>
      <c r="C48" s="1223"/>
      <c r="D48" s="106"/>
      <c r="E48" s="1226" t="s">
        <v>38</v>
      </c>
      <c r="F48" s="1226"/>
      <c r="G48" s="1226"/>
      <c r="H48" s="1227"/>
      <c r="I48" s="354" t="s">
        <v>488</v>
      </c>
      <c r="J48" s="355" t="s">
        <v>488</v>
      </c>
      <c r="K48" s="355" t="s">
        <v>488</v>
      </c>
      <c r="L48" s="355" t="s">
        <v>488</v>
      </c>
      <c r="M48" s="356" t="s">
        <v>488</v>
      </c>
    </row>
    <row r="49" spans="2:13" ht="27.75" customHeight="1" x14ac:dyDescent="0.2">
      <c r="B49" s="1224"/>
      <c r="C49" s="1225"/>
      <c r="D49" s="106"/>
      <c r="E49" s="1226" t="s">
        <v>39</v>
      </c>
      <c r="F49" s="1226"/>
      <c r="G49" s="1226"/>
      <c r="H49" s="1227"/>
      <c r="I49" s="354" t="s">
        <v>488</v>
      </c>
      <c r="J49" s="355" t="s">
        <v>488</v>
      </c>
      <c r="K49" s="355" t="s">
        <v>488</v>
      </c>
      <c r="L49" s="355" t="s">
        <v>488</v>
      </c>
      <c r="M49" s="356" t="s">
        <v>488</v>
      </c>
    </row>
    <row r="50" spans="2:13" ht="27.75" customHeight="1" x14ac:dyDescent="0.2">
      <c r="B50" s="1220" t="s">
        <v>40</v>
      </c>
      <c r="C50" s="1221"/>
      <c r="D50" s="109"/>
      <c r="E50" s="1226" t="s">
        <v>41</v>
      </c>
      <c r="F50" s="1226"/>
      <c r="G50" s="1226"/>
      <c r="H50" s="1227"/>
      <c r="I50" s="354">
        <v>20954</v>
      </c>
      <c r="J50" s="355">
        <v>26471</v>
      </c>
      <c r="K50" s="355">
        <v>30685</v>
      </c>
      <c r="L50" s="355">
        <v>34877</v>
      </c>
      <c r="M50" s="356">
        <v>36939</v>
      </c>
    </row>
    <row r="51" spans="2:13" ht="27.75" customHeight="1" x14ac:dyDescent="0.2">
      <c r="B51" s="1222"/>
      <c r="C51" s="1223"/>
      <c r="D51" s="106"/>
      <c r="E51" s="1226" t="s">
        <v>42</v>
      </c>
      <c r="F51" s="1226"/>
      <c r="G51" s="1226"/>
      <c r="H51" s="1227"/>
      <c r="I51" s="354">
        <v>20672</v>
      </c>
      <c r="J51" s="355">
        <v>19847</v>
      </c>
      <c r="K51" s="355">
        <v>19128</v>
      </c>
      <c r="L51" s="355">
        <v>18541</v>
      </c>
      <c r="M51" s="356">
        <v>18900</v>
      </c>
    </row>
    <row r="52" spans="2:13" ht="27.75" customHeight="1" x14ac:dyDescent="0.2">
      <c r="B52" s="1224"/>
      <c r="C52" s="1225"/>
      <c r="D52" s="106"/>
      <c r="E52" s="1226" t="s">
        <v>43</v>
      </c>
      <c r="F52" s="1226"/>
      <c r="G52" s="1226"/>
      <c r="H52" s="1227"/>
      <c r="I52" s="354">
        <v>74818</v>
      </c>
      <c r="J52" s="355">
        <v>75016</v>
      </c>
      <c r="K52" s="355">
        <v>74389</v>
      </c>
      <c r="L52" s="355">
        <v>71676</v>
      </c>
      <c r="M52" s="356">
        <v>71239</v>
      </c>
    </row>
    <row r="53" spans="2:13" ht="27.75" customHeight="1" thickBot="1" x14ac:dyDescent="0.25">
      <c r="B53" s="1228" t="s">
        <v>19</v>
      </c>
      <c r="C53" s="1229"/>
      <c r="D53" s="110"/>
      <c r="E53" s="1230" t="s">
        <v>44</v>
      </c>
      <c r="F53" s="1230"/>
      <c r="G53" s="1230"/>
      <c r="H53" s="1231"/>
      <c r="I53" s="357">
        <v>-31947</v>
      </c>
      <c r="J53" s="358">
        <v>-38207</v>
      </c>
      <c r="K53" s="358">
        <v>-44989</v>
      </c>
      <c r="L53" s="358">
        <v>-48224</v>
      </c>
      <c r="M53" s="359">
        <v>-47718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uyK3DIrh2b+VvVU3XKN2SoHsYvhSntZtQqv5C/38VhIHXwKx33fSBzt780sYpbKS+IFmKnUd0f3ArK3VDBz9A==" saltValue="5EkKQTJiBTyYcXUTBBvR9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47" t="s">
        <v>46</v>
      </c>
      <c r="D55" s="1247"/>
      <c r="E55" s="1248"/>
      <c r="F55" s="122">
        <v>14077</v>
      </c>
      <c r="G55" s="122">
        <v>14181</v>
      </c>
      <c r="H55" s="123">
        <v>14181</v>
      </c>
    </row>
    <row r="56" spans="2:8" ht="52.5" customHeight="1" x14ac:dyDescent="0.2">
      <c r="B56" s="124"/>
      <c r="C56" s="1249" t="s">
        <v>47</v>
      </c>
      <c r="D56" s="1249"/>
      <c r="E56" s="1250"/>
      <c r="F56" s="125">
        <v>1874</v>
      </c>
      <c r="G56" s="125">
        <v>2217</v>
      </c>
      <c r="H56" s="126">
        <v>2475</v>
      </c>
    </row>
    <row r="57" spans="2:8" ht="53.25" customHeight="1" x14ac:dyDescent="0.2">
      <c r="B57" s="124"/>
      <c r="C57" s="1251" t="s">
        <v>48</v>
      </c>
      <c r="D57" s="1251"/>
      <c r="E57" s="1252"/>
      <c r="F57" s="127">
        <v>12102</v>
      </c>
      <c r="G57" s="127">
        <v>15761</v>
      </c>
      <c r="H57" s="128">
        <v>18080</v>
      </c>
    </row>
    <row r="58" spans="2:8" ht="45.75" customHeight="1" x14ac:dyDescent="0.2">
      <c r="B58" s="129"/>
      <c r="C58" s="1239" t="s">
        <v>557</v>
      </c>
      <c r="D58" s="1240"/>
      <c r="E58" s="1241"/>
      <c r="F58" s="360">
        <v>7807</v>
      </c>
      <c r="G58" s="360">
        <v>11326</v>
      </c>
      <c r="H58" s="361">
        <v>13548</v>
      </c>
    </row>
    <row r="59" spans="2:8" ht="45.75" customHeight="1" x14ac:dyDescent="0.2">
      <c r="B59" s="129"/>
      <c r="C59" s="1239" t="s">
        <v>558</v>
      </c>
      <c r="D59" s="1240"/>
      <c r="E59" s="1241"/>
      <c r="F59" s="360">
        <v>1415</v>
      </c>
      <c r="G59" s="360">
        <v>1552</v>
      </c>
      <c r="H59" s="361">
        <v>1601</v>
      </c>
    </row>
    <row r="60" spans="2:8" ht="45.75" customHeight="1" x14ac:dyDescent="0.2">
      <c r="B60" s="129"/>
      <c r="C60" s="1239" t="s">
        <v>559</v>
      </c>
      <c r="D60" s="1240"/>
      <c r="E60" s="1241"/>
      <c r="F60" s="360">
        <v>681</v>
      </c>
      <c r="G60" s="360">
        <v>681</v>
      </c>
      <c r="H60" s="361">
        <v>681</v>
      </c>
    </row>
    <row r="61" spans="2:8" ht="45.75" customHeight="1" x14ac:dyDescent="0.2">
      <c r="B61" s="129"/>
      <c r="C61" s="1239" t="s">
        <v>560</v>
      </c>
      <c r="D61" s="1240"/>
      <c r="E61" s="1241"/>
      <c r="F61" s="360">
        <v>543</v>
      </c>
      <c r="G61" s="360">
        <v>560</v>
      </c>
      <c r="H61" s="361">
        <v>590</v>
      </c>
    </row>
    <row r="62" spans="2:8" ht="45.75" customHeight="1" thickBot="1" x14ac:dyDescent="0.25">
      <c r="B62" s="130"/>
      <c r="C62" s="1242" t="s">
        <v>561</v>
      </c>
      <c r="D62" s="1243"/>
      <c r="E62" s="1244"/>
      <c r="F62" s="362">
        <v>435</v>
      </c>
      <c r="G62" s="362">
        <v>458</v>
      </c>
      <c r="H62" s="363">
        <v>468</v>
      </c>
    </row>
    <row r="63" spans="2:8" ht="52.5" customHeight="1" thickBot="1" x14ac:dyDescent="0.25">
      <c r="B63" s="131"/>
      <c r="C63" s="1245" t="s">
        <v>49</v>
      </c>
      <c r="D63" s="1245"/>
      <c r="E63" s="1246"/>
      <c r="F63" s="132">
        <v>28054</v>
      </c>
      <c r="G63" s="132">
        <v>32159</v>
      </c>
      <c r="H63" s="133">
        <v>34736</v>
      </c>
    </row>
    <row r="64" spans="2:8" ht="13.2" x14ac:dyDescent="0.2"/>
  </sheetData>
  <sheetProtection algorithmName="SHA-512" hashValue="M0puowIJh9W/Onl22m+hwEeXxi3NMv/cPEBkfVq9tRATTFhhV79R10rRMddid/7MA3GfMmBmND0omjplLgNjjg==" saltValue="IhXfvXyHiv6UHtW4aLo1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68489-3FE2-44A9-A8F6-BF35DB975587}">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5"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5"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5"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5"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5"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5"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5"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5"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5"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5"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5"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5"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5"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5"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5"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564</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565</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526</v>
      </c>
      <c r="BQ50" s="1258"/>
      <c r="BR50" s="1258"/>
      <c r="BS50" s="1258"/>
      <c r="BT50" s="1258"/>
      <c r="BU50" s="1258"/>
      <c r="BV50" s="1258"/>
      <c r="BW50" s="1258"/>
      <c r="BX50" s="1258" t="s">
        <v>527</v>
      </c>
      <c r="BY50" s="1258"/>
      <c r="BZ50" s="1258"/>
      <c r="CA50" s="1258"/>
      <c r="CB50" s="1258"/>
      <c r="CC50" s="1258"/>
      <c r="CD50" s="1258"/>
      <c r="CE50" s="1258"/>
      <c r="CF50" s="1258" t="s">
        <v>528</v>
      </c>
      <c r="CG50" s="1258"/>
      <c r="CH50" s="1258"/>
      <c r="CI50" s="1258"/>
      <c r="CJ50" s="1258"/>
      <c r="CK50" s="1258"/>
      <c r="CL50" s="1258"/>
      <c r="CM50" s="1258"/>
      <c r="CN50" s="1258" t="s">
        <v>529</v>
      </c>
      <c r="CO50" s="1258"/>
      <c r="CP50" s="1258"/>
      <c r="CQ50" s="1258"/>
      <c r="CR50" s="1258"/>
      <c r="CS50" s="1258"/>
      <c r="CT50" s="1258"/>
      <c r="CU50" s="1258"/>
      <c r="CV50" s="1258" t="s">
        <v>530</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566</v>
      </c>
      <c r="AO51" s="1256"/>
      <c r="AP51" s="1256"/>
      <c r="AQ51" s="1256"/>
      <c r="AR51" s="1256"/>
      <c r="AS51" s="1256"/>
      <c r="AT51" s="1256"/>
      <c r="AU51" s="1256"/>
      <c r="AV51" s="1256"/>
      <c r="AW51" s="1256"/>
      <c r="AX51" s="1256"/>
      <c r="AY51" s="1256"/>
      <c r="AZ51" s="1256"/>
      <c r="BA51" s="1256"/>
      <c r="BB51" s="1256" t="s">
        <v>567</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568</v>
      </c>
      <c r="BC53" s="1256"/>
      <c r="BD53" s="1256"/>
      <c r="BE53" s="1256"/>
      <c r="BF53" s="1256"/>
      <c r="BG53" s="1256"/>
      <c r="BH53" s="1256"/>
      <c r="BI53" s="1256"/>
      <c r="BJ53" s="1256"/>
      <c r="BK53" s="1256"/>
      <c r="BL53" s="1256"/>
      <c r="BM53" s="1256"/>
      <c r="BN53" s="1256"/>
      <c r="BO53" s="1256"/>
      <c r="BP53" s="1253">
        <v>67.3</v>
      </c>
      <c r="BQ53" s="1253"/>
      <c r="BR53" s="1253"/>
      <c r="BS53" s="1253"/>
      <c r="BT53" s="1253"/>
      <c r="BU53" s="1253"/>
      <c r="BV53" s="1253"/>
      <c r="BW53" s="1253"/>
      <c r="BX53" s="1253">
        <v>68.8</v>
      </c>
      <c r="BY53" s="1253"/>
      <c r="BZ53" s="1253"/>
      <c r="CA53" s="1253"/>
      <c r="CB53" s="1253"/>
      <c r="CC53" s="1253"/>
      <c r="CD53" s="1253"/>
      <c r="CE53" s="1253"/>
      <c r="CF53" s="1253">
        <v>69.8</v>
      </c>
      <c r="CG53" s="1253"/>
      <c r="CH53" s="1253"/>
      <c r="CI53" s="1253"/>
      <c r="CJ53" s="1253"/>
      <c r="CK53" s="1253"/>
      <c r="CL53" s="1253"/>
      <c r="CM53" s="1253"/>
      <c r="CN53" s="1253">
        <v>71.2</v>
      </c>
      <c r="CO53" s="1253"/>
      <c r="CP53" s="1253"/>
      <c r="CQ53" s="1253"/>
      <c r="CR53" s="1253"/>
      <c r="CS53" s="1253"/>
      <c r="CT53" s="1253"/>
      <c r="CU53" s="1253"/>
      <c r="CV53" s="1253">
        <v>68.400000000000006</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569</v>
      </c>
      <c r="AO55" s="1258"/>
      <c r="AP55" s="1258"/>
      <c r="AQ55" s="1258"/>
      <c r="AR55" s="1258"/>
      <c r="AS55" s="1258"/>
      <c r="AT55" s="1258"/>
      <c r="AU55" s="1258"/>
      <c r="AV55" s="1258"/>
      <c r="AW55" s="1258"/>
      <c r="AX55" s="1258"/>
      <c r="AY55" s="1258"/>
      <c r="AZ55" s="1258"/>
      <c r="BA55" s="1258"/>
      <c r="BB55" s="1256" t="s">
        <v>567</v>
      </c>
      <c r="BC55" s="1256"/>
      <c r="BD55" s="1256"/>
      <c r="BE55" s="1256"/>
      <c r="BF55" s="1256"/>
      <c r="BG55" s="1256"/>
      <c r="BH55" s="1256"/>
      <c r="BI55" s="1256"/>
      <c r="BJ55" s="1256"/>
      <c r="BK55" s="1256"/>
      <c r="BL55" s="1256"/>
      <c r="BM55" s="1256"/>
      <c r="BN55" s="1256"/>
      <c r="BO55" s="1256"/>
      <c r="BP55" s="1253">
        <v>33.9</v>
      </c>
      <c r="BQ55" s="1253"/>
      <c r="BR55" s="1253"/>
      <c r="BS55" s="1253"/>
      <c r="BT55" s="1253"/>
      <c r="BU55" s="1253"/>
      <c r="BV55" s="1253"/>
      <c r="BW55" s="1253"/>
      <c r="BX55" s="1253">
        <v>31.5</v>
      </c>
      <c r="BY55" s="1253"/>
      <c r="BZ55" s="1253"/>
      <c r="CA55" s="1253"/>
      <c r="CB55" s="1253"/>
      <c r="CC55" s="1253"/>
      <c r="CD55" s="1253"/>
      <c r="CE55" s="1253"/>
      <c r="CF55" s="1253">
        <v>23.4</v>
      </c>
      <c r="CG55" s="1253"/>
      <c r="CH55" s="1253"/>
      <c r="CI55" s="1253"/>
      <c r="CJ55" s="1253"/>
      <c r="CK55" s="1253"/>
      <c r="CL55" s="1253"/>
      <c r="CM55" s="1253"/>
      <c r="CN55" s="1253">
        <v>18.2</v>
      </c>
      <c r="CO55" s="1253"/>
      <c r="CP55" s="1253"/>
      <c r="CQ55" s="1253"/>
      <c r="CR55" s="1253"/>
      <c r="CS55" s="1253"/>
      <c r="CT55" s="1253"/>
      <c r="CU55" s="1253"/>
      <c r="CV55" s="1253">
        <v>17.100000000000001</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568</v>
      </c>
      <c r="BC57" s="1256"/>
      <c r="BD57" s="1256"/>
      <c r="BE57" s="1256"/>
      <c r="BF57" s="1256"/>
      <c r="BG57" s="1256"/>
      <c r="BH57" s="1256"/>
      <c r="BI57" s="1256"/>
      <c r="BJ57" s="1256"/>
      <c r="BK57" s="1256"/>
      <c r="BL57" s="1256"/>
      <c r="BM57" s="1256"/>
      <c r="BN57" s="1256"/>
      <c r="BO57" s="1256"/>
      <c r="BP57" s="1253">
        <v>61.8</v>
      </c>
      <c r="BQ57" s="1253"/>
      <c r="BR57" s="1253"/>
      <c r="BS57" s="1253"/>
      <c r="BT57" s="1253"/>
      <c r="BU57" s="1253"/>
      <c r="BV57" s="1253"/>
      <c r="BW57" s="1253"/>
      <c r="BX57" s="1253">
        <v>62.9</v>
      </c>
      <c r="BY57" s="1253"/>
      <c r="BZ57" s="1253"/>
      <c r="CA57" s="1253"/>
      <c r="CB57" s="1253"/>
      <c r="CC57" s="1253"/>
      <c r="CD57" s="1253"/>
      <c r="CE57" s="1253"/>
      <c r="CF57" s="1253">
        <v>63.9</v>
      </c>
      <c r="CG57" s="1253"/>
      <c r="CH57" s="1253"/>
      <c r="CI57" s="1253"/>
      <c r="CJ57" s="1253"/>
      <c r="CK57" s="1253"/>
      <c r="CL57" s="1253"/>
      <c r="CM57" s="1253"/>
      <c r="CN57" s="1253">
        <v>64.900000000000006</v>
      </c>
      <c r="CO57" s="1253"/>
      <c r="CP57" s="1253"/>
      <c r="CQ57" s="1253"/>
      <c r="CR57" s="1253"/>
      <c r="CS57" s="1253"/>
      <c r="CT57" s="1253"/>
      <c r="CU57" s="1253"/>
      <c r="CV57" s="1253">
        <v>65.8</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570</v>
      </c>
    </row>
    <row r="64" spans="1:109" ht="13.2" x14ac:dyDescent="0.2">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571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565</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526</v>
      </c>
      <c r="BQ72" s="1258"/>
      <c r="BR72" s="1258"/>
      <c r="BS72" s="1258"/>
      <c r="BT72" s="1258"/>
      <c r="BU72" s="1258"/>
      <c r="BV72" s="1258"/>
      <c r="BW72" s="1258"/>
      <c r="BX72" s="1258" t="s">
        <v>527</v>
      </c>
      <c r="BY72" s="1258"/>
      <c r="BZ72" s="1258"/>
      <c r="CA72" s="1258"/>
      <c r="CB72" s="1258"/>
      <c r="CC72" s="1258"/>
      <c r="CD72" s="1258"/>
      <c r="CE72" s="1258"/>
      <c r="CF72" s="1258" t="s">
        <v>528</v>
      </c>
      <c r="CG72" s="1258"/>
      <c r="CH72" s="1258"/>
      <c r="CI72" s="1258"/>
      <c r="CJ72" s="1258"/>
      <c r="CK72" s="1258"/>
      <c r="CL72" s="1258"/>
      <c r="CM72" s="1258"/>
      <c r="CN72" s="1258" t="s">
        <v>529</v>
      </c>
      <c r="CO72" s="1258"/>
      <c r="CP72" s="1258"/>
      <c r="CQ72" s="1258"/>
      <c r="CR72" s="1258"/>
      <c r="CS72" s="1258"/>
      <c r="CT72" s="1258"/>
      <c r="CU72" s="1258"/>
      <c r="CV72" s="1258" t="s">
        <v>530</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566</v>
      </c>
      <c r="AO73" s="1256"/>
      <c r="AP73" s="1256"/>
      <c r="AQ73" s="1256"/>
      <c r="AR73" s="1256"/>
      <c r="AS73" s="1256"/>
      <c r="AT73" s="1256"/>
      <c r="AU73" s="1256"/>
      <c r="AV73" s="1256"/>
      <c r="AW73" s="1256"/>
      <c r="AX73" s="1256"/>
      <c r="AY73" s="1256"/>
      <c r="AZ73" s="1256"/>
      <c r="BA73" s="1256"/>
      <c r="BB73" s="1256" t="s">
        <v>567</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572</v>
      </c>
      <c r="BC75" s="1256"/>
      <c r="BD75" s="1256"/>
      <c r="BE75" s="1256"/>
      <c r="BF75" s="1256"/>
      <c r="BG75" s="1256"/>
      <c r="BH75" s="1256"/>
      <c r="BI75" s="1256"/>
      <c r="BJ75" s="1256"/>
      <c r="BK75" s="1256"/>
      <c r="BL75" s="1256"/>
      <c r="BM75" s="1256"/>
      <c r="BN75" s="1256"/>
      <c r="BO75" s="1256"/>
      <c r="BP75" s="1253">
        <v>0.4</v>
      </c>
      <c r="BQ75" s="1253"/>
      <c r="BR75" s="1253"/>
      <c r="BS75" s="1253"/>
      <c r="BT75" s="1253"/>
      <c r="BU75" s="1253"/>
      <c r="BV75" s="1253"/>
      <c r="BW75" s="1253"/>
      <c r="BX75" s="1253">
        <v>-0.3</v>
      </c>
      <c r="BY75" s="1253"/>
      <c r="BZ75" s="1253"/>
      <c r="CA75" s="1253"/>
      <c r="CB75" s="1253"/>
      <c r="CC75" s="1253"/>
      <c r="CD75" s="1253"/>
      <c r="CE75" s="1253"/>
      <c r="CF75" s="1253">
        <v>-0.9</v>
      </c>
      <c r="CG75" s="1253"/>
      <c r="CH75" s="1253"/>
      <c r="CI75" s="1253"/>
      <c r="CJ75" s="1253"/>
      <c r="CK75" s="1253"/>
      <c r="CL75" s="1253"/>
      <c r="CM75" s="1253"/>
      <c r="CN75" s="1253">
        <v>-1.2</v>
      </c>
      <c r="CO75" s="1253"/>
      <c r="CP75" s="1253"/>
      <c r="CQ75" s="1253"/>
      <c r="CR75" s="1253"/>
      <c r="CS75" s="1253"/>
      <c r="CT75" s="1253"/>
      <c r="CU75" s="1253"/>
      <c r="CV75" s="1253">
        <v>-1.4</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569</v>
      </c>
      <c r="AO77" s="1258"/>
      <c r="AP77" s="1258"/>
      <c r="AQ77" s="1258"/>
      <c r="AR77" s="1258"/>
      <c r="AS77" s="1258"/>
      <c r="AT77" s="1258"/>
      <c r="AU77" s="1258"/>
      <c r="AV77" s="1258"/>
      <c r="AW77" s="1258"/>
      <c r="AX77" s="1258"/>
      <c r="AY77" s="1258"/>
      <c r="AZ77" s="1258"/>
      <c r="BA77" s="1258"/>
      <c r="BB77" s="1256" t="s">
        <v>567</v>
      </c>
      <c r="BC77" s="1256"/>
      <c r="BD77" s="1256"/>
      <c r="BE77" s="1256"/>
      <c r="BF77" s="1256"/>
      <c r="BG77" s="1256"/>
      <c r="BH77" s="1256"/>
      <c r="BI77" s="1256"/>
      <c r="BJ77" s="1256"/>
      <c r="BK77" s="1256"/>
      <c r="BL77" s="1256"/>
      <c r="BM77" s="1256"/>
      <c r="BN77" s="1256"/>
      <c r="BO77" s="1256"/>
      <c r="BP77" s="1253">
        <v>33.9</v>
      </c>
      <c r="BQ77" s="1253"/>
      <c r="BR77" s="1253"/>
      <c r="BS77" s="1253"/>
      <c r="BT77" s="1253"/>
      <c r="BU77" s="1253"/>
      <c r="BV77" s="1253"/>
      <c r="BW77" s="1253"/>
      <c r="BX77" s="1253">
        <v>31.5</v>
      </c>
      <c r="BY77" s="1253"/>
      <c r="BZ77" s="1253"/>
      <c r="CA77" s="1253"/>
      <c r="CB77" s="1253"/>
      <c r="CC77" s="1253"/>
      <c r="CD77" s="1253"/>
      <c r="CE77" s="1253"/>
      <c r="CF77" s="1253">
        <v>23.4</v>
      </c>
      <c r="CG77" s="1253"/>
      <c r="CH77" s="1253"/>
      <c r="CI77" s="1253"/>
      <c r="CJ77" s="1253"/>
      <c r="CK77" s="1253"/>
      <c r="CL77" s="1253"/>
      <c r="CM77" s="1253"/>
      <c r="CN77" s="1253">
        <v>18.2</v>
      </c>
      <c r="CO77" s="1253"/>
      <c r="CP77" s="1253"/>
      <c r="CQ77" s="1253"/>
      <c r="CR77" s="1253"/>
      <c r="CS77" s="1253"/>
      <c r="CT77" s="1253"/>
      <c r="CU77" s="1253"/>
      <c r="CV77" s="1253">
        <v>17.100000000000001</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572</v>
      </c>
      <c r="BC79" s="1256"/>
      <c r="BD79" s="1256"/>
      <c r="BE79" s="1256"/>
      <c r="BF79" s="1256"/>
      <c r="BG79" s="1256"/>
      <c r="BH79" s="1256"/>
      <c r="BI79" s="1256"/>
      <c r="BJ79" s="1256"/>
      <c r="BK79" s="1256"/>
      <c r="BL79" s="1256"/>
      <c r="BM79" s="1256"/>
      <c r="BN79" s="1256"/>
      <c r="BO79" s="1256"/>
      <c r="BP79" s="1253">
        <v>5.7</v>
      </c>
      <c r="BQ79" s="1253"/>
      <c r="BR79" s="1253"/>
      <c r="BS79" s="1253"/>
      <c r="BT79" s="1253"/>
      <c r="BU79" s="1253"/>
      <c r="BV79" s="1253"/>
      <c r="BW79" s="1253"/>
      <c r="BX79" s="1253">
        <v>5.4</v>
      </c>
      <c r="BY79" s="1253"/>
      <c r="BZ79" s="1253"/>
      <c r="CA79" s="1253"/>
      <c r="CB79" s="1253"/>
      <c r="CC79" s="1253"/>
      <c r="CD79" s="1253"/>
      <c r="CE79" s="1253"/>
      <c r="CF79" s="1253">
        <v>5.2</v>
      </c>
      <c r="CG79" s="1253"/>
      <c r="CH79" s="1253"/>
      <c r="CI79" s="1253"/>
      <c r="CJ79" s="1253"/>
      <c r="CK79" s="1253"/>
      <c r="CL79" s="1253"/>
      <c r="CM79" s="1253"/>
      <c r="CN79" s="1253">
        <v>5.2</v>
      </c>
      <c r="CO79" s="1253"/>
      <c r="CP79" s="1253"/>
      <c r="CQ79" s="1253"/>
      <c r="CR79" s="1253"/>
      <c r="CS79" s="1253"/>
      <c r="CT79" s="1253"/>
      <c r="CU79" s="1253"/>
      <c r="CV79" s="1253">
        <v>5.2</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T9lxLMEnR6iG8aP7aCRMiLo5JjYj3sTEgTLZuT8BKvDFMlh25vvxDRbzqq/1jgbbcAH0qNIRg1mF/a6iM+TRsw==" saltValue="ZWtWYyax1SrXTpXw7kHcH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D1982-3447-489A-8C84-B150D867BEBD}">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476</v>
      </c>
    </row>
  </sheetData>
  <sheetProtection algorithmName="SHA-512" hashValue="5VOOiViueiA1mAI97CTyD/KCsiSEr4ykxDPkGU5YbY6a0RnjgxL6T+oPswSi3YFGnZjeAPbHTYxiSSKEMWwDCw==" saltValue="RmiVeVPH4qmIrmdXMp24A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A7C0E-55D9-4029-884B-6AA51DD8BCEF}">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476</v>
      </c>
    </row>
  </sheetData>
  <sheetProtection algorithmName="SHA-512" hashValue="JVvtZs/Ikb5+tI+2jtnaVcq5BG54L4MezMmMDIeo5jtr8hwvpKFlpCyy4vgs/NUfAPPJo3UQcjEPe4Q9Lmocjw==" saltValue="KEE8R4xAMDbMZudONmG8C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0" customWidth="1"/>
    <col min="2" max="8" width="13.33203125" style="140" customWidth="1"/>
    <col min="9" max="16384" width="11.109375" style="140"/>
  </cols>
  <sheetData>
    <row r="1" spans="1:8" x14ac:dyDescent="0.2">
      <c r="A1" s="134"/>
      <c r="B1" s="135"/>
      <c r="C1" s="136"/>
      <c r="D1" s="137"/>
      <c r="E1" s="138"/>
      <c r="F1" s="138"/>
      <c r="G1" s="138"/>
      <c r="H1" s="139"/>
    </row>
    <row r="2" spans="1:8" x14ac:dyDescent="0.2">
      <c r="A2" s="141"/>
      <c r="B2" s="142"/>
      <c r="C2" s="143"/>
      <c r="D2" s="144" t="s">
        <v>50</v>
      </c>
      <c r="E2" s="145"/>
      <c r="F2" s="146" t="s">
        <v>525</v>
      </c>
      <c r="G2" s="147"/>
      <c r="H2" s="148"/>
    </row>
    <row r="3" spans="1:8" x14ac:dyDescent="0.2">
      <c r="A3" s="144" t="s">
        <v>518</v>
      </c>
      <c r="B3" s="149"/>
      <c r="C3" s="150"/>
      <c r="D3" s="151">
        <v>37513</v>
      </c>
      <c r="E3" s="152"/>
      <c r="F3" s="153">
        <v>51849</v>
      </c>
      <c r="G3" s="154"/>
      <c r="H3" s="155"/>
    </row>
    <row r="4" spans="1:8" x14ac:dyDescent="0.2">
      <c r="A4" s="156"/>
      <c r="B4" s="157"/>
      <c r="C4" s="158"/>
      <c r="D4" s="159">
        <v>8975</v>
      </c>
      <c r="E4" s="160"/>
      <c r="F4" s="161">
        <v>26326</v>
      </c>
      <c r="G4" s="162"/>
      <c r="H4" s="163"/>
    </row>
    <row r="5" spans="1:8" x14ac:dyDescent="0.2">
      <c r="A5" s="144" t="s">
        <v>520</v>
      </c>
      <c r="B5" s="149"/>
      <c r="C5" s="150"/>
      <c r="D5" s="151">
        <v>42052</v>
      </c>
      <c r="E5" s="152"/>
      <c r="F5" s="153">
        <v>52191</v>
      </c>
      <c r="G5" s="154"/>
      <c r="H5" s="155"/>
    </row>
    <row r="6" spans="1:8" x14ac:dyDescent="0.2">
      <c r="A6" s="156"/>
      <c r="B6" s="157"/>
      <c r="C6" s="158"/>
      <c r="D6" s="159">
        <v>16075</v>
      </c>
      <c r="E6" s="160"/>
      <c r="F6" s="161">
        <v>26807</v>
      </c>
      <c r="G6" s="162"/>
      <c r="H6" s="163"/>
    </row>
    <row r="7" spans="1:8" x14ac:dyDescent="0.2">
      <c r="A7" s="144" t="s">
        <v>521</v>
      </c>
      <c r="B7" s="149"/>
      <c r="C7" s="150"/>
      <c r="D7" s="151">
        <v>40501</v>
      </c>
      <c r="E7" s="152"/>
      <c r="F7" s="153">
        <v>48105</v>
      </c>
      <c r="G7" s="154"/>
      <c r="H7" s="155"/>
    </row>
    <row r="8" spans="1:8" x14ac:dyDescent="0.2">
      <c r="A8" s="156"/>
      <c r="B8" s="157"/>
      <c r="C8" s="158"/>
      <c r="D8" s="159">
        <v>16775</v>
      </c>
      <c r="E8" s="160"/>
      <c r="F8" s="161">
        <v>24072</v>
      </c>
      <c r="G8" s="162"/>
      <c r="H8" s="163"/>
    </row>
    <row r="9" spans="1:8" x14ac:dyDescent="0.2">
      <c r="A9" s="144" t="s">
        <v>522</v>
      </c>
      <c r="B9" s="149"/>
      <c r="C9" s="150"/>
      <c r="D9" s="151">
        <v>48417</v>
      </c>
      <c r="E9" s="152"/>
      <c r="F9" s="153">
        <v>47446</v>
      </c>
      <c r="G9" s="154"/>
      <c r="H9" s="155"/>
    </row>
    <row r="10" spans="1:8" x14ac:dyDescent="0.2">
      <c r="A10" s="156"/>
      <c r="B10" s="157"/>
      <c r="C10" s="158"/>
      <c r="D10" s="159">
        <v>11349</v>
      </c>
      <c r="E10" s="160"/>
      <c r="F10" s="161">
        <v>24371</v>
      </c>
      <c r="G10" s="162"/>
      <c r="H10" s="163"/>
    </row>
    <row r="11" spans="1:8" x14ac:dyDescent="0.2">
      <c r="A11" s="144" t="s">
        <v>523</v>
      </c>
      <c r="B11" s="149"/>
      <c r="C11" s="150"/>
      <c r="D11" s="151">
        <v>57231</v>
      </c>
      <c r="E11" s="152"/>
      <c r="F11" s="153">
        <v>48387</v>
      </c>
      <c r="G11" s="154"/>
      <c r="H11" s="155"/>
    </row>
    <row r="12" spans="1:8" x14ac:dyDescent="0.2">
      <c r="A12" s="156"/>
      <c r="B12" s="157"/>
      <c r="C12" s="164"/>
      <c r="D12" s="159">
        <v>38439</v>
      </c>
      <c r="E12" s="160"/>
      <c r="F12" s="161">
        <v>25592</v>
      </c>
      <c r="G12" s="162"/>
      <c r="H12" s="163"/>
    </row>
    <row r="13" spans="1:8" x14ac:dyDescent="0.2">
      <c r="A13" s="144"/>
      <c r="B13" s="149"/>
      <c r="C13" s="165"/>
      <c r="D13" s="166">
        <v>45143</v>
      </c>
      <c r="E13" s="167"/>
      <c r="F13" s="168">
        <v>49596</v>
      </c>
      <c r="G13" s="169"/>
      <c r="H13" s="155"/>
    </row>
    <row r="14" spans="1:8" x14ac:dyDescent="0.2">
      <c r="A14" s="156"/>
      <c r="B14" s="157"/>
      <c r="C14" s="158"/>
      <c r="D14" s="159">
        <v>18323</v>
      </c>
      <c r="E14" s="160"/>
      <c r="F14" s="161">
        <v>25434</v>
      </c>
      <c r="G14" s="162"/>
      <c r="H14" s="163"/>
    </row>
    <row r="17" spans="1:11" x14ac:dyDescent="0.2">
      <c r="A17" s="140" t="s">
        <v>51</v>
      </c>
    </row>
    <row r="18" spans="1:11" x14ac:dyDescent="0.2">
      <c r="A18" s="170"/>
      <c r="B18" s="170" t="str">
        <f>実質収支比率等に係る経年分析!F$46</f>
        <v>R01</v>
      </c>
      <c r="C18" s="170" t="str">
        <f>実質収支比率等に係る経年分析!G$46</f>
        <v>R02</v>
      </c>
      <c r="D18" s="170" t="str">
        <f>実質収支比率等に係る経年分析!H$46</f>
        <v>R03</v>
      </c>
      <c r="E18" s="170" t="str">
        <f>実質収支比率等に係る経年分析!I$46</f>
        <v>R04</v>
      </c>
      <c r="F18" s="170" t="str">
        <f>実質収支比率等に係る経年分析!J$46</f>
        <v>R05</v>
      </c>
    </row>
    <row r="19" spans="1:11" x14ac:dyDescent="0.2">
      <c r="A19" s="170" t="s">
        <v>52</v>
      </c>
      <c r="B19" s="170">
        <f>ROUND(VALUE(SUBSTITUTE(実質収支比率等に係る経年分析!F$48,"▲","-")),2)</f>
        <v>3.97</v>
      </c>
      <c r="C19" s="170">
        <f>ROUND(VALUE(SUBSTITUTE(実質収支比率等に係る経年分析!G$48,"▲","-")),2)</f>
        <v>3.56</v>
      </c>
      <c r="D19" s="170">
        <f>ROUND(VALUE(SUBSTITUTE(実質収支比率等に係る経年分析!H$48,"▲","-")),2)</f>
        <v>2.25</v>
      </c>
      <c r="E19" s="170">
        <f>ROUND(VALUE(SUBSTITUTE(実質収支比率等に係る経年分析!I$48,"▲","-")),2)</f>
        <v>2.3199999999999998</v>
      </c>
      <c r="F19" s="170">
        <f>ROUND(VALUE(SUBSTITUTE(実質収支比率等に係る経年分析!J$48,"▲","-")),2)</f>
        <v>2.38</v>
      </c>
    </row>
    <row r="20" spans="1:11" x14ac:dyDescent="0.2">
      <c r="A20" s="170" t="s">
        <v>53</v>
      </c>
      <c r="B20" s="170">
        <f>ROUND(VALUE(SUBSTITUTE(実質収支比率等に係る経年分析!F$47,"▲","-")),2)</f>
        <v>21.63</v>
      </c>
      <c r="C20" s="170">
        <f>ROUND(VALUE(SUBSTITUTE(実質収支比率等に係る経年分析!G$47,"▲","-")),2)</f>
        <v>28.84</v>
      </c>
      <c r="D20" s="170">
        <f>ROUND(VALUE(SUBSTITUTE(実質収支比率等に係る経年分析!H$47,"▲","-")),2)</f>
        <v>27.93</v>
      </c>
      <c r="E20" s="170">
        <f>ROUND(VALUE(SUBSTITUTE(実質収支比率等に係る経年分析!I$47,"▲","-")),2)</f>
        <v>28.82</v>
      </c>
      <c r="F20" s="170">
        <f>ROUND(VALUE(SUBSTITUTE(実質収支比率等に係る経年分析!J$47,"▲","-")),2)</f>
        <v>28.15</v>
      </c>
    </row>
    <row r="21" spans="1:11" x14ac:dyDescent="0.2">
      <c r="A21" s="170" t="s">
        <v>54</v>
      </c>
      <c r="B21" s="170">
        <f>IF(ISNUMBER(VALUE(SUBSTITUTE(実質収支比率等に係る経年分析!F$49,"▲","-"))),ROUND(VALUE(SUBSTITUTE(実質収支比率等に係る経年分析!F$49,"▲","-")),2),NA())</f>
        <v>6.74</v>
      </c>
      <c r="C21" s="170">
        <f>IF(ISNUMBER(VALUE(SUBSTITUTE(実質収支比率等に係る経年分析!G$49,"▲","-"))),ROUND(VALUE(SUBSTITUTE(実質収支比率等に係る経年分析!G$49,"▲","-")),2),NA())</f>
        <v>7.47</v>
      </c>
      <c r="D21" s="170">
        <f>IF(ISNUMBER(VALUE(SUBSTITUTE(実質収支比率等に係る経年分析!H$49,"▲","-"))),ROUND(VALUE(SUBSTITUTE(実質収支比率等に係る経年分析!H$49,"▲","-")),2),NA())</f>
        <v>-0.77</v>
      </c>
      <c r="E21" s="170">
        <f>IF(ISNUMBER(VALUE(SUBSTITUTE(実質収支比率等に係る経年分析!I$49,"▲","-"))),ROUND(VALUE(SUBSTITUTE(実質収支比率等に係る経年分析!I$49,"▲","-")),2),NA())</f>
        <v>0.22</v>
      </c>
      <c r="F21" s="170">
        <f>IF(ISNUMBER(VALUE(SUBSTITUTE(実質収支比率等に係る経年分析!J$49,"▲","-"))),ROUND(VALUE(SUBSTITUTE(実質収支比率等に係る経年分析!J$49,"▲","-")),2),NA())</f>
        <v>0.12</v>
      </c>
    </row>
    <row r="24" spans="1:11" x14ac:dyDescent="0.2">
      <c r="A24" s="140" t="s">
        <v>55</v>
      </c>
    </row>
    <row r="25" spans="1:11" x14ac:dyDescent="0.2">
      <c r="A25" s="171"/>
      <c r="B25" s="171" t="str">
        <f>連結実質赤字比率に係る赤字・黒字の構成分析!F$33</f>
        <v>R01</v>
      </c>
      <c r="C25" s="171"/>
      <c r="D25" s="171" t="str">
        <f>連結実質赤字比率に係る赤字・黒字の構成分析!G$33</f>
        <v>R02</v>
      </c>
      <c r="E25" s="171"/>
      <c r="F25" s="171" t="str">
        <f>連結実質赤字比率に係る赤字・黒字の構成分析!H$33</f>
        <v>R03</v>
      </c>
      <c r="G25" s="171"/>
      <c r="H25" s="171" t="str">
        <f>連結実質赤字比率に係る赤字・黒字の構成分析!I$33</f>
        <v>R04</v>
      </c>
      <c r="I25" s="171"/>
      <c r="J25" s="171" t="str">
        <f>連結実質赤字比率に係る赤字・黒字の構成分析!J$33</f>
        <v>R05</v>
      </c>
      <c r="K25" s="171"/>
    </row>
    <row r="26" spans="1:11" x14ac:dyDescent="0.2">
      <c r="A26" s="171"/>
      <c r="B26" s="171" t="s">
        <v>56</v>
      </c>
      <c r="C26" s="171" t="s">
        <v>57</v>
      </c>
      <c r="D26" s="171" t="s">
        <v>56</v>
      </c>
      <c r="E26" s="171" t="s">
        <v>57</v>
      </c>
      <c r="F26" s="171" t="s">
        <v>56</v>
      </c>
      <c r="G26" s="171" t="s">
        <v>57</v>
      </c>
      <c r="H26" s="171" t="s">
        <v>56</v>
      </c>
      <c r="I26" s="171" t="s">
        <v>57</v>
      </c>
      <c r="J26" s="171" t="s">
        <v>56</v>
      </c>
      <c r="K26" s="171" t="s">
        <v>57</v>
      </c>
    </row>
    <row r="27" spans="1:11" x14ac:dyDescent="0.2">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#VALUE!</v>
      </c>
      <c r="C27" s="171" t="e">
        <f>IF(ROUND(VALUE(SUBSTITUTE(連結実質赤字比率に係る赤字・黒字の構成分析!F$43,"▲", "-")), 2) &gt;= 0, ABS(ROUND(VALUE(SUBSTITUTE(連結実質赤字比率に係る赤字・黒字の構成分析!F$43,"▲", "-")), 2)), NA())</f>
        <v>#VALUE!</v>
      </c>
      <c r="D27" s="171" t="e">
        <f>IF(ROUND(VALUE(SUBSTITUTE(連結実質赤字比率に係る赤字・黒字の構成分析!G$43,"▲", "-")), 2) &lt; 0, ABS(ROUND(VALUE(SUBSTITUTE(連結実質赤字比率に係る赤字・黒字の構成分析!G$43,"▲", "-")), 2)), NA())</f>
        <v>#VALUE!</v>
      </c>
      <c r="E27" s="171" t="e">
        <f>IF(ROUND(VALUE(SUBSTITUTE(連結実質赤字比率に係る赤字・黒字の構成分析!G$43,"▲", "-")), 2) &gt;= 0, ABS(ROUND(VALUE(SUBSTITUTE(連結実質赤字比率に係る赤字・黒字の構成分析!G$43,"▲", "-")), 2)), NA())</f>
        <v>#VALUE!</v>
      </c>
      <c r="F27" s="171" t="e">
        <f>IF(ROUND(VALUE(SUBSTITUTE(連結実質赤字比率に係る赤字・黒字の構成分析!H$43,"▲", "-")), 2) &lt; 0, ABS(ROUND(VALUE(SUBSTITUTE(連結実質赤字比率に係る赤字・黒字の構成分析!H$43,"▲", "-")), 2)), NA())</f>
        <v>#VALUE!</v>
      </c>
      <c r="G27" s="171" t="e">
        <f>IF(ROUND(VALUE(SUBSTITUTE(連結実質赤字比率に係る赤字・黒字の構成分析!H$43,"▲", "-")), 2) &gt;= 0, ABS(ROUND(VALUE(SUBSTITUTE(連結実質赤字比率に係る赤字・黒字の構成分析!H$43,"▲", "-")), 2)), NA())</f>
        <v>#VALUE!</v>
      </c>
      <c r="H27" s="171" t="e">
        <f>IF(ROUND(VALUE(SUBSTITUTE(連結実質赤字比率に係る赤字・黒字の構成分析!I$43,"▲", "-")), 2) &lt; 0, ABS(ROUND(VALUE(SUBSTITUTE(連結実質赤字比率に係る赤字・黒字の構成分析!I$43,"▲", "-")), 2)), NA())</f>
        <v>#VALUE!</v>
      </c>
      <c r="I27" s="171" t="e">
        <f>IF(ROUND(VALUE(SUBSTITUTE(連結実質赤字比率に係る赤字・黒字の構成分析!I$43,"▲", "-")), 2) &gt;= 0, ABS(ROUND(VALUE(SUBSTITUTE(連結実質赤字比率に係る赤字・黒字の構成分析!I$43,"▲", "-")), 2)), NA())</f>
        <v>#VALUE!</v>
      </c>
      <c r="J27" s="171" t="e">
        <f>IF(ROUND(VALUE(SUBSTITUTE(連結実質赤字比率に係る赤字・黒字の構成分析!J$43,"▲", "-")), 2) &lt; 0, ABS(ROUND(VALUE(SUBSTITUTE(連結実質赤字比率に係る赤字・黒字の構成分析!J$43,"▲", "-")), 2)), NA())</f>
        <v>#VALUE!</v>
      </c>
      <c r="K27" s="171" t="e">
        <f>IF(ROUND(VALUE(SUBSTITUTE(連結実質赤字比率に係る赤字・黒字の構成分析!J$43,"▲", "-")), 2) &gt;= 0, ABS(ROUND(VALUE(SUBSTITUTE(連結実質赤字比率に係る赤字・黒字の構成分析!J$43,"▲", "-")), 2)), NA())</f>
        <v>#VALUE!</v>
      </c>
    </row>
    <row r="28" spans="1:11" x14ac:dyDescent="0.2">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2">
      <c r="A29" s="171" t="str">
        <f>IF(連結実質赤字比率に係る赤字・黒字の構成分析!C$41="",NA(),連結実質赤字比率に係る赤字・黒字の構成分析!C$41)</f>
        <v>母子父子寡婦福祉資金貸付金特別会計</v>
      </c>
      <c r="B29" s="171" t="e">
        <f>IF(ROUND(VALUE(SUBSTITUTE(連結実質赤字比率に係る赤字・黒字の構成分析!F$41,"▲", "-")), 2) &lt; 0, ABS(ROUND(VALUE(SUBSTITUTE(連結実質赤字比率に係る赤字・黒字の構成分析!F$41,"▲", "-")), 2)), NA())</f>
        <v>#N/A</v>
      </c>
      <c r="C29" s="171">
        <f>IF(ROUND(VALUE(SUBSTITUTE(連結実質赤字比率に係る赤字・黒字の構成分析!F$41,"▲", "-")), 2) &gt;= 0, ABS(ROUND(VALUE(SUBSTITUTE(連結実質赤字比率に係る赤字・黒字の構成分析!F$41,"▲", "-")), 2)), NA())</f>
        <v>0</v>
      </c>
      <c r="D29" s="171" t="e">
        <f>IF(ROUND(VALUE(SUBSTITUTE(連結実質赤字比率に係る赤字・黒字の構成分析!G$41,"▲", "-")), 2) &lt; 0, ABS(ROUND(VALUE(SUBSTITUTE(連結実質赤字比率に係る赤字・黒字の構成分析!G$41,"▲", "-")), 2)), NA())</f>
        <v>#N/A</v>
      </c>
      <c r="E29" s="171">
        <f>IF(ROUND(VALUE(SUBSTITUTE(連結実質赤字比率に係る赤字・黒字の構成分析!G$41,"▲", "-")), 2) &gt;= 0, ABS(ROUND(VALUE(SUBSTITUTE(連結実質赤字比率に係る赤字・黒字の構成分析!G$41,"▲", "-")), 2)), NA())</f>
        <v>0</v>
      </c>
      <c r="F29" s="171" t="e">
        <f>IF(ROUND(VALUE(SUBSTITUTE(連結実質赤字比率に係る赤字・黒字の構成分析!H$41,"▲", "-")), 2) &lt; 0, ABS(ROUND(VALUE(SUBSTITUTE(連結実質赤字比率に係る赤字・黒字の構成分析!H$41,"▲", "-")), 2)), NA())</f>
        <v>#N/A</v>
      </c>
      <c r="G29" s="171">
        <f>IF(ROUND(VALUE(SUBSTITUTE(連結実質赤字比率に係る赤字・黒字の構成分析!H$41,"▲", "-")), 2) &gt;= 0, ABS(ROUND(VALUE(SUBSTITUTE(連結実質赤字比率に係る赤字・黒字の構成分析!H$41,"▲", "-")), 2)), NA())</f>
        <v>0</v>
      </c>
      <c r="H29" s="171" t="e">
        <f>IF(ROUND(VALUE(SUBSTITUTE(連結実質赤字比率に係る赤字・黒字の構成分析!I$41,"▲", "-")), 2) &lt; 0, ABS(ROUND(VALUE(SUBSTITUTE(連結実質赤字比率に係る赤字・黒字の構成分析!I$41,"▲", "-")), 2)), NA())</f>
        <v>#N/A</v>
      </c>
      <c r="I29" s="171">
        <f>IF(ROUND(VALUE(SUBSTITUTE(連結実質赤字比率に係る赤字・黒字の構成分析!I$41,"▲", "-")), 2) &gt;= 0, ABS(ROUND(VALUE(SUBSTITUTE(連結実質赤字比率に係る赤字・黒字の構成分析!I$41,"▲", "-")), 2)), NA())</f>
        <v>0</v>
      </c>
      <c r="J29" s="171" t="e">
        <f>IF(ROUND(VALUE(SUBSTITUTE(連結実質赤字比率に係る赤字・黒字の構成分析!J$41,"▲", "-")), 2) &lt; 0, ABS(ROUND(VALUE(SUBSTITUTE(連結実質赤字比率に係る赤字・黒字の構成分析!J$41,"▲", "-")), 2)), NA())</f>
        <v>#N/A</v>
      </c>
      <c r="K29" s="171">
        <f>IF(ROUND(VALUE(SUBSTITUTE(連結実質赤字比率に係る赤字・黒字の構成分析!J$41,"▲", "-")), 2) &gt;= 0, ABS(ROUND(VALUE(SUBSTITUTE(連結実質赤字比率に係る赤字・黒字の構成分析!J$41,"▲", "-")), 2)), NA())</f>
        <v>0</v>
      </c>
    </row>
    <row r="30" spans="1:11" x14ac:dyDescent="0.2">
      <c r="A30" s="171" t="str">
        <f>IF(連結実質赤字比率に係る赤字・黒字の構成分析!C$40="",NA(),連結実質赤字比率に係る赤字・黒字の構成分析!C$40)</f>
        <v>公共用地先行取得事業特別会計</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0</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0</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0</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0</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v>
      </c>
    </row>
    <row r="31" spans="1:11" x14ac:dyDescent="0.2">
      <c r="A31" s="171" t="str">
        <f>IF(連結実質赤字比率に係る赤字・黒字の構成分析!C$39="",NA(),連結実質赤字比率に係る赤字・黒字の構成分析!C$39)</f>
        <v>介護保険特別会計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0.49</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0.75</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0.3</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0.43</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0.15</v>
      </c>
    </row>
    <row r="32" spans="1:11" x14ac:dyDescent="0.2">
      <c r="A32" s="171" t="str">
        <f>IF(連結実質赤字比率に係る赤字・黒字の構成分析!C$38="",NA(),連結実質赤字比率に係る赤字・黒字の構成分析!C$38)</f>
        <v>国民健康保険特別会計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0.91</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1.27</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0.93</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0.64</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0.2</v>
      </c>
    </row>
    <row r="33" spans="1:16" x14ac:dyDescent="0.2">
      <c r="A33" s="171" t="str">
        <f>IF(連結実質赤字比率に係る赤字・黒字の構成分析!C$37="",NA(),連結実質赤字比率に係る赤字・黒字の構成分析!C$37)</f>
        <v>後期高齢者医療特別会計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0.37</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0.38</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0.37</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0.43</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0.43</v>
      </c>
    </row>
    <row r="34" spans="1:16" x14ac:dyDescent="0.2">
      <c r="A34" s="171" t="str">
        <f>IF(連結実質赤字比率に係る赤字・黒字の構成分析!C$36="",NA(),連結実質赤字比率に係る赤字・黒字の構成分析!C$36)</f>
        <v>下水道事業会計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2.66</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2.59</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2.61</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2.58</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2.0499999999999998</v>
      </c>
    </row>
    <row r="35" spans="1:16" x14ac:dyDescent="0.2">
      <c r="A35" s="171" t="str">
        <f>IF(連結実質赤字比率に係る赤字・黒字の構成分析!C$35="",NA(),連結実質赤字比率に係る赤字・黒字の構成分析!C$35)</f>
        <v>一般会計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3.97</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3.55</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2.25</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2.31</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2.37</v>
      </c>
    </row>
    <row r="36" spans="1:16" x14ac:dyDescent="0.2">
      <c r="A36" s="171" t="str">
        <f>IF(連結実質赤字比率に係る赤字・黒字の構成分析!C$34="",NA(),連結実質赤字比率に係る赤字・黒字の構成分析!C$34)</f>
        <v>水道事業会計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13.1</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13.17</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12.8</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12.51</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12.2</v>
      </c>
    </row>
    <row r="39" spans="1:16" x14ac:dyDescent="0.2">
      <c r="A39" s="140" t="s">
        <v>58</v>
      </c>
    </row>
    <row r="40" spans="1:16" x14ac:dyDescent="0.2">
      <c r="A40" s="172"/>
      <c r="B40" s="172" t="str">
        <f>'実質公債費比率（分子）の構造'!K$44</f>
        <v>R01</v>
      </c>
      <c r="C40" s="172"/>
      <c r="D40" s="172"/>
      <c r="E40" s="172" t="str">
        <f>'実質公債費比率（分子）の構造'!L$44</f>
        <v>R02</v>
      </c>
      <c r="F40" s="172"/>
      <c r="G40" s="172"/>
      <c r="H40" s="172" t="str">
        <f>'実質公債費比率（分子）の構造'!M$44</f>
        <v>R03</v>
      </c>
      <c r="I40" s="172"/>
      <c r="J40" s="172"/>
      <c r="K40" s="172" t="str">
        <f>'実質公債費比率（分子）の構造'!N$44</f>
        <v>R04</v>
      </c>
      <c r="L40" s="172"/>
      <c r="M40" s="172"/>
      <c r="N40" s="172" t="str">
        <f>'実質公債費比率（分子）の構造'!O$44</f>
        <v>R05</v>
      </c>
      <c r="O40" s="172"/>
      <c r="P40" s="172"/>
    </row>
    <row r="41" spans="1:16" x14ac:dyDescent="0.2">
      <c r="A41" s="172"/>
      <c r="B41" s="172" t="s">
        <v>59</v>
      </c>
      <c r="C41" s="172"/>
      <c r="D41" s="172" t="s">
        <v>60</v>
      </c>
      <c r="E41" s="172" t="s">
        <v>59</v>
      </c>
      <c r="F41" s="172"/>
      <c r="G41" s="172" t="s">
        <v>60</v>
      </c>
      <c r="H41" s="172" t="s">
        <v>59</v>
      </c>
      <c r="I41" s="172"/>
      <c r="J41" s="172" t="s">
        <v>60</v>
      </c>
      <c r="K41" s="172" t="s">
        <v>59</v>
      </c>
      <c r="L41" s="172"/>
      <c r="M41" s="172" t="s">
        <v>60</v>
      </c>
      <c r="N41" s="172" t="s">
        <v>59</v>
      </c>
      <c r="O41" s="172"/>
      <c r="P41" s="172" t="s">
        <v>60</v>
      </c>
    </row>
    <row r="42" spans="1:16" x14ac:dyDescent="0.2">
      <c r="A42" s="172" t="s">
        <v>61</v>
      </c>
      <c r="B42" s="172"/>
      <c r="C42" s="172"/>
      <c r="D42" s="172">
        <f>'実質公債費比率（分子）の構造'!K$52</f>
        <v>7526</v>
      </c>
      <c r="E42" s="172"/>
      <c r="F42" s="172"/>
      <c r="G42" s="172">
        <f>'実質公債費比率（分子）の構造'!L$52</f>
        <v>7695</v>
      </c>
      <c r="H42" s="172"/>
      <c r="I42" s="172"/>
      <c r="J42" s="172">
        <f>'実質公債費比率（分子）の構造'!M$52</f>
        <v>7818</v>
      </c>
      <c r="K42" s="172"/>
      <c r="L42" s="172"/>
      <c r="M42" s="172">
        <f>'実質公債費比率（分子）の構造'!N$52</f>
        <v>7534</v>
      </c>
      <c r="N42" s="172"/>
      <c r="O42" s="172"/>
      <c r="P42" s="172">
        <f>'実質公債費比率（分子）の構造'!O$52</f>
        <v>7846</v>
      </c>
    </row>
    <row r="43" spans="1:16" x14ac:dyDescent="0.2">
      <c r="A43" s="172" t="s">
        <v>16</v>
      </c>
      <c r="B43" s="172">
        <f>'実質公債費比率（分子）の構造'!K$51</f>
        <v>1</v>
      </c>
      <c r="C43" s="172"/>
      <c r="D43" s="172"/>
      <c r="E43" s="172">
        <f>'実質公債費比率（分子）の構造'!L$51</f>
        <v>1</v>
      </c>
      <c r="F43" s="172"/>
      <c r="G43" s="172"/>
      <c r="H43" s="172">
        <f>'実質公債費比率（分子）の構造'!M$51</f>
        <v>1</v>
      </c>
      <c r="I43" s="172"/>
      <c r="J43" s="172"/>
      <c r="K43" s="172">
        <f>'実質公債費比率（分子）の構造'!N$51</f>
        <v>2</v>
      </c>
      <c r="L43" s="172"/>
      <c r="M43" s="172"/>
      <c r="N43" s="172">
        <f>'実質公債費比率（分子）の構造'!O$51</f>
        <v>2</v>
      </c>
      <c r="O43" s="172"/>
      <c r="P43" s="172"/>
    </row>
    <row r="44" spans="1:16" x14ac:dyDescent="0.2">
      <c r="A44" s="172" t="s">
        <v>62</v>
      </c>
      <c r="B44" s="172" t="str">
        <f>'実質公債費比率（分子）の構造'!K$50</f>
        <v>-</v>
      </c>
      <c r="C44" s="172"/>
      <c r="D44" s="172"/>
      <c r="E44" s="172" t="str">
        <f>'実質公債費比率（分子）の構造'!L$50</f>
        <v>-</v>
      </c>
      <c r="F44" s="172"/>
      <c r="G44" s="172"/>
      <c r="H44" s="172" t="str">
        <f>'実質公債費比率（分子）の構造'!M$50</f>
        <v>-</v>
      </c>
      <c r="I44" s="172"/>
      <c r="J44" s="172"/>
      <c r="K44" s="172" t="str">
        <f>'実質公債費比率（分子）の構造'!N$50</f>
        <v>-</v>
      </c>
      <c r="L44" s="172"/>
      <c r="M44" s="172"/>
      <c r="N44" s="172" t="str">
        <f>'実質公債費比率（分子）の構造'!O$50</f>
        <v>-</v>
      </c>
      <c r="O44" s="172"/>
      <c r="P44" s="172"/>
    </row>
    <row r="45" spans="1:16" x14ac:dyDescent="0.2">
      <c r="A45" s="172" t="s">
        <v>63</v>
      </c>
      <c r="B45" s="172">
        <f>'実質公債費比率（分子）の構造'!K$49</f>
        <v>281</v>
      </c>
      <c r="C45" s="172"/>
      <c r="D45" s="172"/>
      <c r="E45" s="172">
        <f>'実質公債費比率（分子）の構造'!L$49</f>
        <v>261</v>
      </c>
      <c r="F45" s="172"/>
      <c r="G45" s="172"/>
      <c r="H45" s="172">
        <f>'実質公債費比率（分子）の構造'!M$49</f>
        <v>252</v>
      </c>
      <c r="I45" s="172"/>
      <c r="J45" s="172"/>
      <c r="K45" s="172">
        <f>'実質公債費比率（分子）の構造'!N$49</f>
        <v>245</v>
      </c>
      <c r="L45" s="172"/>
      <c r="M45" s="172"/>
      <c r="N45" s="172">
        <f>'実質公債費比率（分子）の構造'!O$49</f>
        <v>194</v>
      </c>
      <c r="O45" s="172"/>
      <c r="P45" s="172"/>
    </row>
    <row r="46" spans="1:16" x14ac:dyDescent="0.2">
      <c r="A46" s="172" t="s">
        <v>64</v>
      </c>
      <c r="B46" s="172">
        <f>'実質公債費比率（分子）の構造'!K$48</f>
        <v>1123</v>
      </c>
      <c r="C46" s="172"/>
      <c r="D46" s="172"/>
      <c r="E46" s="172">
        <f>'実質公債費比率（分子）の構造'!L$48</f>
        <v>1058</v>
      </c>
      <c r="F46" s="172"/>
      <c r="G46" s="172"/>
      <c r="H46" s="172">
        <f>'実質公債費比率（分子）の構造'!M$48</f>
        <v>1028</v>
      </c>
      <c r="I46" s="172"/>
      <c r="J46" s="172"/>
      <c r="K46" s="172">
        <f>'実質公債費比率（分子）の構造'!N$48</f>
        <v>991</v>
      </c>
      <c r="L46" s="172"/>
      <c r="M46" s="172"/>
      <c r="N46" s="172">
        <f>'実質公債費比率（分子）の構造'!O$48</f>
        <v>1069</v>
      </c>
      <c r="O46" s="172"/>
      <c r="P46" s="172"/>
    </row>
    <row r="47" spans="1:16" x14ac:dyDescent="0.2">
      <c r="A47" s="172" t="s">
        <v>12</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2">
      <c r="A48" s="172" t="s">
        <v>65</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2">
      <c r="A49" s="172" t="s">
        <v>66</v>
      </c>
      <c r="B49" s="172">
        <f>'実質公債費比率（分子）の構造'!K$45</f>
        <v>5989</v>
      </c>
      <c r="C49" s="172"/>
      <c r="D49" s="172"/>
      <c r="E49" s="172">
        <f>'実質公債費比率（分子）の構造'!L$45</f>
        <v>5644</v>
      </c>
      <c r="F49" s="172"/>
      <c r="G49" s="172"/>
      <c r="H49" s="172">
        <f>'実質公債費比率（分子）の構造'!M$45</f>
        <v>6178</v>
      </c>
      <c r="I49" s="172"/>
      <c r="J49" s="172"/>
      <c r="K49" s="172">
        <f>'実質公債費比率（分子）の構造'!N$45</f>
        <v>5770</v>
      </c>
      <c r="L49" s="172"/>
      <c r="M49" s="172"/>
      <c r="N49" s="172">
        <f>'実質公債費比率（分子）の構造'!O$45</f>
        <v>5516</v>
      </c>
      <c r="O49" s="172"/>
      <c r="P49" s="172"/>
    </row>
    <row r="50" spans="1:16" x14ac:dyDescent="0.2">
      <c r="A50" s="172" t="s">
        <v>67</v>
      </c>
      <c r="B50" s="172" t="e">
        <f>NA()</f>
        <v>#N/A</v>
      </c>
      <c r="C50" s="172">
        <f>IF(ISNUMBER('実質公債費比率（分子）の構造'!K$53),'実質公債費比率（分子）の構造'!K$53,NA())</f>
        <v>-132</v>
      </c>
      <c r="D50" s="172" t="e">
        <f>NA()</f>
        <v>#N/A</v>
      </c>
      <c r="E50" s="172" t="e">
        <f>NA()</f>
        <v>#N/A</v>
      </c>
      <c r="F50" s="172">
        <f>IF(ISNUMBER('実質公債費比率（分子）の構造'!L$53),'実質公債費比率（分子）の構造'!L$53,NA())</f>
        <v>-731</v>
      </c>
      <c r="G50" s="172" t="e">
        <f>NA()</f>
        <v>#N/A</v>
      </c>
      <c r="H50" s="172" t="e">
        <f>NA()</f>
        <v>#N/A</v>
      </c>
      <c r="I50" s="172">
        <f>IF(ISNUMBER('実質公債費比率（分子）の構造'!M$53),'実質公債費比率（分子）の構造'!M$53,NA())</f>
        <v>-359</v>
      </c>
      <c r="J50" s="172" t="e">
        <f>NA()</f>
        <v>#N/A</v>
      </c>
      <c r="K50" s="172" t="e">
        <f>NA()</f>
        <v>#N/A</v>
      </c>
      <c r="L50" s="172">
        <f>IF(ISNUMBER('実質公債費比率（分子）の構造'!N$53),'実質公債費比率（分子）の構造'!N$53,NA())</f>
        <v>-526</v>
      </c>
      <c r="M50" s="172" t="e">
        <f>NA()</f>
        <v>#N/A</v>
      </c>
      <c r="N50" s="172" t="e">
        <f>NA()</f>
        <v>#N/A</v>
      </c>
      <c r="O50" s="172">
        <f>IF(ISNUMBER('実質公債費比率（分子）の構造'!O$53),'実質公債費比率（分子）の構造'!O$53,NA())</f>
        <v>-1065</v>
      </c>
      <c r="P50" s="172" t="e">
        <f>NA()</f>
        <v>#N/A</v>
      </c>
    </row>
    <row r="53" spans="1:16" x14ac:dyDescent="0.2">
      <c r="A53" s="140" t="s">
        <v>68</v>
      </c>
    </row>
    <row r="54" spans="1:16" x14ac:dyDescent="0.2">
      <c r="A54" s="171"/>
      <c r="B54" s="171" t="str">
        <f>'将来負担比率（分子）の構造'!I$40</f>
        <v>R01</v>
      </c>
      <c r="C54" s="171"/>
      <c r="D54" s="171"/>
      <c r="E54" s="171" t="str">
        <f>'将来負担比率（分子）の構造'!J$40</f>
        <v>R02</v>
      </c>
      <c r="F54" s="171"/>
      <c r="G54" s="171"/>
      <c r="H54" s="171" t="str">
        <f>'将来負担比率（分子）の構造'!K$40</f>
        <v>R03</v>
      </c>
      <c r="I54" s="171"/>
      <c r="J54" s="171"/>
      <c r="K54" s="171" t="str">
        <f>'将来負担比率（分子）の構造'!L$40</f>
        <v>R04</v>
      </c>
      <c r="L54" s="171"/>
      <c r="M54" s="171"/>
      <c r="N54" s="171" t="str">
        <f>'将来負担比率（分子）の構造'!M$40</f>
        <v>R05</v>
      </c>
      <c r="O54" s="171"/>
      <c r="P54" s="171"/>
    </row>
    <row r="55" spans="1:16" x14ac:dyDescent="0.2">
      <c r="A55" s="171"/>
      <c r="B55" s="171" t="s">
        <v>69</v>
      </c>
      <c r="C55" s="171"/>
      <c r="D55" s="171" t="s">
        <v>70</v>
      </c>
      <c r="E55" s="171" t="s">
        <v>69</v>
      </c>
      <c r="F55" s="171"/>
      <c r="G55" s="171" t="s">
        <v>70</v>
      </c>
      <c r="H55" s="171" t="s">
        <v>69</v>
      </c>
      <c r="I55" s="171"/>
      <c r="J55" s="171" t="s">
        <v>70</v>
      </c>
      <c r="K55" s="171" t="s">
        <v>69</v>
      </c>
      <c r="L55" s="171"/>
      <c r="M55" s="171" t="s">
        <v>70</v>
      </c>
      <c r="N55" s="171" t="s">
        <v>69</v>
      </c>
      <c r="O55" s="171"/>
      <c r="P55" s="171" t="s">
        <v>70</v>
      </c>
    </row>
    <row r="56" spans="1:16" x14ac:dyDescent="0.2">
      <c r="A56" s="171" t="s">
        <v>43</v>
      </c>
      <c r="B56" s="171"/>
      <c r="C56" s="171"/>
      <c r="D56" s="171">
        <f>'将来負担比率（分子）の構造'!I$52</f>
        <v>74818</v>
      </c>
      <c r="E56" s="171"/>
      <c r="F56" s="171"/>
      <c r="G56" s="171">
        <f>'将来負担比率（分子）の構造'!J$52</f>
        <v>75016</v>
      </c>
      <c r="H56" s="171"/>
      <c r="I56" s="171"/>
      <c r="J56" s="171">
        <f>'将来負担比率（分子）の構造'!K$52</f>
        <v>74389</v>
      </c>
      <c r="K56" s="171"/>
      <c r="L56" s="171"/>
      <c r="M56" s="171">
        <f>'将来負担比率（分子）の構造'!L$52</f>
        <v>71676</v>
      </c>
      <c r="N56" s="171"/>
      <c r="O56" s="171"/>
      <c r="P56" s="171">
        <f>'将来負担比率（分子）の構造'!M$52</f>
        <v>71239</v>
      </c>
    </row>
    <row r="57" spans="1:16" x14ac:dyDescent="0.2">
      <c r="A57" s="171" t="s">
        <v>42</v>
      </c>
      <c r="B57" s="171"/>
      <c r="C57" s="171"/>
      <c r="D57" s="171">
        <f>'将来負担比率（分子）の構造'!I$51</f>
        <v>20672</v>
      </c>
      <c r="E57" s="171"/>
      <c r="F57" s="171"/>
      <c r="G57" s="171">
        <f>'将来負担比率（分子）の構造'!J$51</f>
        <v>19847</v>
      </c>
      <c r="H57" s="171"/>
      <c r="I57" s="171"/>
      <c r="J57" s="171">
        <f>'将来負担比率（分子）の構造'!K$51</f>
        <v>19128</v>
      </c>
      <c r="K57" s="171"/>
      <c r="L57" s="171"/>
      <c r="M57" s="171">
        <f>'将来負担比率（分子）の構造'!L$51</f>
        <v>18541</v>
      </c>
      <c r="N57" s="171"/>
      <c r="O57" s="171"/>
      <c r="P57" s="171">
        <f>'将来負担比率（分子）の構造'!M$51</f>
        <v>18900</v>
      </c>
    </row>
    <row r="58" spans="1:16" x14ac:dyDescent="0.2">
      <c r="A58" s="171" t="s">
        <v>41</v>
      </c>
      <c r="B58" s="171"/>
      <c r="C58" s="171"/>
      <c r="D58" s="171">
        <f>'将来負担比率（分子）の構造'!I$50</f>
        <v>20954</v>
      </c>
      <c r="E58" s="171"/>
      <c r="F58" s="171"/>
      <c r="G58" s="171">
        <f>'将来負担比率（分子）の構造'!J$50</f>
        <v>26471</v>
      </c>
      <c r="H58" s="171"/>
      <c r="I58" s="171"/>
      <c r="J58" s="171">
        <f>'将来負担比率（分子）の構造'!K$50</f>
        <v>30685</v>
      </c>
      <c r="K58" s="171"/>
      <c r="L58" s="171"/>
      <c r="M58" s="171">
        <f>'将来負担比率（分子）の構造'!L$50</f>
        <v>34877</v>
      </c>
      <c r="N58" s="171"/>
      <c r="O58" s="171"/>
      <c r="P58" s="171">
        <f>'将来負担比率（分子）の構造'!M$50</f>
        <v>36939</v>
      </c>
    </row>
    <row r="59" spans="1:16" x14ac:dyDescent="0.2">
      <c r="A59" s="171" t="s">
        <v>39</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2">
      <c r="A60" s="171" t="s">
        <v>38</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2">
      <c r="A61" s="171" t="s">
        <v>36</v>
      </c>
      <c r="B61" s="171">
        <f>'将来負担比率（分子）の構造'!I$46</f>
        <v>3</v>
      </c>
      <c r="C61" s="171"/>
      <c r="D61" s="171"/>
      <c r="E61" s="171">
        <f>'将来負担比率（分子）の構造'!J$46</f>
        <v>3</v>
      </c>
      <c r="F61" s="171"/>
      <c r="G61" s="171"/>
      <c r="H61" s="171">
        <f>'将来負担比率（分子）の構造'!K$46</f>
        <v>3</v>
      </c>
      <c r="I61" s="171"/>
      <c r="J61" s="171"/>
      <c r="K61" s="171">
        <f>'将来負担比率（分子）の構造'!L$46</f>
        <v>2</v>
      </c>
      <c r="L61" s="171"/>
      <c r="M61" s="171"/>
      <c r="N61" s="171">
        <f>'将来負担比率（分子）の構造'!M$46</f>
        <v>2</v>
      </c>
      <c r="O61" s="171"/>
      <c r="P61" s="171"/>
    </row>
    <row r="62" spans="1:16" x14ac:dyDescent="0.2">
      <c r="A62" s="171" t="s">
        <v>35</v>
      </c>
      <c r="B62" s="171">
        <f>'将来負担比率（分子）の構造'!I$45</f>
        <v>7184</v>
      </c>
      <c r="C62" s="171"/>
      <c r="D62" s="171"/>
      <c r="E62" s="171">
        <f>'将来負担比率（分子）の構造'!J$45</f>
        <v>6692</v>
      </c>
      <c r="F62" s="171"/>
      <c r="G62" s="171"/>
      <c r="H62" s="171">
        <f>'将来負担比率（分子）の構造'!K$45</f>
        <v>6308</v>
      </c>
      <c r="I62" s="171"/>
      <c r="J62" s="171"/>
      <c r="K62" s="171">
        <f>'将来負担比率（分子）の構造'!L$45</f>
        <v>5909</v>
      </c>
      <c r="L62" s="171"/>
      <c r="M62" s="171"/>
      <c r="N62" s="171">
        <f>'将来負担比率（分子）の構造'!M$45</f>
        <v>5809</v>
      </c>
      <c r="O62" s="171"/>
      <c r="P62" s="171"/>
    </row>
    <row r="63" spans="1:16" x14ac:dyDescent="0.2">
      <c r="A63" s="171" t="s">
        <v>34</v>
      </c>
      <c r="B63" s="171">
        <f>'将来負担比率（分子）の構造'!I$44</f>
        <v>1413</v>
      </c>
      <c r="C63" s="171"/>
      <c r="D63" s="171"/>
      <c r="E63" s="171">
        <f>'将来負担比率（分子）の構造'!J$44</f>
        <v>1234</v>
      </c>
      <c r="F63" s="171"/>
      <c r="G63" s="171"/>
      <c r="H63" s="171">
        <f>'将来負担比率（分子）の構造'!K$44</f>
        <v>1008</v>
      </c>
      <c r="I63" s="171"/>
      <c r="J63" s="171"/>
      <c r="K63" s="171">
        <f>'将来負担比率（分子）の構造'!L$44</f>
        <v>802</v>
      </c>
      <c r="L63" s="171"/>
      <c r="M63" s="171"/>
      <c r="N63" s="171">
        <f>'将来負担比率（分子）の構造'!M$44</f>
        <v>695</v>
      </c>
      <c r="O63" s="171"/>
      <c r="P63" s="171"/>
    </row>
    <row r="64" spans="1:16" x14ac:dyDescent="0.2">
      <c r="A64" s="171" t="s">
        <v>33</v>
      </c>
      <c r="B64" s="171">
        <f>'将来負担比率（分子）の構造'!I$43</f>
        <v>14193</v>
      </c>
      <c r="C64" s="171"/>
      <c r="D64" s="171"/>
      <c r="E64" s="171">
        <f>'将来負担比率（分子）の構造'!J$43</f>
        <v>13166</v>
      </c>
      <c r="F64" s="171"/>
      <c r="G64" s="171"/>
      <c r="H64" s="171">
        <f>'将来負担比率（分子）の構造'!K$43</f>
        <v>12320</v>
      </c>
      <c r="I64" s="171"/>
      <c r="J64" s="171"/>
      <c r="K64" s="171">
        <f>'将来負担比率（分子）の構造'!L$43</f>
        <v>11320</v>
      </c>
      <c r="L64" s="171"/>
      <c r="M64" s="171"/>
      <c r="N64" s="171">
        <f>'将来負担比率（分子）の構造'!M$43</f>
        <v>10906</v>
      </c>
      <c r="O64" s="171"/>
      <c r="P64" s="171"/>
    </row>
    <row r="65" spans="1:16" x14ac:dyDescent="0.2">
      <c r="A65" s="171" t="s">
        <v>32</v>
      </c>
      <c r="B65" s="171" t="str">
        <f>'将来負担比率（分子）の構造'!I$42</f>
        <v>-</v>
      </c>
      <c r="C65" s="171"/>
      <c r="D65" s="171"/>
      <c r="E65" s="171" t="str">
        <f>'将来負担比率（分子）の構造'!J$42</f>
        <v>-</v>
      </c>
      <c r="F65" s="171"/>
      <c r="G65" s="171"/>
      <c r="H65" s="171" t="str">
        <f>'将来負担比率（分子）の構造'!K$42</f>
        <v>-</v>
      </c>
      <c r="I65" s="171"/>
      <c r="J65" s="171"/>
      <c r="K65" s="171" t="str">
        <f>'将来負担比率（分子）の構造'!L$42</f>
        <v>-</v>
      </c>
      <c r="L65" s="171"/>
      <c r="M65" s="171"/>
      <c r="N65" s="171" t="str">
        <f>'将来負担比率（分子）の構造'!M$42</f>
        <v>-</v>
      </c>
      <c r="O65" s="171"/>
      <c r="P65" s="171"/>
    </row>
    <row r="66" spans="1:16" x14ac:dyDescent="0.2">
      <c r="A66" s="171" t="s">
        <v>31</v>
      </c>
      <c r="B66" s="171">
        <f>'将来負担比率（分子）の構造'!I$41</f>
        <v>61703</v>
      </c>
      <c r="C66" s="171"/>
      <c r="D66" s="171"/>
      <c r="E66" s="171">
        <f>'将来負担比率（分子）の構造'!J$41</f>
        <v>62031</v>
      </c>
      <c r="F66" s="171"/>
      <c r="G66" s="171"/>
      <c r="H66" s="171">
        <f>'将来負担比率（分子）の構造'!K$41</f>
        <v>59574</v>
      </c>
      <c r="I66" s="171"/>
      <c r="J66" s="171"/>
      <c r="K66" s="171">
        <f>'将来負担比率（分子）の構造'!L$41</f>
        <v>58837</v>
      </c>
      <c r="L66" s="171"/>
      <c r="M66" s="171"/>
      <c r="N66" s="171">
        <f>'将来負担比率（分子）の構造'!M$41</f>
        <v>61949</v>
      </c>
      <c r="O66" s="171"/>
      <c r="P66" s="171"/>
    </row>
    <row r="67" spans="1:16" x14ac:dyDescent="0.2">
      <c r="A67" s="171" t="s">
        <v>71</v>
      </c>
      <c r="B67" s="171" t="e">
        <f>NA()</f>
        <v>#N/A</v>
      </c>
      <c r="C67" s="171">
        <f>IF(ISNUMBER('将来負担比率（分子）の構造'!I$53), IF('将来負担比率（分子）の構造'!I$53 &lt; 0, 0, '将来負担比率（分子）の構造'!I$53), NA())</f>
        <v>0</v>
      </c>
      <c r="D67" s="171" t="e">
        <f>NA()</f>
        <v>#N/A</v>
      </c>
      <c r="E67" s="171" t="e">
        <f>NA()</f>
        <v>#N/A</v>
      </c>
      <c r="F67" s="171">
        <f>IF(ISNUMBER('将来負担比率（分子）の構造'!J$53), IF('将来負担比率（分子）の構造'!J$53 &lt; 0, 0, '将来負担比率（分子）の構造'!J$53), NA())</f>
        <v>0</v>
      </c>
      <c r="G67" s="171" t="e">
        <f>NA()</f>
        <v>#N/A</v>
      </c>
      <c r="H67" s="171" t="e">
        <f>NA()</f>
        <v>#N/A</v>
      </c>
      <c r="I67" s="171">
        <f>IF(ISNUMBER('将来負担比率（分子）の構造'!K$53), IF('将来負担比率（分子）の構造'!K$53 &lt; 0, 0, '将来負担比率（分子）の構造'!K$53), NA())</f>
        <v>0</v>
      </c>
      <c r="J67" s="171" t="e">
        <f>NA()</f>
        <v>#N/A</v>
      </c>
      <c r="K67" s="171" t="e">
        <f>NA()</f>
        <v>#N/A</v>
      </c>
      <c r="L67" s="171">
        <f>IF(ISNUMBER('将来負担比率（分子）の構造'!L$53), IF('将来負担比率（分子）の構造'!L$53 &lt; 0, 0, '将来負担比率（分子）の構造'!L$53), NA())</f>
        <v>0</v>
      </c>
      <c r="M67" s="171" t="e">
        <f>NA()</f>
        <v>#N/A</v>
      </c>
      <c r="N67" s="171" t="e">
        <f>NA()</f>
        <v>#N/A</v>
      </c>
      <c r="O67" s="171">
        <f>IF(ISNUMBER('将来負担比率（分子）の構造'!M$53), IF('将来負担比率（分子）の構造'!M$53 &lt; 0, 0, '将来負担比率（分子）の構造'!M$53), NA())</f>
        <v>0</v>
      </c>
      <c r="P67" s="171" t="e">
        <f>NA()</f>
        <v>#N/A</v>
      </c>
    </row>
    <row r="70" spans="1:16" x14ac:dyDescent="0.2">
      <c r="A70" s="173" t="s">
        <v>72</v>
      </c>
      <c r="B70" s="173"/>
      <c r="C70" s="173"/>
      <c r="D70" s="173"/>
      <c r="E70" s="173"/>
      <c r="F70" s="173"/>
    </row>
    <row r="71" spans="1:16" x14ac:dyDescent="0.2">
      <c r="A71" s="174"/>
      <c r="B71" s="174" t="str">
        <f>基金残高に係る経年分析!F54</f>
        <v>R03</v>
      </c>
      <c r="C71" s="174" t="str">
        <f>基金残高に係る経年分析!G54</f>
        <v>R04</v>
      </c>
      <c r="D71" s="174" t="str">
        <f>基金残高に係る経年分析!H54</f>
        <v>R05</v>
      </c>
    </row>
    <row r="72" spans="1:16" x14ac:dyDescent="0.2">
      <c r="A72" s="174" t="s">
        <v>73</v>
      </c>
      <c r="B72" s="175">
        <f>基金残高に係る経年分析!F55</f>
        <v>14077</v>
      </c>
      <c r="C72" s="175">
        <f>基金残高に係る経年分析!G55</f>
        <v>14181</v>
      </c>
      <c r="D72" s="175">
        <f>基金残高に係る経年分析!H55</f>
        <v>14181</v>
      </c>
    </row>
    <row r="73" spans="1:16" x14ac:dyDescent="0.2">
      <c r="A73" s="174" t="s">
        <v>74</v>
      </c>
      <c r="B73" s="175">
        <f>基金残高に係る経年分析!F56</f>
        <v>1874</v>
      </c>
      <c r="C73" s="175">
        <f>基金残高に係る経年分析!G56</f>
        <v>2217</v>
      </c>
      <c r="D73" s="175">
        <f>基金残高に係る経年分析!H56</f>
        <v>2475</v>
      </c>
    </row>
    <row r="74" spans="1:16" x14ac:dyDescent="0.2">
      <c r="A74" s="174" t="s">
        <v>75</v>
      </c>
      <c r="B74" s="175">
        <f>基金残高に係る経年分析!F57</f>
        <v>12102</v>
      </c>
      <c r="C74" s="175">
        <f>基金残高に係る経年分析!G57</f>
        <v>15761</v>
      </c>
      <c r="D74" s="175">
        <f>基金残高に係る経年分析!H57</f>
        <v>18080</v>
      </c>
    </row>
  </sheetData>
  <sheetProtection algorithmName="SHA-512" hashValue="raQSk1xTIgQQQR3j4Uyl13hrJYYuuJ9X/ShmQCpMaOX9ANUkKt6IAgoU/PowrAgULhdHc2/U+non19CaymnBFQ==" saltValue="I9VWq9RXSDIIUZMyUIdnV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0" customWidth="1"/>
    <col min="2" max="2" width="2.33203125" style="210" customWidth="1"/>
    <col min="3" max="16" width="2.6640625" style="210" customWidth="1"/>
    <col min="17" max="17" width="2.33203125" style="210" customWidth="1"/>
    <col min="18" max="95" width="1.6640625" style="210" customWidth="1"/>
    <col min="96" max="133" width="1.6640625" style="222" customWidth="1"/>
    <col min="134" max="143" width="1.6640625" style="210" customWidth="1"/>
    <col min="144" max="16384" width="0" style="210" hidden="1"/>
  </cols>
  <sheetData>
    <row r="1" spans="2:143" ht="22.5" customHeight="1" thickBot="1" x14ac:dyDescent="0.25">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753" t="s">
        <v>202</v>
      </c>
      <c r="DI1" s="754"/>
      <c r="DJ1" s="754"/>
      <c r="DK1" s="754"/>
      <c r="DL1" s="754"/>
      <c r="DM1" s="754"/>
      <c r="DN1" s="755"/>
      <c r="DO1" s="210"/>
      <c r="DP1" s="753" t="s">
        <v>203</v>
      </c>
      <c r="DQ1" s="754"/>
      <c r="DR1" s="754"/>
      <c r="DS1" s="754"/>
      <c r="DT1" s="754"/>
      <c r="DU1" s="754"/>
      <c r="DV1" s="754"/>
      <c r="DW1" s="754"/>
      <c r="DX1" s="754"/>
      <c r="DY1" s="754"/>
      <c r="DZ1" s="754"/>
      <c r="EA1" s="754"/>
      <c r="EB1" s="754"/>
      <c r="EC1" s="755"/>
      <c r="ED1" s="209"/>
      <c r="EE1" s="209"/>
      <c r="EF1" s="209"/>
      <c r="EG1" s="209"/>
      <c r="EH1" s="209"/>
      <c r="EI1" s="209"/>
      <c r="EJ1" s="209"/>
      <c r="EK1" s="209"/>
      <c r="EL1" s="209"/>
      <c r="EM1" s="209"/>
    </row>
    <row r="2" spans="2:143" ht="22.5" customHeight="1" x14ac:dyDescent="0.2">
      <c r="B2" s="211" t="s">
        <v>204</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29439779</v>
      </c>
      <c r="S5" s="713"/>
      <c r="T5" s="713"/>
      <c r="U5" s="713"/>
      <c r="V5" s="713"/>
      <c r="W5" s="713"/>
      <c r="X5" s="713"/>
      <c r="Y5" s="738"/>
      <c r="Z5" s="751">
        <v>27.5</v>
      </c>
      <c r="AA5" s="751"/>
      <c r="AB5" s="751"/>
      <c r="AC5" s="751"/>
      <c r="AD5" s="752">
        <v>26893383</v>
      </c>
      <c r="AE5" s="752"/>
      <c r="AF5" s="752"/>
      <c r="AG5" s="752"/>
      <c r="AH5" s="752"/>
      <c r="AI5" s="752"/>
      <c r="AJ5" s="752"/>
      <c r="AK5" s="752"/>
      <c r="AL5" s="739">
        <v>53.8</v>
      </c>
      <c r="AM5" s="721"/>
      <c r="AN5" s="721"/>
      <c r="AO5" s="740"/>
      <c r="AP5" s="715" t="s">
        <v>216</v>
      </c>
      <c r="AQ5" s="716"/>
      <c r="AR5" s="716"/>
      <c r="AS5" s="716"/>
      <c r="AT5" s="716"/>
      <c r="AU5" s="716"/>
      <c r="AV5" s="716"/>
      <c r="AW5" s="716"/>
      <c r="AX5" s="716"/>
      <c r="AY5" s="716"/>
      <c r="AZ5" s="716"/>
      <c r="BA5" s="716"/>
      <c r="BB5" s="716"/>
      <c r="BC5" s="716"/>
      <c r="BD5" s="716"/>
      <c r="BE5" s="716"/>
      <c r="BF5" s="717"/>
      <c r="BG5" s="657">
        <v>26881111</v>
      </c>
      <c r="BH5" s="658"/>
      <c r="BI5" s="658"/>
      <c r="BJ5" s="658"/>
      <c r="BK5" s="658"/>
      <c r="BL5" s="658"/>
      <c r="BM5" s="658"/>
      <c r="BN5" s="659"/>
      <c r="BO5" s="695">
        <v>91.3</v>
      </c>
      <c r="BP5" s="695"/>
      <c r="BQ5" s="695"/>
      <c r="BR5" s="695"/>
      <c r="BS5" s="696">
        <v>381587</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349174</v>
      </c>
      <c r="S6" s="658"/>
      <c r="T6" s="658"/>
      <c r="U6" s="658"/>
      <c r="V6" s="658"/>
      <c r="W6" s="658"/>
      <c r="X6" s="658"/>
      <c r="Y6" s="659"/>
      <c r="Z6" s="695">
        <v>0.3</v>
      </c>
      <c r="AA6" s="695"/>
      <c r="AB6" s="695"/>
      <c r="AC6" s="695"/>
      <c r="AD6" s="696">
        <v>349174</v>
      </c>
      <c r="AE6" s="696"/>
      <c r="AF6" s="696"/>
      <c r="AG6" s="696"/>
      <c r="AH6" s="696"/>
      <c r="AI6" s="696"/>
      <c r="AJ6" s="696"/>
      <c r="AK6" s="696"/>
      <c r="AL6" s="660">
        <v>0.7</v>
      </c>
      <c r="AM6" s="661"/>
      <c r="AN6" s="661"/>
      <c r="AO6" s="697"/>
      <c r="AP6" s="654" t="s">
        <v>221</v>
      </c>
      <c r="AQ6" s="655"/>
      <c r="AR6" s="655"/>
      <c r="AS6" s="655"/>
      <c r="AT6" s="655"/>
      <c r="AU6" s="655"/>
      <c r="AV6" s="655"/>
      <c r="AW6" s="655"/>
      <c r="AX6" s="655"/>
      <c r="AY6" s="655"/>
      <c r="AZ6" s="655"/>
      <c r="BA6" s="655"/>
      <c r="BB6" s="655"/>
      <c r="BC6" s="655"/>
      <c r="BD6" s="655"/>
      <c r="BE6" s="655"/>
      <c r="BF6" s="656"/>
      <c r="BG6" s="657">
        <v>26881111</v>
      </c>
      <c r="BH6" s="658"/>
      <c r="BI6" s="658"/>
      <c r="BJ6" s="658"/>
      <c r="BK6" s="658"/>
      <c r="BL6" s="658"/>
      <c r="BM6" s="658"/>
      <c r="BN6" s="659"/>
      <c r="BO6" s="695">
        <v>91.3</v>
      </c>
      <c r="BP6" s="695"/>
      <c r="BQ6" s="695"/>
      <c r="BR6" s="695"/>
      <c r="BS6" s="696">
        <v>381587</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406762</v>
      </c>
      <c r="CS6" s="658"/>
      <c r="CT6" s="658"/>
      <c r="CU6" s="658"/>
      <c r="CV6" s="658"/>
      <c r="CW6" s="658"/>
      <c r="CX6" s="658"/>
      <c r="CY6" s="659"/>
      <c r="CZ6" s="739">
        <v>0.4</v>
      </c>
      <c r="DA6" s="721"/>
      <c r="DB6" s="721"/>
      <c r="DC6" s="741"/>
      <c r="DD6" s="663" t="s">
        <v>122</v>
      </c>
      <c r="DE6" s="658"/>
      <c r="DF6" s="658"/>
      <c r="DG6" s="658"/>
      <c r="DH6" s="658"/>
      <c r="DI6" s="658"/>
      <c r="DJ6" s="658"/>
      <c r="DK6" s="658"/>
      <c r="DL6" s="658"/>
      <c r="DM6" s="658"/>
      <c r="DN6" s="658"/>
      <c r="DO6" s="658"/>
      <c r="DP6" s="659"/>
      <c r="DQ6" s="663">
        <v>406708</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26655</v>
      </c>
      <c r="S7" s="658"/>
      <c r="T7" s="658"/>
      <c r="U7" s="658"/>
      <c r="V7" s="658"/>
      <c r="W7" s="658"/>
      <c r="X7" s="658"/>
      <c r="Y7" s="659"/>
      <c r="Z7" s="695">
        <v>0</v>
      </c>
      <c r="AA7" s="695"/>
      <c r="AB7" s="695"/>
      <c r="AC7" s="695"/>
      <c r="AD7" s="696">
        <v>26655</v>
      </c>
      <c r="AE7" s="696"/>
      <c r="AF7" s="696"/>
      <c r="AG7" s="696"/>
      <c r="AH7" s="696"/>
      <c r="AI7" s="696"/>
      <c r="AJ7" s="696"/>
      <c r="AK7" s="696"/>
      <c r="AL7" s="660">
        <v>0.1</v>
      </c>
      <c r="AM7" s="661"/>
      <c r="AN7" s="661"/>
      <c r="AO7" s="697"/>
      <c r="AP7" s="654" t="s">
        <v>224</v>
      </c>
      <c r="AQ7" s="655"/>
      <c r="AR7" s="655"/>
      <c r="AS7" s="655"/>
      <c r="AT7" s="655"/>
      <c r="AU7" s="655"/>
      <c r="AV7" s="655"/>
      <c r="AW7" s="655"/>
      <c r="AX7" s="655"/>
      <c r="AY7" s="655"/>
      <c r="AZ7" s="655"/>
      <c r="BA7" s="655"/>
      <c r="BB7" s="655"/>
      <c r="BC7" s="655"/>
      <c r="BD7" s="655"/>
      <c r="BE7" s="655"/>
      <c r="BF7" s="656"/>
      <c r="BG7" s="657">
        <v>13215145</v>
      </c>
      <c r="BH7" s="658"/>
      <c r="BI7" s="658"/>
      <c r="BJ7" s="658"/>
      <c r="BK7" s="658"/>
      <c r="BL7" s="658"/>
      <c r="BM7" s="658"/>
      <c r="BN7" s="659"/>
      <c r="BO7" s="695">
        <v>44.9</v>
      </c>
      <c r="BP7" s="695"/>
      <c r="BQ7" s="695"/>
      <c r="BR7" s="695"/>
      <c r="BS7" s="696">
        <v>381587</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10769402</v>
      </c>
      <c r="CS7" s="658"/>
      <c r="CT7" s="658"/>
      <c r="CU7" s="658"/>
      <c r="CV7" s="658"/>
      <c r="CW7" s="658"/>
      <c r="CX7" s="658"/>
      <c r="CY7" s="659"/>
      <c r="CZ7" s="695">
        <v>10.199999999999999</v>
      </c>
      <c r="DA7" s="695"/>
      <c r="DB7" s="695"/>
      <c r="DC7" s="695"/>
      <c r="DD7" s="663">
        <v>487723</v>
      </c>
      <c r="DE7" s="658"/>
      <c r="DF7" s="658"/>
      <c r="DG7" s="658"/>
      <c r="DH7" s="658"/>
      <c r="DI7" s="658"/>
      <c r="DJ7" s="658"/>
      <c r="DK7" s="658"/>
      <c r="DL7" s="658"/>
      <c r="DM7" s="658"/>
      <c r="DN7" s="658"/>
      <c r="DO7" s="658"/>
      <c r="DP7" s="659"/>
      <c r="DQ7" s="663">
        <v>9827286</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266445</v>
      </c>
      <c r="S8" s="658"/>
      <c r="T8" s="658"/>
      <c r="U8" s="658"/>
      <c r="V8" s="658"/>
      <c r="W8" s="658"/>
      <c r="X8" s="658"/>
      <c r="Y8" s="659"/>
      <c r="Z8" s="695">
        <v>0.2</v>
      </c>
      <c r="AA8" s="695"/>
      <c r="AB8" s="695"/>
      <c r="AC8" s="695"/>
      <c r="AD8" s="696">
        <v>266445</v>
      </c>
      <c r="AE8" s="696"/>
      <c r="AF8" s="696"/>
      <c r="AG8" s="696"/>
      <c r="AH8" s="696"/>
      <c r="AI8" s="696"/>
      <c r="AJ8" s="696"/>
      <c r="AK8" s="696"/>
      <c r="AL8" s="660">
        <v>0.5</v>
      </c>
      <c r="AM8" s="661"/>
      <c r="AN8" s="661"/>
      <c r="AO8" s="697"/>
      <c r="AP8" s="654" t="s">
        <v>227</v>
      </c>
      <c r="AQ8" s="655"/>
      <c r="AR8" s="655"/>
      <c r="AS8" s="655"/>
      <c r="AT8" s="655"/>
      <c r="AU8" s="655"/>
      <c r="AV8" s="655"/>
      <c r="AW8" s="655"/>
      <c r="AX8" s="655"/>
      <c r="AY8" s="655"/>
      <c r="AZ8" s="655"/>
      <c r="BA8" s="655"/>
      <c r="BB8" s="655"/>
      <c r="BC8" s="655"/>
      <c r="BD8" s="655"/>
      <c r="BE8" s="655"/>
      <c r="BF8" s="656"/>
      <c r="BG8" s="657">
        <v>373096</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56508220</v>
      </c>
      <c r="CS8" s="658"/>
      <c r="CT8" s="658"/>
      <c r="CU8" s="658"/>
      <c r="CV8" s="658"/>
      <c r="CW8" s="658"/>
      <c r="CX8" s="658"/>
      <c r="CY8" s="659"/>
      <c r="CZ8" s="695">
        <v>53.4</v>
      </c>
      <c r="DA8" s="695"/>
      <c r="DB8" s="695"/>
      <c r="DC8" s="695"/>
      <c r="DD8" s="663">
        <v>1018449</v>
      </c>
      <c r="DE8" s="658"/>
      <c r="DF8" s="658"/>
      <c r="DG8" s="658"/>
      <c r="DH8" s="658"/>
      <c r="DI8" s="658"/>
      <c r="DJ8" s="658"/>
      <c r="DK8" s="658"/>
      <c r="DL8" s="658"/>
      <c r="DM8" s="658"/>
      <c r="DN8" s="658"/>
      <c r="DO8" s="658"/>
      <c r="DP8" s="659"/>
      <c r="DQ8" s="663">
        <v>27287004</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286604</v>
      </c>
      <c r="S9" s="658"/>
      <c r="T9" s="658"/>
      <c r="U9" s="658"/>
      <c r="V9" s="658"/>
      <c r="W9" s="658"/>
      <c r="X9" s="658"/>
      <c r="Y9" s="659"/>
      <c r="Z9" s="695">
        <v>0.3</v>
      </c>
      <c r="AA9" s="695"/>
      <c r="AB9" s="695"/>
      <c r="AC9" s="695"/>
      <c r="AD9" s="696">
        <v>286604</v>
      </c>
      <c r="AE9" s="696"/>
      <c r="AF9" s="696"/>
      <c r="AG9" s="696"/>
      <c r="AH9" s="696"/>
      <c r="AI9" s="696"/>
      <c r="AJ9" s="696"/>
      <c r="AK9" s="696"/>
      <c r="AL9" s="660">
        <v>0.6</v>
      </c>
      <c r="AM9" s="661"/>
      <c r="AN9" s="661"/>
      <c r="AO9" s="697"/>
      <c r="AP9" s="654" t="s">
        <v>230</v>
      </c>
      <c r="AQ9" s="655"/>
      <c r="AR9" s="655"/>
      <c r="AS9" s="655"/>
      <c r="AT9" s="655"/>
      <c r="AU9" s="655"/>
      <c r="AV9" s="655"/>
      <c r="AW9" s="655"/>
      <c r="AX9" s="655"/>
      <c r="AY9" s="655"/>
      <c r="AZ9" s="655"/>
      <c r="BA9" s="655"/>
      <c r="BB9" s="655"/>
      <c r="BC9" s="655"/>
      <c r="BD9" s="655"/>
      <c r="BE9" s="655"/>
      <c r="BF9" s="656"/>
      <c r="BG9" s="657">
        <v>11265718</v>
      </c>
      <c r="BH9" s="658"/>
      <c r="BI9" s="658"/>
      <c r="BJ9" s="658"/>
      <c r="BK9" s="658"/>
      <c r="BL9" s="658"/>
      <c r="BM9" s="658"/>
      <c r="BN9" s="659"/>
      <c r="BO9" s="695">
        <v>38.299999999999997</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7222040</v>
      </c>
      <c r="CS9" s="658"/>
      <c r="CT9" s="658"/>
      <c r="CU9" s="658"/>
      <c r="CV9" s="658"/>
      <c r="CW9" s="658"/>
      <c r="CX9" s="658"/>
      <c r="CY9" s="659"/>
      <c r="CZ9" s="695">
        <v>6.8</v>
      </c>
      <c r="DA9" s="695"/>
      <c r="DB9" s="695"/>
      <c r="DC9" s="695"/>
      <c r="DD9" s="663">
        <v>563480</v>
      </c>
      <c r="DE9" s="658"/>
      <c r="DF9" s="658"/>
      <c r="DG9" s="658"/>
      <c r="DH9" s="658"/>
      <c r="DI9" s="658"/>
      <c r="DJ9" s="658"/>
      <c r="DK9" s="658"/>
      <c r="DL9" s="658"/>
      <c r="DM9" s="658"/>
      <c r="DN9" s="658"/>
      <c r="DO9" s="658"/>
      <c r="DP9" s="659"/>
      <c r="DQ9" s="663">
        <v>5309827</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570724</v>
      </c>
      <c r="BH10" s="658"/>
      <c r="BI10" s="658"/>
      <c r="BJ10" s="658"/>
      <c r="BK10" s="658"/>
      <c r="BL10" s="658"/>
      <c r="BM10" s="658"/>
      <c r="BN10" s="659"/>
      <c r="BO10" s="695">
        <v>1.9</v>
      </c>
      <c r="BP10" s="695"/>
      <c r="BQ10" s="695"/>
      <c r="BR10" s="695"/>
      <c r="BS10" s="696">
        <v>94987</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22838</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22838</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5071007</v>
      </c>
      <c r="S11" s="658"/>
      <c r="T11" s="658"/>
      <c r="U11" s="658"/>
      <c r="V11" s="658"/>
      <c r="W11" s="658"/>
      <c r="X11" s="658"/>
      <c r="Y11" s="659"/>
      <c r="Z11" s="660">
        <v>4.7</v>
      </c>
      <c r="AA11" s="661"/>
      <c r="AB11" s="661"/>
      <c r="AC11" s="662"/>
      <c r="AD11" s="663">
        <v>5071007</v>
      </c>
      <c r="AE11" s="658"/>
      <c r="AF11" s="658"/>
      <c r="AG11" s="658"/>
      <c r="AH11" s="658"/>
      <c r="AI11" s="658"/>
      <c r="AJ11" s="658"/>
      <c r="AK11" s="659"/>
      <c r="AL11" s="660">
        <v>10.1</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1005607</v>
      </c>
      <c r="BH11" s="658"/>
      <c r="BI11" s="658"/>
      <c r="BJ11" s="658"/>
      <c r="BK11" s="658"/>
      <c r="BL11" s="658"/>
      <c r="BM11" s="658"/>
      <c r="BN11" s="659"/>
      <c r="BO11" s="695">
        <v>3.4</v>
      </c>
      <c r="BP11" s="695"/>
      <c r="BQ11" s="695"/>
      <c r="BR11" s="695"/>
      <c r="BS11" s="696">
        <v>286600</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217056</v>
      </c>
      <c r="CS11" s="658"/>
      <c r="CT11" s="658"/>
      <c r="CU11" s="658"/>
      <c r="CV11" s="658"/>
      <c r="CW11" s="658"/>
      <c r="CX11" s="658"/>
      <c r="CY11" s="659"/>
      <c r="CZ11" s="695">
        <v>0.2</v>
      </c>
      <c r="DA11" s="695"/>
      <c r="DB11" s="695"/>
      <c r="DC11" s="695"/>
      <c r="DD11" s="663">
        <v>65403</v>
      </c>
      <c r="DE11" s="658"/>
      <c r="DF11" s="658"/>
      <c r="DG11" s="658"/>
      <c r="DH11" s="658"/>
      <c r="DI11" s="658"/>
      <c r="DJ11" s="658"/>
      <c r="DK11" s="658"/>
      <c r="DL11" s="658"/>
      <c r="DM11" s="658"/>
      <c r="DN11" s="658"/>
      <c r="DO11" s="658"/>
      <c r="DP11" s="659"/>
      <c r="DQ11" s="663">
        <v>166421</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11641995</v>
      </c>
      <c r="BH12" s="658"/>
      <c r="BI12" s="658"/>
      <c r="BJ12" s="658"/>
      <c r="BK12" s="658"/>
      <c r="BL12" s="658"/>
      <c r="BM12" s="658"/>
      <c r="BN12" s="659"/>
      <c r="BO12" s="695">
        <v>39.5</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334009</v>
      </c>
      <c r="CS12" s="658"/>
      <c r="CT12" s="658"/>
      <c r="CU12" s="658"/>
      <c r="CV12" s="658"/>
      <c r="CW12" s="658"/>
      <c r="CX12" s="658"/>
      <c r="CY12" s="659"/>
      <c r="CZ12" s="695">
        <v>0.3</v>
      </c>
      <c r="DA12" s="695"/>
      <c r="DB12" s="695"/>
      <c r="DC12" s="695"/>
      <c r="DD12" s="663" t="s">
        <v>122</v>
      </c>
      <c r="DE12" s="658"/>
      <c r="DF12" s="658"/>
      <c r="DG12" s="658"/>
      <c r="DH12" s="658"/>
      <c r="DI12" s="658"/>
      <c r="DJ12" s="658"/>
      <c r="DK12" s="658"/>
      <c r="DL12" s="658"/>
      <c r="DM12" s="658"/>
      <c r="DN12" s="658"/>
      <c r="DO12" s="658"/>
      <c r="DP12" s="659"/>
      <c r="DQ12" s="663">
        <v>303229</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11346151</v>
      </c>
      <c r="BH13" s="658"/>
      <c r="BI13" s="658"/>
      <c r="BJ13" s="658"/>
      <c r="BK13" s="658"/>
      <c r="BL13" s="658"/>
      <c r="BM13" s="658"/>
      <c r="BN13" s="659"/>
      <c r="BO13" s="695">
        <v>38.5</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7954965</v>
      </c>
      <c r="CS13" s="658"/>
      <c r="CT13" s="658"/>
      <c r="CU13" s="658"/>
      <c r="CV13" s="658"/>
      <c r="CW13" s="658"/>
      <c r="CX13" s="658"/>
      <c r="CY13" s="659"/>
      <c r="CZ13" s="695">
        <v>7.5</v>
      </c>
      <c r="DA13" s="695"/>
      <c r="DB13" s="695"/>
      <c r="DC13" s="695"/>
      <c r="DD13" s="663">
        <v>4473728</v>
      </c>
      <c r="DE13" s="658"/>
      <c r="DF13" s="658"/>
      <c r="DG13" s="658"/>
      <c r="DH13" s="658"/>
      <c r="DI13" s="658"/>
      <c r="DJ13" s="658"/>
      <c r="DK13" s="658"/>
      <c r="DL13" s="658"/>
      <c r="DM13" s="658"/>
      <c r="DN13" s="658"/>
      <c r="DO13" s="658"/>
      <c r="DP13" s="659"/>
      <c r="DQ13" s="663">
        <v>4133437</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4166</v>
      </c>
      <c r="S14" s="658"/>
      <c r="T14" s="658"/>
      <c r="U14" s="658"/>
      <c r="V14" s="658"/>
      <c r="W14" s="658"/>
      <c r="X14" s="658"/>
      <c r="Y14" s="659"/>
      <c r="Z14" s="695">
        <v>0</v>
      </c>
      <c r="AA14" s="695"/>
      <c r="AB14" s="695"/>
      <c r="AC14" s="695"/>
      <c r="AD14" s="696">
        <v>4166</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366345</v>
      </c>
      <c r="BH14" s="658"/>
      <c r="BI14" s="658"/>
      <c r="BJ14" s="658"/>
      <c r="BK14" s="658"/>
      <c r="BL14" s="658"/>
      <c r="BM14" s="658"/>
      <c r="BN14" s="659"/>
      <c r="BO14" s="695">
        <v>1.2</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2999906</v>
      </c>
      <c r="CS14" s="658"/>
      <c r="CT14" s="658"/>
      <c r="CU14" s="658"/>
      <c r="CV14" s="658"/>
      <c r="CW14" s="658"/>
      <c r="CX14" s="658"/>
      <c r="CY14" s="659"/>
      <c r="CZ14" s="695">
        <v>2.8</v>
      </c>
      <c r="DA14" s="695"/>
      <c r="DB14" s="695"/>
      <c r="DC14" s="695"/>
      <c r="DD14" s="663">
        <v>20865</v>
      </c>
      <c r="DE14" s="658"/>
      <c r="DF14" s="658"/>
      <c r="DG14" s="658"/>
      <c r="DH14" s="658"/>
      <c r="DI14" s="658"/>
      <c r="DJ14" s="658"/>
      <c r="DK14" s="658"/>
      <c r="DL14" s="658"/>
      <c r="DM14" s="658"/>
      <c r="DN14" s="658"/>
      <c r="DO14" s="658"/>
      <c r="DP14" s="659"/>
      <c r="DQ14" s="663">
        <v>2875355</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1657626</v>
      </c>
      <c r="BH15" s="658"/>
      <c r="BI15" s="658"/>
      <c r="BJ15" s="658"/>
      <c r="BK15" s="658"/>
      <c r="BL15" s="658"/>
      <c r="BM15" s="658"/>
      <c r="BN15" s="659"/>
      <c r="BO15" s="695">
        <v>5.6</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13769520</v>
      </c>
      <c r="CS15" s="658"/>
      <c r="CT15" s="658"/>
      <c r="CU15" s="658"/>
      <c r="CV15" s="658"/>
      <c r="CW15" s="658"/>
      <c r="CX15" s="658"/>
      <c r="CY15" s="659"/>
      <c r="CZ15" s="695">
        <v>13</v>
      </c>
      <c r="DA15" s="695"/>
      <c r="DB15" s="695"/>
      <c r="DC15" s="695"/>
      <c r="DD15" s="663">
        <v>6289475</v>
      </c>
      <c r="DE15" s="658"/>
      <c r="DF15" s="658"/>
      <c r="DG15" s="658"/>
      <c r="DH15" s="658"/>
      <c r="DI15" s="658"/>
      <c r="DJ15" s="658"/>
      <c r="DK15" s="658"/>
      <c r="DL15" s="658"/>
      <c r="DM15" s="658"/>
      <c r="DN15" s="658"/>
      <c r="DO15" s="658"/>
      <c r="DP15" s="659"/>
      <c r="DQ15" s="663">
        <v>6476168</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91556</v>
      </c>
      <c r="S16" s="658"/>
      <c r="T16" s="658"/>
      <c r="U16" s="658"/>
      <c r="V16" s="658"/>
      <c r="W16" s="658"/>
      <c r="X16" s="658"/>
      <c r="Y16" s="659"/>
      <c r="Z16" s="695">
        <v>0.1</v>
      </c>
      <c r="AA16" s="695"/>
      <c r="AB16" s="695"/>
      <c r="AC16" s="695"/>
      <c r="AD16" s="696">
        <v>91556</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468584</v>
      </c>
      <c r="S17" s="658"/>
      <c r="T17" s="658"/>
      <c r="U17" s="658"/>
      <c r="V17" s="658"/>
      <c r="W17" s="658"/>
      <c r="X17" s="658"/>
      <c r="Y17" s="659"/>
      <c r="Z17" s="695">
        <v>0.4</v>
      </c>
      <c r="AA17" s="695"/>
      <c r="AB17" s="695"/>
      <c r="AC17" s="695"/>
      <c r="AD17" s="696">
        <v>468584</v>
      </c>
      <c r="AE17" s="696"/>
      <c r="AF17" s="696"/>
      <c r="AG17" s="696"/>
      <c r="AH17" s="696"/>
      <c r="AI17" s="696"/>
      <c r="AJ17" s="696"/>
      <c r="AK17" s="696"/>
      <c r="AL17" s="660">
        <v>0.9</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5518947</v>
      </c>
      <c r="CS17" s="658"/>
      <c r="CT17" s="658"/>
      <c r="CU17" s="658"/>
      <c r="CV17" s="658"/>
      <c r="CW17" s="658"/>
      <c r="CX17" s="658"/>
      <c r="CY17" s="659"/>
      <c r="CZ17" s="695">
        <v>5.2</v>
      </c>
      <c r="DA17" s="695"/>
      <c r="DB17" s="695"/>
      <c r="DC17" s="695"/>
      <c r="DD17" s="663" t="s">
        <v>122</v>
      </c>
      <c r="DE17" s="658"/>
      <c r="DF17" s="658"/>
      <c r="DG17" s="658"/>
      <c r="DH17" s="658"/>
      <c r="DI17" s="658"/>
      <c r="DJ17" s="658"/>
      <c r="DK17" s="658"/>
      <c r="DL17" s="658"/>
      <c r="DM17" s="658"/>
      <c r="DN17" s="658"/>
      <c r="DO17" s="658"/>
      <c r="DP17" s="659"/>
      <c r="DQ17" s="663">
        <v>5501030</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205445</v>
      </c>
      <c r="S18" s="658"/>
      <c r="T18" s="658"/>
      <c r="U18" s="658"/>
      <c r="V18" s="658"/>
      <c r="W18" s="658"/>
      <c r="X18" s="658"/>
      <c r="Y18" s="659"/>
      <c r="Z18" s="695">
        <v>0.2</v>
      </c>
      <c r="AA18" s="695"/>
      <c r="AB18" s="695"/>
      <c r="AC18" s="695"/>
      <c r="AD18" s="696">
        <v>205445</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201202</v>
      </c>
      <c r="S19" s="658"/>
      <c r="T19" s="658"/>
      <c r="U19" s="658"/>
      <c r="V19" s="658"/>
      <c r="W19" s="658"/>
      <c r="X19" s="658"/>
      <c r="Y19" s="659"/>
      <c r="Z19" s="695">
        <v>0.2</v>
      </c>
      <c r="AA19" s="695"/>
      <c r="AB19" s="695"/>
      <c r="AC19" s="695"/>
      <c r="AD19" s="696">
        <v>201202</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2558668</v>
      </c>
      <c r="BH19" s="658"/>
      <c r="BI19" s="658"/>
      <c r="BJ19" s="658"/>
      <c r="BK19" s="658"/>
      <c r="BL19" s="658"/>
      <c r="BM19" s="658"/>
      <c r="BN19" s="659"/>
      <c r="BO19" s="695">
        <v>8.6999999999999993</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4243</v>
      </c>
      <c r="S20" s="658"/>
      <c r="T20" s="658"/>
      <c r="U20" s="658"/>
      <c r="V20" s="658"/>
      <c r="W20" s="658"/>
      <c r="X20" s="658"/>
      <c r="Y20" s="659"/>
      <c r="Z20" s="695">
        <v>0</v>
      </c>
      <c r="AA20" s="695"/>
      <c r="AB20" s="695"/>
      <c r="AC20" s="695"/>
      <c r="AD20" s="696">
        <v>4243</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2558668</v>
      </c>
      <c r="BH20" s="658"/>
      <c r="BI20" s="658"/>
      <c r="BJ20" s="658"/>
      <c r="BK20" s="658"/>
      <c r="BL20" s="658"/>
      <c r="BM20" s="658"/>
      <c r="BN20" s="659"/>
      <c r="BO20" s="695">
        <v>8.6999999999999993</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105723665</v>
      </c>
      <c r="CS20" s="658"/>
      <c r="CT20" s="658"/>
      <c r="CU20" s="658"/>
      <c r="CV20" s="658"/>
      <c r="CW20" s="658"/>
      <c r="CX20" s="658"/>
      <c r="CY20" s="659"/>
      <c r="CZ20" s="695">
        <v>100</v>
      </c>
      <c r="DA20" s="695"/>
      <c r="DB20" s="695"/>
      <c r="DC20" s="695"/>
      <c r="DD20" s="663">
        <v>12919123</v>
      </c>
      <c r="DE20" s="658"/>
      <c r="DF20" s="658"/>
      <c r="DG20" s="658"/>
      <c r="DH20" s="658"/>
      <c r="DI20" s="658"/>
      <c r="DJ20" s="658"/>
      <c r="DK20" s="658"/>
      <c r="DL20" s="658"/>
      <c r="DM20" s="658"/>
      <c r="DN20" s="658"/>
      <c r="DO20" s="658"/>
      <c r="DP20" s="659"/>
      <c r="DQ20" s="663">
        <v>62309303</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16635687</v>
      </c>
      <c r="S21" s="658"/>
      <c r="T21" s="658"/>
      <c r="U21" s="658"/>
      <c r="V21" s="658"/>
      <c r="W21" s="658"/>
      <c r="X21" s="658"/>
      <c r="Y21" s="659"/>
      <c r="Z21" s="695">
        <v>15.5</v>
      </c>
      <c r="AA21" s="695"/>
      <c r="AB21" s="695"/>
      <c r="AC21" s="695"/>
      <c r="AD21" s="696">
        <v>16060885</v>
      </c>
      <c r="AE21" s="696"/>
      <c r="AF21" s="696"/>
      <c r="AG21" s="696"/>
      <c r="AH21" s="696"/>
      <c r="AI21" s="696"/>
      <c r="AJ21" s="696"/>
      <c r="AK21" s="696"/>
      <c r="AL21" s="660">
        <v>32.1</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12272</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16060885</v>
      </c>
      <c r="S22" s="658"/>
      <c r="T22" s="658"/>
      <c r="U22" s="658"/>
      <c r="V22" s="658"/>
      <c r="W22" s="658"/>
      <c r="X22" s="658"/>
      <c r="Y22" s="659"/>
      <c r="Z22" s="695">
        <v>15</v>
      </c>
      <c r="AA22" s="695"/>
      <c r="AB22" s="695"/>
      <c r="AC22" s="695"/>
      <c r="AD22" s="696">
        <v>16060885</v>
      </c>
      <c r="AE22" s="696"/>
      <c r="AF22" s="696"/>
      <c r="AG22" s="696"/>
      <c r="AH22" s="696"/>
      <c r="AI22" s="696"/>
      <c r="AJ22" s="696"/>
      <c r="AK22" s="696"/>
      <c r="AL22" s="660">
        <v>32.1</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574802</v>
      </c>
      <c r="S23" s="658"/>
      <c r="T23" s="658"/>
      <c r="U23" s="658"/>
      <c r="V23" s="658"/>
      <c r="W23" s="658"/>
      <c r="X23" s="658"/>
      <c r="Y23" s="659"/>
      <c r="Z23" s="695">
        <v>0.5</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2546396</v>
      </c>
      <c r="BH23" s="658"/>
      <c r="BI23" s="658"/>
      <c r="BJ23" s="658"/>
      <c r="BK23" s="658"/>
      <c r="BL23" s="658"/>
      <c r="BM23" s="658"/>
      <c r="BN23" s="659"/>
      <c r="BO23" s="695">
        <v>8.6</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56229568</v>
      </c>
      <c r="CS24" s="713"/>
      <c r="CT24" s="713"/>
      <c r="CU24" s="713"/>
      <c r="CV24" s="713"/>
      <c r="CW24" s="713"/>
      <c r="CX24" s="713"/>
      <c r="CY24" s="738"/>
      <c r="CZ24" s="739">
        <v>53.2</v>
      </c>
      <c r="DA24" s="721"/>
      <c r="DB24" s="721"/>
      <c r="DC24" s="741"/>
      <c r="DD24" s="737">
        <v>29360194</v>
      </c>
      <c r="DE24" s="713"/>
      <c r="DF24" s="713"/>
      <c r="DG24" s="713"/>
      <c r="DH24" s="713"/>
      <c r="DI24" s="713"/>
      <c r="DJ24" s="713"/>
      <c r="DK24" s="738"/>
      <c r="DL24" s="737">
        <v>24665520</v>
      </c>
      <c r="DM24" s="713"/>
      <c r="DN24" s="713"/>
      <c r="DO24" s="713"/>
      <c r="DP24" s="713"/>
      <c r="DQ24" s="713"/>
      <c r="DR24" s="713"/>
      <c r="DS24" s="713"/>
      <c r="DT24" s="713"/>
      <c r="DU24" s="713"/>
      <c r="DV24" s="738"/>
      <c r="DW24" s="739">
        <v>48.4</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52845102</v>
      </c>
      <c r="S25" s="658"/>
      <c r="T25" s="658"/>
      <c r="U25" s="658"/>
      <c r="V25" s="658"/>
      <c r="W25" s="658"/>
      <c r="X25" s="658"/>
      <c r="Y25" s="659"/>
      <c r="Z25" s="695">
        <v>49.4</v>
      </c>
      <c r="AA25" s="695"/>
      <c r="AB25" s="695"/>
      <c r="AC25" s="695"/>
      <c r="AD25" s="696">
        <v>49723904</v>
      </c>
      <c r="AE25" s="696"/>
      <c r="AF25" s="696"/>
      <c r="AG25" s="696"/>
      <c r="AH25" s="696"/>
      <c r="AI25" s="696"/>
      <c r="AJ25" s="696"/>
      <c r="AK25" s="696"/>
      <c r="AL25" s="660">
        <v>99.5</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10932003</v>
      </c>
      <c r="CS25" s="670"/>
      <c r="CT25" s="670"/>
      <c r="CU25" s="670"/>
      <c r="CV25" s="670"/>
      <c r="CW25" s="670"/>
      <c r="CX25" s="670"/>
      <c r="CY25" s="671"/>
      <c r="CZ25" s="660">
        <v>10.3</v>
      </c>
      <c r="DA25" s="672"/>
      <c r="DB25" s="672"/>
      <c r="DC25" s="673"/>
      <c r="DD25" s="663">
        <v>9802298</v>
      </c>
      <c r="DE25" s="670"/>
      <c r="DF25" s="670"/>
      <c r="DG25" s="670"/>
      <c r="DH25" s="670"/>
      <c r="DI25" s="670"/>
      <c r="DJ25" s="670"/>
      <c r="DK25" s="671"/>
      <c r="DL25" s="663">
        <v>9070534</v>
      </c>
      <c r="DM25" s="670"/>
      <c r="DN25" s="670"/>
      <c r="DO25" s="670"/>
      <c r="DP25" s="670"/>
      <c r="DQ25" s="670"/>
      <c r="DR25" s="670"/>
      <c r="DS25" s="670"/>
      <c r="DT25" s="670"/>
      <c r="DU25" s="670"/>
      <c r="DV25" s="671"/>
      <c r="DW25" s="660">
        <v>17.8</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28342</v>
      </c>
      <c r="S26" s="658"/>
      <c r="T26" s="658"/>
      <c r="U26" s="658"/>
      <c r="V26" s="658"/>
      <c r="W26" s="658"/>
      <c r="X26" s="658"/>
      <c r="Y26" s="659"/>
      <c r="Z26" s="695">
        <v>0</v>
      </c>
      <c r="AA26" s="695"/>
      <c r="AB26" s="695"/>
      <c r="AC26" s="695"/>
      <c r="AD26" s="696">
        <v>28342</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7206857</v>
      </c>
      <c r="CS26" s="658"/>
      <c r="CT26" s="658"/>
      <c r="CU26" s="658"/>
      <c r="CV26" s="658"/>
      <c r="CW26" s="658"/>
      <c r="CX26" s="658"/>
      <c r="CY26" s="659"/>
      <c r="CZ26" s="660">
        <v>6.8</v>
      </c>
      <c r="DA26" s="672"/>
      <c r="DB26" s="672"/>
      <c r="DC26" s="673"/>
      <c r="DD26" s="663">
        <v>6257306</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339852</v>
      </c>
      <c r="S27" s="658"/>
      <c r="T27" s="658"/>
      <c r="U27" s="658"/>
      <c r="V27" s="658"/>
      <c r="W27" s="658"/>
      <c r="X27" s="658"/>
      <c r="Y27" s="659"/>
      <c r="Z27" s="695">
        <v>0.3</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29439779</v>
      </c>
      <c r="BH27" s="658"/>
      <c r="BI27" s="658"/>
      <c r="BJ27" s="658"/>
      <c r="BK27" s="658"/>
      <c r="BL27" s="658"/>
      <c r="BM27" s="658"/>
      <c r="BN27" s="659"/>
      <c r="BO27" s="695">
        <v>100</v>
      </c>
      <c r="BP27" s="695"/>
      <c r="BQ27" s="695"/>
      <c r="BR27" s="695"/>
      <c r="BS27" s="696">
        <v>381587</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39778618</v>
      </c>
      <c r="CS27" s="670"/>
      <c r="CT27" s="670"/>
      <c r="CU27" s="670"/>
      <c r="CV27" s="670"/>
      <c r="CW27" s="670"/>
      <c r="CX27" s="670"/>
      <c r="CY27" s="671"/>
      <c r="CZ27" s="660">
        <v>37.6</v>
      </c>
      <c r="DA27" s="672"/>
      <c r="DB27" s="672"/>
      <c r="DC27" s="673"/>
      <c r="DD27" s="663">
        <v>14056866</v>
      </c>
      <c r="DE27" s="670"/>
      <c r="DF27" s="670"/>
      <c r="DG27" s="670"/>
      <c r="DH27" s="670"/>
      <c r="DI27" s="670"/>
      <c r="DJ27" s="670"/>
      <c r="DK27" s="671"/>
      <c r="DL27" s="663">
        <v>10093956</v>
      </c>
      <c r="DM27" s="670"/>
      <c r="DN27" s="670"/>
      <c r="DO27" s="670"/>
      <c r="DP27" s="670"/>
      <c r="DQ27" s="670"/>
      <c r="DR27" s="670"/>
      <c r="DS27" s="670"/>
      <c r="DT27" s="670"/>
      <c r="DU27" s="670"/>
      <c r="DV27" s="671"/>
      <c r="DW27" s="660">
        <v>19.8</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457132</v>
      </c>
      <c r="S28" s="658"/>
      <c r="T28" s="658"/>
      <c r="U28" s="658"/>
      <c r="V28" s="658"/>
      <c r="W28" s="658"/>
      <c r="X28" s="658"/>
      <c r="Y28" s="659"/>
      <c r="Z28" s="695">
        <v>0.4</v>
      </c>
      <c r="AA28" s="695"/>
      <c r="AB28" s="695"/>
      <c r="AC28" s="695"/>
      <c r="AD28" s="696">
        <v>217270</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5518947</v>
      </c>
      <c r="CS28" s="658"/>
      <c r="CT28" s="658"/>
      <c r="CU28" s="658"/>
      <c r="CV28" s="658"/>
      <c r="CW28" s="658"/>
      <c r="CX28" s="658"/>
      <c r="CY28" s="659"/>
      <c r="CZ28" s="660">
        <v>5.2</v>
      </c>
      <c r="DA28" s="672"/>
      <c r="DB28" s="672"/>
      <c r="DC28" s="673"/>
      <c r="DD28" s="663">
        <v>5501030</v>
      </c>
      <c r="DE28" s="658"/>
      <c r="DF28" s="658"/>
      <c r="DG28" s="658"/>
      <c r="DH28" s="658"/>
      <c r="DI28" s="658"/>
      <c r="DJ28" s="658"/>
      <c r="DK28" s="659"/>
      <c r="DL28" s="663">
        <v>5501030</v>
      </c>
      <c r="DM28" s="658"/>
      <c r="DN28" s="658"/>
      <c r="DO28" s="658"/>
      <c r="DP28" s="658"/>
      <c r="DQ28" s="658"/>
      <c r="DR28" s="658"/>
      <c r="DS28" s="658"/>
      <c r="DT28" s="658"/>
      <c r="DU28" s="658"/>
      <c r="DV28" s="659"/>
      <c r="DW28" s="660">
        <v>10.8</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289677</v>
      </c>
      <c r="S29" s="658"/>
      <c r="T29" s="658"/>
      <c r="U29" s="658"/>
      <c r="V29" s="658"/>
      <c r="W29" s="658"/>
      <c r="X29" s="658"/>
      <c r="Y29" s="659"/>
      <c r="Z29" s="695">
        <v>0.3</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5516320</v>
      </c>
      <c r="CS29" s="670"/>
      <c r="CT29" s="670"/>
      <c r="CU29" s="670"/>
      <c r="CV29" s="670"/>
      <c r="CW29" s="670"/>
      <c r="CX29" s="670"/>
      <c r="CY29" s="671"/>
      <c r="CZ29" s="660">
        <v>5.2</v>
      </c>
      <c r="DA29" s="672"/>
      <c r="DB29" s="672"/>
      <c r="DC29" s="673"/>
      <c r="DD29" s="663">
        <v>5498403</v>
      </c>
      <c r="DE29" s="670"/>
      <c r="DF29" s="670"/>
      <c r="DG29" s="670"/>
      <c r="DH29" s="670"/>
      <c r="DI29" s="670"/>
      <c r="DJ29" s="670"/>
      <c r="DK29" s="671"/>
      <c r="DL29" s="663">
        <v>5498403</v>
      </c>
      <c r="DM29" s="670"/>
      <c r="DN29" s="670"/>
      <c r="DO29" s="670"/>
      <c r="DP29" s="670"/>
      <c r="DQ29" s="670"/>
      <c r="DR29" s="670"/>
      <c r="DS29" s="670"/>
      <c r="DT29" s="670"/>
      <c r="DU29" s="670"/>
      <c r="DV29" s="671"/>
      <c r="DW29" s="660">
        <v>10.8</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29757873</v>
      </c>
      <c r="S30" s="658"/>
      <c r="T30" s="658"/>
      <c r="U30" s="658"/>
      <c r="V30" s="658"/>
      <c r="W30" s="658"/>
      <c r="X30" s="658"/>
      <c r="Y30" s="659"/>
      <c r="Z30" s="695">
        <v>27.8</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5330700</v>
      </c>
      <c r="CS30" s="658"/>
      <c r="CT30" s="658"/>
      <c r="CU30" s="658"/>
      <c r="CV30" s="658"/>
      <c r="CW30" s="658"/>
      <c r="CX30" s="658"/>
      <c r="CY30" s="659"/>
      <c r="CZ30" s="660">
        <v>5</v>
      </c>
      <c r="DA30" s="672"/>
      <c r="DB30" s="672"/>
      <c r="DC30" s="673"/>
      <c r="DD30" s="663">
        <v>5314307</v>
      </c>
      <c r="DE30" s="658"/>
      <c r="DF30" s="658"/>
      <c r="DG30" s="658"/>
      <c r="DH30" s="658"/>
      <c r="DI30" s="658"/>
      <c r="DJ30" s="658"/>
      <c r="DK30" s="659"/>
      <c r="DL30" s="663">
        <v>5314307</v>
      </c>
      <c r="DM30" s="658"/>
      <c r="DN30" s="658"/>
      <c r="DO30" s="658"/>
      <c r="DP30" s="658"/>
      <c r="DQ30" s="658"/>
      <c r="DR30" s="658"/>
      <c r="DS30" s="658"/>
      <c r="DT30" s="658"/>
      <c r="DU30" s="658"/>
      <c r="DV30" s="659"/>
      <c r="DW30" s="660">
        <v>10.4</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4"/>
      <c r="AV31" s="214"/>
      <c r="AW31" s="214"/>
      <c r="AX31" s="715" t="s">
        <v>177</v>
      </c>
      <c r="AY31" s="716"/>
      <c r="AZ31" s="716"/>
      <c r="BA31" s="716"/>
      <c r="BB31" s="716"/>
      <c r="BC31" s="716"/>
      <c r="BD31" s="716"/>
      <c r="BE31" s="716"/>
      <c r="BF31" s="717"/>
      <c r="BG31" s="719">
        <v>99</v>
      </c>
      <c r="BH31" s="720"/>
      <c r="BI31" s="720"/>
      <c r="BJ31" s="720"/>
      <c r="BK31" s="720"/>
      <c r="BL31" s="720"/>
      <c r="BM31" s="721">
        <v>97.1</v>
      </c>
      <c r="BN31" s="720"/>
      <c r="BO31" s="720"/>
      <c r="BP31" s="720"/>
      <c r="BQ31" s="722"/>
      <c r="BR31" s="719">
        <v>98.9</v>
      </c>
      <c r="BS31" s="720"/>
      <c r="BT31" s="720"/>
      <c r="BU31" s="720"/>
      <c r="BV31" s="720"/>
      <c r="BW31" s="720"/>
      <c r="BX31" s="721">
        <v>97.3</v>
      </c>
      <c r="BY31" s="720"/>
      <c r="BZ31" s="720"/>
      <c r="CA31" s="720"/>
      <c r="CB31" s="722"/>
      <c r="CD31" s="678"/>
      <c r="CE31" s="679"/>
      <c r="CF31" s="654" t="s">
        <v>300</v>
      </c>
      <c r="CG31" s="655"/>
      <c r="CH31" s="655"/>
      <c r="CI31" s="655"/>
      <c r="CJ31" s="655"/>
      <c r="CK31" s="655"/>
      <c r="CL31" s="655"/>
      <c r="CM31" s="655"/>
      <c r="CN31" s="655"/>
      <c r="CO31" s="655"/>
      <c r="CP31" s="655"/>
      <c r="CQ31" s="656"/>
      <c r="CR31" s="657">
        <v>185620</v>
      </c>
      <c r="CS31" s="670"/>
      <c r="CT31" s="670"/>
      <c r="CU31" s="670"/>
      <c r="CV31" s="670"/>
      <c r="CW31" s="670"/>
      <c r="CX31" s="670"/>
      <c r="CY31" s="671"/>
      <c r="CZ31" s="660">
        <v>0.2</v>
      </c>
      <c r="DA31" s="672"/>
      <c r="DB31" s="672"/>
      <c r="DC31" s="673"/>
      <c r="DD31" s="663">
        <v>184096</v>
      </c>
      <c r="DE31" s="670"/>
      <c r="DF31" s="670"/>
      <c r="DG31" s="670"/>
      <c r="DH31" s="670"/>
      <c r="DI31" s="670"/>
      <c r="DJ31" s="670"/>
      <c r="DK31" s="671"/>
      <c r="DL31" s="663">
        <v>184096</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9055069</v>
      </c>
      <c r="S32" s="658"/>
      <c r="T32" s="658"/>
      <c r="U32" s="658"/>
      <c r="V32" s="658"/>
      <c r="W32" s="658"/>
      <c r="X32" s="658"/>
      <c r="Y32" s="659"/>
      <c r="Z32" s="695">
        <v>8.5</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0" t="s">
        <v>302</v>
      </c>
      <c r="AX32" s="654" t="s">
        <v>303</v>
      </c>
      <c r="AY32" s="655"/>
      <c r="AZ32" s="655"/>
      <c r="BA32" s="655"/>
      <c r="BB32" s="655"/>
      <c r="BC32" s="655"/>
      <c r="BD32" s="655"/>
      <c r="BE32" s="655"/>
      <c r="BF32" s="656"/>
      <c r="BG32" s="723">
        <v>98.7</v>
      </c>
      <c r="BH32" s="670"/>
      <c r="BI32" s="670"/>
      <c r="BJ32" s="670"/>
      <c r="BK32" s="670"/>
      <c r="BL32" s="670"/>
      <c r="BM32" s="661">
        <v>97.4</v>
      </c>
      <c r="BN32" s="670"/>
      <c r="BO32" s="670"/>
      <c r="BP32" s="670"/>
      <c r="BQ32" s="693"/>
      <c r="BR32" s="723">
        <v>98.4</v>
      </c>
      <c r="BS32" s="670"/>
      <c r="BT32" s="670"/>
      <c r="BU32" s="670"/>
      <c r="BV32" s="670"/>
      <c r="BW32" s="670"/>
      <c r="BX32" s="661">
        <v>97.8</v>
      </c>
      <c r="BY32" s="670"/>
      <c r="BZ32" s="670"/>
      <c r="CA32" s="670"/>
      <c r="CB32" s="693"/>
      <c r="CD32" s="680"/>
      <c r="CE32" s="681"/>
      <c r="CF32" s="654" t="s">
        <v>304</v>
      </c>
      <c r="CG32" s="655"/>
      <c r="CH32" s="655"/>
      <c r="CI32" s="655"/>
      <c r="CJ32" s="655"/>
      <c r="CK32" s="655"/>
      <c r="CL32" s="655"/>
      <c r="CM32" s="655"/>
      <c r="CN32" s="655"/>
      <c r="CO32" s="655"/>
      <c r="CP32" s="655"/>
      <c r="CQ32" s="656"/>
      <c r="CR32" s="657">
        <v>2627</v>
      </c>
      <c r="CS32" s="658"/>
      <c r="CT32" s="658"/>
      <c r="CU32" s="658"/>
      <c r="CV32" s="658"/>
      <c r="CW32" s="658"/>
      <c r="CX32" s="658"/>
      <c r="CY32" s="659"/>
      <c r="CZ32" s="660">
        <v>0</v>
      </c>
      <c r="DA32" s="672"/>
      <c r="DB32" s="672"/>
      <c r="DC32" s="673"/>
      <c r="DD32" s="663">
        <v>2627</v>
      </c>
      <c r="DE32" s="658"/>
      <c r="DF32" s="658"/>
      <c r="DG32" s="658"/>
      <c r="DH32" s="658"/>
      <c r="DI32" s="658"/>
      <c r="DJ32" s="658"/>
      <c r="DK32" s="659"/>
      <c r="DL32" s="663">
        <v>2627</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137652</v>
      </c>
      <c r="S33" s="658"/>
      <c r="T33" s="658"/>
      <c r="U33" s="658"/>
      <c r="V33" s="658"/>
      <c r="W33" s="658"/>
      <c r="X33" s="658"/>
      <c r="Y33" s="659"/>
      <c r="Z33" s="695">
        <v>0.1</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5"/>
      <c r="AV33" s="215"/>
      <c r="AW33" s="215"/>
      <c r="AX33" s="638" t="s">
        <v>306</v>
      </c>
      <c r="AY33" s="639"/>
      <c r="AZ33" s="639"/>
      <c r="BA33" s="639"/>
      <c r="BB33" s="639"/>
      <c r="BC33" s="639"/>
      <c r="BD33" s="639"/>
      <c r="BE33" s="639"/>
      <c r="BF33" s="640"/>
      <c r="BG33" s="718">
        <v>99.3</v>
      </c>
      <c r="BH33" s="642"/>
      <c r="BI33" s="642"/>
      <c r="BJ33" s="642"/>
      <c r="BK33" s="642"/>
      <c r="BL33" s="642"/>
      <c r="BM33" s="688">
        <v>96.6</v>
      </c>
      <c r="BN33" s="642"/>
      <c r="BO33" s="642"/>
      <c r="BP33" s="642"/>
      <c r="BQ33" s="705"/>
      <c r="BR33" s="718">
        <v>99.3</v>
      </c>
      <c r="BS33" s="642"/>
      <c r="BT33" s="642"/>
      <c r="BU33" s="642"/>
      <c r="BV33" s="642"/>
      <c r="BW33" s="642"/>
      <c r="BX33" s="688">
        <v>96.7</v>
      </c>
      <c r="BY33" s="642"/>
      <c r="BZ33" s="642"/>
      <c r="CA33" s="642"/>
      <c r="CB33" s="705"/>
      <c r="CD33" s="654" t="s">
        <v>307</v>
      </c>
      <c r="CE33" s="655"/>
      <c r="CF33" s="655"/>
      <c r="CG33" s="655"/>
      <c r="CH33" s="655"/>
      <c r="CI33" s="655"/>
      <c r="CJ33" s="655"/>
      <c r="CK33" s="655"/>
      <c r="CL33" s="655"/>
      <c r="CM33" s="655"/>
      <c r="CN33" s="655"/>
      <c r="CO33" s="655"/>
      <c r="CP33" s="655"/>
      <c r="CQ33" s="656"/>
      <c r="CR33" s="657">
        <v>36574974</v>
      </c>
      <c r="CS33" s="670"/>
      <c r="CT33" s="670"/>
      <c r="CU33" s="670"/>
      <c r="CV33" s="670"/>
      <c r="CW33" s="670"/>
      <c r="CX33" s="670"/>
      <c r="CY33" s="671"/>
      <c r="CZ33" s="660">
        <v>34.6</v>
      </c>
      <c r="DA33" s="672"/>
      <c r="DB33" s="672"/>
      <c r="DC33" s="673"/>
      <c r="DD33" s="663">
        <v>30875743</v>
      </c>
      <c r="DE33" s="670"/>
      <c r="DF33" s="670"/>
      <c r="DG33" s="670"/>
      <c r="DH33" s="670"/>
      <c r="DI33" s="670"/>
      <c r="DJ33" s="670"/>
      <c r="DK33" s="671"/>
      <c r="DL33" s="663">
        <v>20625415</v>
      </c>
      <c r="DM33" s="670"/>
      <c r="DN33" s="670"/>
      <c r="DO33" s="670"/>
      <c r="DP33" s="670"/>
      <c r="DQ33" s="670"/>
      <c r="DR33" s="670"/>
      <c r="DS33" s="670"/>
      <c r="DT33" s="670"/>
      <c r="DU33" s="670"/>
      <c r="DV33" s="671"/>
      <c r="DW33" s="660">
        <v>40.5</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149374</v>
      </c>
      <c r="S34" s="658"/>
      <c r="T34" s="658"/>
      <c r="U34" s="658"/>
      <c r="V34" s="658"/>
      <c r="W34" s="658"/>
      <c r="X34" s="658"/>
      <c r="Y34" s="659"/>
      <c r="Z34" s="695">
        <v>0.1</v>
      </c>
      <c r="AA34" s="695"/>
      <c r="AB34" s="695"/>
      <c r="AC34" s="695"/>
      <c r="AD34" s="696" t="s">
        <v>122</v>
      </c>
      <c r="AE34" s="696"/>
      <c r="AF34" s="696"/>
      <c r="AG34" s="696"/>
      <c r="AH34" s="696"/>
      <c r="AI34" s="696"/>
      <c r="AJ34" s="696"/>
      <c r="AK34" s="696"/>
      <c r="AL34" s="660" t="s">
        <v>122</v>
      </c>
      <c r="AM34" s="661"/>
      <c r="AN34" s="661"/>
      <c r="AO34" s="697"/>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54" t="s">
        <v>309</v>
      </c>
      <c r="CE34" s="655"/>
      <c r="CF34" s="655"/>
      <c r="CG34" s="655"/>
      <c r="CH34" s="655"/>
      <c r="CI34" s="655"/>
      <c r="CJ34" s="655"/>
      <c r="CK34" s="655"/>
      <c r="CL34" s="655"/>
      <c r="CM34" s="655"/>
      <c r="CN34" s="655"/>
      <c r="CO34" s="655"/>
      <c r="CP34" s="655"/>
      <c r="CQ34" s="656"/>
      <c r="CR34" s="657">
        <v>10108231</v>
      </c>
      <c r="CS34" s="658"/>
      <c r="CT34" s="658"/>
      <c r="CU34" s="658"/>
      <c r="CV34" s="658"/>
      <c r="CW34" s="658"/>
      <c r="CX34" s="658"/>
      <c r="CY34" s="659"/>
      <c r="CZ34" s="660">
        <v>9.6</v>
      </c>
      <c r="DA34" s="672"/>
      <c r="DB34" s="672"/>
      <c r="DC34" s="673"/>
      <c r="DD34" s="663">
        <v>7756781</v>
      </c>
      <c r="DE34" s="658"/>
      <c r="DF34" s="658"/>
      <c r="DG34" s="658"/>
      <c r="DH34" s="658"/>
      <c r="DI34" s="658"/>
      <c r="DJ34" s="658"/>
      <c r="DK34" s="659"/>
      <c r="DL34" s="663">
        <v>5989597</v>
      </c>
      <c r="DM34" s="658"/>
      <c r="DN34" s="658"/>
      <c r="DO34" s="658"/>
      <c r="DP34" s="658"/>
      <c r="DQ34" s="658"/>
      <c r="DR34" s="658"/>
      <c r="DS34" s="658"/>
      <c r="DT34" s="658"/>
      <c r="DU34" s="658"/>
      <c r="DV34" s="659"/>
      <c r="DW34" s="660">
        <v>11.7</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2767630</v>
      </c>
      <c r="S35" s="658"/>
      <c r="T35" s="658"/>
      <c r="U35" s="658"/>
      <c r="V35" s="658"/>
      <c r="W35" s="658"/>
      <c r="X35" s="658"/>
      <c r="Y35" s="659"/>
      <c r="Z35" s="695">
        <v>2.6</v>
      </c>
      <c r="AA35" s="695"/>
      <c r="AB35" s="695"/>
      <c r="AC35" s="695"/>
      <c r="AD35" s="696" t="s">
        <v>122</v>
      </c>
      <c r="AE35" s="696"/>
      <c r="AF35" s="696"/>
      <c r="AG35" s="696"/>
      <c r="AH35" s="696"/>
      <c r="AI35" s="696"/>
      <c r="AJ35" s="696"/>
      <c r="AK35" s="696"/>
      <c r="AL35" s="660" t="s">
        <v>122</v>
      </c>
      <c r="AM35" s="661"/>
      <c r="AN35" s="661"/>
      <c r="AO35" s="697"/>
      <c r="AP35" s="218"/>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440821</v>
      </c>
      <c r="CS35" s="670"/>
      <c r="CT35" s="670"/>
      <c r="CU35" s="670"/>
      <c r="CV35" s="670"/>
      <c r="CW35" s="670"/>
      <c r="CX35" s="670"/>
      <c r="CY35" s="671"/>
      <c r="CZ35" s="660">
        <v>0.4</v>
      </c>
      <c r="DA35" s="672"/>
      <c r="DB35" s="672"/>
      <c r="DC35" s="673"/>
      <c r="DD35" s="663">
        <v>439154</v>
      </c>
      <c r="DE35" s="670"/>
      <c r="DF35" s="670"/>
      <c r="DG35" s="670"/>
      <c r="DH35" s="670"/>
      <c r="DI35" s="670"/>
      <c r="DJ35" s="670"/>
      <c r="DK35" s="671"/>
      <c r="DL35" s="663">
        <v>437900</v>
      </c>
      <c r="DM35" s="670"/>
      <c r="DN35" s="670"/>
      <c r="DO35" s="670"/>
      <c r="DP35" s="670"/>
      <c r="DQ35" s="670"/>
      <c r="DR35" s="670"/>
      <c r="DS35" s="670"/>
      <c r="DT35" s="670"/>
      <c r="DU35" s="670"/>
      <c r="DV35" s="671"/>
      <c r="DW35" s="660">
        <v>0.9</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1273790</v>
      </c>
      <c r="S36" s="658"/>
      <c r="T36" s="658"/>
      <c r="U36" s="658"/>
      <c r="V36" s="658"/>
      <c r="W36" s="658"/>
      <c r="X36" s="658"/>
      <c r="Y36" s="659"/>
      <c r="Z36" s="695">
        <v>1.2</v>
      </c>
      <c r="AA36" s="695"/>
      <c r="AB36" s="695"/>
      <c r="AC36" s="695"/>
      <c r="AD36" s="696" t="s">
        <v>122</v>
      </c>
      <c r="AE36" s="696"/>
      <c r="AF36" s="696"/>
      <c r="AG36" s="696"/>
      <c r="AH36" s="696"/>
      <c r="AI36" s="696"/>
      <c r="AJ36" s="696"/>
      <c r="AK36" s="696"/>
      <c r="AL36" s="660" t="s">
        <v>122</v>
      </c>
      <c r="AM36" s="661"/>
      <c r="AN36" s="661"/>
      <c r="AO36" s="697"/>
      <c r="AP36" s="218"/>
      <c r="AQ36" s="706" t="s">
        <v>315</v>
      </c>
      <c r="AR36" s="707"/>
      <c r="AS36" s="707"/>
      <c r="AT36" s="707"/>
      <c r="AU36" s="707"/>
      <c r="AV36" s="707"/>
      <c r="AW36" s="707"/>
      <c r="AX36" s="707"/>
      <c r="AY36" s="708"/>
      <c r="AZ36" s="712">
        <v>12617223</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101872</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9882299</v>
      </c>
      <c r="CS36" s="658"/>
      <c r="CT36" s="658"/>
      <c r="CU36" s="658"/>
      <c r="CV36" s="658"/>
      <c r="CW36" s="658"/>
      <c r="CX36" s="658"/>
      <c r="CY36" s="659"/>
      <c r="CZ36" s="660">
        <v>9.3000000000000007</v>
      </c>
      <c r="DA36" s="672"/>
      <c r="DB36" s="672"/>
      <c r="DC36" s="673"/>
      <c r="DD36" s="663">
        <v>9096621</v>
      </c>
      <c r="DE36" s="658"/>
      <c r="DF36" s="658"/>
      <c r="DG36" s="658"/>
      <c r="DH36" s="658"/>
      <c r="DI36" s="658"/>
      <c r="DJ36" s="658"/>
      <c r="DK36" s="659"/>
      <c r="DL36" s="663">
        <v>6217999</v>
      </c>
      <c r="DM36" s="658"/>
      <c r="DN36" s="658"/>
      <c r="DO36" s="658"/>
      <c r="DP36" s="658"/>
      <c r="DQ36" s="658"/>
      <c r="DR36" s="658"/>
      <c r="DS36" s="658"/>
      <c r="DT36" s="658"/>
      <c r="DU36" s="658"/>
      <c r="DV36" s="659"/>
      <c r="DW36" s="660">
        <v>12.2</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1628114</v>
      </c>
      <c r="S37" s="658"/>
      <c r="T37" s="658"/>
      <c r="U37" s="658"/>
      <c r="V37" s="658"/>
      <c r="W37" s="658"/>
      <c r="X37" s="658"/>
      <c r="Y37" s="659"/>
      <c r="Z37" s="695">
        <v>1.5</v>
      </c>
      <c r="AA37" s="695"/>
      <c r="AB37" s="695"/>
      <c r="AC37" s="695"/>
      <c r="AD37" s="696">
        <v>366</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2119280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-277391</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2813439</v>
      </c>
      <c r="CS37" s="670"/>
      <c r="CT37" s="670"/>
      <c r="CU37" s="670"/>
      <c r="CV37" s="670"/>
      <c r="CW37" s="670"/>
      <c r="CX37" s="670"/>
      <c r="CY37" s="671"/>
      <c r="CZ37" s="660">
        <v>2.7</v>
      </c>
      <c r="DA37" s="672"/>
      <c r="DB37" s="672"/>
      <c r="DC37" s="673"/>
      <c r="DD37" s="663">
        <v>2812902</v>
      </c>
      <c r="DE37" s="670"/>
      <c r="DF37" s="670"/>
      <c r="DG37" s="670"/>
      <c r="DH37" s="670"/>
      <c r="DI37" s="670"/>
      <c r="DJ37" s="670"/>
      <c r="DK37" s="671"/>
      <c r="DL37" s="663">
        <v>2723452</v>
      </c>
      <c r="DM37" s="670"/>
      <c r="DN37" s="670"/>
      <c r="DO37" s="670"/>
      <c r="DP37" s="670"/>
      <c r="DQ37" s="670"/>
      <c r="DR37" s="670"/>
      <c r="DS37" s="670"/>
      <c r="DT37" s="670"/>
      <c r="DU37" s="670"/>
      <c r="DV37" s="671"/>
      <c r="DW37" s="660">
        <v>5.3</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8253800</v>
      </c>
      <c r="S38" s="658"/>
      <c r="T38" s="658"/>
      <c r="U38" s="658"/>
      <c r="V38" s="658"/>
      <c r="W38" s="658"/>
      <c r="X38" s="658"/>
      <c r="Y38" s="659"/>
      <c r="Z38" s="695">
        <v>7.7</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332099</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30023</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10165844</v>
      </c>
      <c r="CS38" s="658"/>
      <c r="CT38" s="658"/>
      <c r="CU38" s="658"/>
      <c r="CV38" s="658"/>
      <c r="CW38" s="658"/>
      <c r="CX38" s="658"/>
      <c r="CY38" s="659"/>
      <c r="CZ38" s="660">
        <v>9.6</v>
      </c>
      <c r="DA38" s="672"/>
      <c r="DB38" s="672"/>
      <c r="DC38" s="673"/>
      <c r="DD38" s="663">
        <v>7938976</v>
      </c>
      <c r="DE38" s="658"/>
      <c r="DF38" s="658"/>
      <c r="DG38" s="658"/>
      <c r="DH38" s="658"/>
      <c r="DI38" s="658"/>
      <c r="DJ38" s="658"/>
      <c r="DK38" s="659"/>
      <c r="DL38" s="663">
        <v>7463875</v>
      </c>
      <c r="DM38" s="658"/>
      <c r="DN38" s="658"/>
      <c r="DO38" s="658"/>
      <c r="DP38" s="658"/>
      <c r="DQ38" s="658"/>
      <c r="DR38" s="658"/>
      <c r="DS38" s="658"/>
      <c r="DT38" s="658"/>
      <c r="DU38" s="658"/>
      <c r="DV38" s="659"/>
      <c r="DW38" s="660">
        <v>14.6</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43838</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5344756</v>
      </c>
      <c r="CS39" s="670"/>
      <c r="CT39" s="670"/>
      <c r="CU39" s="670"/>
      <c r="CV39" s="670"/>
      <c r="CW39" s="670"/>
      <c r="CX39" s="670"/>
      <c r="CY39" s="671"/>
      <c r="CZ39" s="660">
        <v>5.0999999999999996</v>
      </c>
      <c r="DA39" s="672"/>
      <c r="DB39" s="672"/>
      <c r="DC39" s="673"/>
      <c r="DD39" s="663">
        <v>5128123</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1012000</v>
      </c>
      <c r="S40" s="658"/>
      <c r="T40" s="658"/>
      <c r="U40" s="658"/>
      <c r="V40" s="658"/>
      <c r="W40" s="658"/>
      <c r="X40" s="658"/>
      <c r="Y40" s="659"/>
      <c r="Z40" s="695">
        <v>0.9</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19"/>
      <c r="BM40" s="655" t="s">
        <v>333</v>
      </c>
      <c r="BN40" s="655"/>
      <c r="BO40" s="655"/>
      <c r="BP40" s="655"/>
      <c r="BQ40" s="655"/>
      <c r="BR40" s="655"/>
      <c r="BS40" s="655"/>
      <c r="BT40" s="655"/>
      <c r="BU40" s="656"/>
      <c r="BV40" s="657">
        <v>99</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633023</v>
      </c>
      <c r="CS40" s="658"/>
      <c r="CT40" s="658"/>
      <c r="CU40" s="658"/>
      <c r="CV40" s="658"/>
      <c r="CW40" s="658"/>
      <c r="CX40" s="658"/>
      <c r="CY40" s="659"/>
      <c r="CZ40" s="660">
        <v>0.6</v>
      </c>
      <c r="DA40" s="672"/>
      <c r="DB40" s="672"/>
      <c r="DC40" s="673"/>
      <c r="DD40" s="663">
        <v>516088</v>
      </c>
      <c r="DE40" s="658"/>
      <c r="DF40" s="658"/>
      <c r="DG40" s="658"/>
      <c r="DH40" s="658"/>
      <c r="DI40" s="658"/>
      <c r="DJ40" s="658"/>
      <c r="DK40" s="659"/>
      <c r="DL40" s="663">
        <v>516044</v>
      </c>
      <c r="DM40" s="658"/>
      <c r="DN40" s="658"/>
      <c r="DO40" s="658"/>
      <c r="DP40" s="658"/>
      <c r="DQ40" s="658"/>
      <c r="DR40" s="658"/>
      <c r="DS40" s="658"/>
      <c r="DT40" s="658"/>
      <c r="DU40" s="658"/>
      <c r="DV40" s="659"/>
      <c r="DW40" s="660">
        <v>1</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106983407</v>
      </c>
      <c r="S41" s="682"/>
      <c r="T41" s="682"/>
      <c r="U41" s="682"/>
      <c r="V41" s="682"/>
      <c r="W41" s="682"/>
      <c r="X41" s="682"/>
      <c r="Y41" s="685"/>
      <c r="Z41" s="686">
        <v>100</v>
      </c>
      <c r="AA41" s="686"/>
      <c r="AB41" s="686"/>
      <c r="AC41" s="686"/>
      <c r="AD41" s="687">
        <v>49969882</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2593511</v>
      </c>
      <c r="BA41" s="658"/>
      <c r="BB41" s="658"/>
      <c r="BC41" s="658"/>
      <c r="BD41" s="670"/>
      <c r="BE41" s="670"/>
      <c r="BF41" s="693"/>
      <c r="BG41" s="698"/>
      <c r="BH41" s="699"/>
      <c r="BI41" s="699"/>
      <c r="BJ41" s="699"/>
      <c r="BK41" s="699"/>
      <c r="BL41" s="219"/>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7572333</v>
      </c>
      <c r="BA42" s="682"/>
      <c r="BB42" s="682"/>
      <c r="BC42" s="682"/>
      <c r="BD42" s="642"/>
      <c r="BE42" s="642"/>
      <c r="BF42" s="705"/>
      <c r="BG42" s="700"/>
      <c r="BH42" s="701"/>
      <c r="BI42" s="701"/>
      <c r="BJ42" s="701"/>
      <c r="BK42" s="701"/>
      <c r="BL42" s="220"/>
      <c r="BM42" s="639" t="s">
        <v>340</v>
      </c>
      <c r="BN42" s="639"/>
      <c r="BO42" s="639"/>
      <c r="BP42" s="639"/>
      <c r="BQ42" s="639"/>
      <c r="BR42" s="639"/>
      <c r="BS42" s="639"/>
      <c r="BT42" s="639"/>
      <c r="BU42" s="640"/>
      <c r="BV42" s="641">
        <v>384</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12919123</v>
      </c>
      <c r="CS42" s="670"/>
      <c r="CT42" s="670"/>
      <c r="CU42" s="670"/>
      <c r="CV42" s="670"/>
      <c r="CW42" s="670"/>
      <c r="CX42" s="670"/>
      <c r="CY42" s="671"/>
      <c r="CZ42" s="660">
        <v>12.2</v>
      </c>
      <c r="DA42" s="672"/>
      <c r="DB42" s="672"/>
      <c r="DC42" s="673"/>
      <c r="DD42" s="663">
        <v>2073366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0" t="s">
        <v>342</v>
      </c>
      <c r="CD43" s="654" t="s">
        <v>343</v>
      </c>
      <c r="CE43" s="655"/>
      <c r="CF43" s="655"/>
      <c r="CG43" s="655"/>
      <c r="CH43" s="655"/>
      <c r="CI43" s="655"/>
      <c r="CJ43" s="655"/>
      <c r="CK43" s="655"/>
      <c r="CL43" s="655"/>
      <c r="CM43" s="655"/>
      <c r="CN43" s="655"/>
      <c r="CO43" s="655"/>
      <c r="CP43" s="655"/>
      <c r="CQ43" s="656"/>
      <c r="CR43" s="657">
        <v>511246</v>
      </c>
      <c r="CS43" s="670"/>
      <c r="CT43" s="670"/>
      <c r="CU43" s="670"/>
      <c r="CV43" s="670"/>
      <c r="CW43" s="670"/>
      <c r="CX43" s="670"/>
      <c r="CY43" s="671"/>
      <c r="CZ43" s="660">
        <v>0.5</v>
      </c>
      <c r="DA43" s="672"/>
      <c r="DB43" s="672"/>
      <c r="DC43" s="673"/>
      <c r="DD43" s="663">
        <v>511246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12919123</v>
      </c>
      <c r="CS44" s="658"/>
      <c r="CT44" s="658"/>
      <c r="CU44" s="658"/>
      <c r="CV44" s="658"/>
      <c r="CW44" s="658"/>
      <c r="CX44" s="658"/>
      <c r="CY44" s="659"/>
      <c r="CZ44" s="660">
        <v>12.2</v>
      </c>
      <c r="DA44" s="661"/>
      <c r="DB44" s="661"/>
      <c r="DC44" s="662"/>
      <c r="DD44" s="663">
        <v>2073366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3581748</v>
      </c>
      <c r="CS45" s="670"/>
      <c r="CT45" s="670"/>
      <c r="CU45" s="670"/>
      <c r="CV45" s="670"/>
      <c r="CW45" s="670"/>
      <c r="CX45" s="670"/>
      <c r="CY45" s="671"/>
      <c r="CZ45" s="660">
        <v>3.4</v>
      </c>
      <c r="DA45" s="672"/>
      <c r="DB45" s="672"/>
      <c r="DC45" s="673"/>
      <c r="DD45" s="663">
        <v>196072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1"/>
      <c r="CD46" s="678"/>
      <c r="CE46" s="679"/>
      <c r="CF46" s="654" t="s">
        <v>348</v>
      </c>
      <c r="CG46" s="655"/>
      <c r="CH46" s="655"/>
      <c r="CI46" s="655"/>
      <c r="CJ46" s="655"/>
      <c r="CK46" s="655"/>
      <c r="CL46" s="655"/>
      <c r="CM46" s="655"/>
      <c r="CN46" s="655"/>
      <c r="CO46" s="655"/>
      <c r="CP46" s="655"/>
      <c r="CQ46" s="656"/>
      <c r="CR46" s="657">
        <v>8676971</v>
      </c>
      <c r="CS46" s="658"/>
      <c r="CT46" s="658"/>
      <c r="CU46" s="658"/>
      <c r="CV46" s="658"/>
      <c r="CW46" s="658"/>
      <c r="CX46" s="658"/>
      <c r="CY46" s="659"/>
      <c r="CZ46" s="660">
        <v>8.1999999999999993</v>
      </c>
      <c r="DA46" s="661"/>
      <c r="DB46" s="661"/>
      <c r="DC46" s="662"/>
      <c r="DD46" s="663">
        <v>1811190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1"/>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1"/>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1"/>
      <c r="CD49" s="638" t="s">
        <v>351</v>
      </c>
      <c r="CE49" s="639"/>
      <c r="CF49" s="639"/>
      <c r="CG49" s="639"/>
      <c r="CH49" s="639"/>
      <c r="CI49" s="639"/>
      <c r="CJ49" s="639"/>
      <c r="CK49" s="639"/>
      <c r="CL49" s="639"/>
      <c r="CM49" s="639"/>
      <c r="CN49" s="639"/>
      <c r="CO49" s="639"/>
      <c r="CP49" s="639"/>
      <c r="CQ49" s="640"/>
      <c r="CR49" s="641">
        <v>105723665</v>
      </c>
      <c r="CS49" s="642"/>
      <c r="CT49" s="642"/>
      <c r="CU49" s="642"/>
      <c r="CV49" s="642"/>
      <c r="CW49" s="642"/>
      <c r="CX49" s="642"/>
      <c r="CY49" s="643"/>
      <c r="CZ49" s="644">
        <v>100</v>
      </c>
      <c r="DA49" s="645"/>
      <c r="DB49" s="645"/>
      <c r="DC49" s="646"/>
      <c r="DD49" s="647">
        <v>62309303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ffAQ/Megrmd7/tGKJGPKU6AiJ6Lc5tHR8UAxLs+TQ8YubVabXziwL7lLVsvGzFUIMiNARTfYk2d+0XqSE9ToWg==" saltValue="OEItDhHZrOGoNF3VikRfE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7" t="s">
        <v>353</v>
      </c>
      <c r="DK2" s="1128"/>
      <c r="DL2" s="1128"/>
      <c r="DM2" s="1128"/>
      <c r="DN2" s="1128"/>
      <c r="DO2" s="1129"/>
      <c r="DP2" s="224"/>
      <c r="DQ2" s="1127" t="s">
        <v>354</v>
      </c>
      <c r="DR2" s="1128"/>
      <c r="DS2" s="1128"/>
      <c r="DT2" s="1128"/>
      <c r="DU2" s="1128"/>
      <c r="DV2" s="1128"/>
      <c r="DW2" s="1128"/>
      <c r="DX2" s="1128"/>
      <c r="DY2" s="1128"/>
      <c r="DZ2" s="112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28"/>
      <c r="BA4" s="228"/>
      <c r="BB4" s="228"/>
      <c r="BC4" s="228"/>
      <c r="BD4" s="228"/>
      <c r="BE4" s="229"/>
      <c r="BF4" s="229"/>
      <c r="BG4" s="229"/>
      <c r="BH4" s="229"/>
      <c r="BI4" s="229"/>
      <c r="BJ4" s="229"/>
      <c r="BK4" s="229"/>
      <c r="BL4" s="229"/>
      <c r="BM4" s="229"/>
      <c r="BN4" s="229"/>
      <c r="BO4" s="229"/>
      <c r="BP4" s="229"/>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0"/>
    </row>
    <row r="5" spans="1:131" s="231"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28"/>
      <c r="BA5" s="228"/>
      <c r="BB5" s="228"/>
      <c r="BC5" s="228"/>
      <c r="BD5" s="228"/>
      <c r="BE5" s="229"/>
      <c r="BF5" s="229"/>
      <c r="BG5" s="229"/>
      <c r="BH5" s="229"/>
      <c r="BI5" s="229"/>
      <c r="BJ5" s="229"/>
      <c r="BK5" s="229"/>
      <c r="BL5" s="229"/>
      <c r="BM5" s="229"/>
      <c r="BN5" s="229"/>
      <c r="BO5" s="229"/>
      <c r="BP5" s="229"/>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0"/>
    </row>
    <row r="6" spans="1:131" s="231"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28"/>
      <c r="BA6" s="228"/>
      <c r="BB6" s="228"/>
      <c r="BC6" s="228"/>
      <c r="BD6" s="228"/>
      <c r="BE6" s="229"/>
      <c r="BF6" s="229"/>
      <c r="BG6" s="229"/>
      <c r="BH6" s="229"/>
      <c r="BI6" s="229"/>
      <c r="BJ6" s="229"/>
      <c r="BK6" s="229"/>
      <c r="BL6" s="229"/>
      <c r="BM6" s="229"/>
      <c r="BN6" s="229"/>
      <c r="BO6" s="229"/>
      <c r="BP6" s="229"/>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0"/>
    </row>
    <row r="7" spans="1:131" s="231" customFormat="1" ht="26.25" customHeight="1" thickTop="1" x14ac:dyDescent="0.2">
      <c r="A7" s="232">
        <v>1</v>
      </c>
      <c r="B7" s="1083" t="s">
        <v>374</v>
      </c>
      <c r="C7" s="1084"/>
      <c r="D7" s="1084"/>
      <c r="E7" s="1084"/>
      <c r="F7" s="1084"/>
      <c r="G7" s="1084"/>
      <c r="H7" s="1084"/>
      <c r="I7" s="1084"/>
      <c r="J7" s="1084"/>
      <c r="K7" s="1084"/>
      <c r="L7" s="1084"/>
      <c r="M7" s="1084"/>
      <c r="N7" s="1084"/>
      <c r="O7" s="1084"/>
      <c r="P7" s="1085"/>
      <c r="Q7" s="1138">
        <v>106994</v>
      </c>
      <c r="R7" s="1139"/>
      <c r="S7" s="1139"/>
      <c r="T7" s="1139"/>
      <c r="U7" s="1139"/>
      <c r="V7" s="1139">
        <v>105740</v>
      </c>
      <c r="W7" s="1139"/>
      <c r="X7" s="1139"/>
      <c r="Y7" s="1139"/>
      <c r="Z7" s="1139"/>
      <c r="AA7" s="1139">
        <v>1254</v>
      </c>
      <c r="AB7" s="1139"/>
      <c r="AC7" s="1139"/>
      <c r="AD7" s="1139"/>
      <c r="AE7" s="1140"/>
      <c r="AF7" s="1141">
        <v>1199</v>
      </c>
      <c r="AG7" s="1142"/>
      <c r="AH7" s="1142"/>
      <c r="AI7" s="1142"/>
      <c r="AJ7" s="1143"/>
      <c r="AK7" s="1144">
        <v>2768</v>
      </c>
      <c r="AL7" s="1145"/>
      <c r="AM7" s="1145"/>
      <c r="AN7" s="1145"/>
      <c r="AO7" s="1145"/>
      <c r="AP7" s="1145">
        <v>61760</v>
      </c>
      <c r="AQ7" s="1145"/>
      <c r="AR7" s="1145"/>
      <c r="AS7" s="1145"/>
      <c r="AT7" s="1145"/>
      <c r="AU7" s="1146"/>
      <c r="AV7" s="1146"/>
      <c r="AW7" s="1146"/>
      <c r="AX7" s="1146"/>
      <c r="AY7" s="1147"/>
      <c r="AZ7" s="228"/>
      <c r="BA7" s="228"/>
      <c r="BB7" s="228"/>
      <c r="BC7" s="228"/>
      <c r="BD7" s="228"/>
      <c r="BE7" s="229"/>
      <c r="BF7" s="229"/>
      <c r="BG7" s="229"/>
      <c r="BH7" s="229"/>
      <c r="BI7" s="229"/>
      <c r="BJ7" s="229"/>
      <c r="BK7" s="229"/>
      <c r="BL7" s="229"/>
      <c r="BM7" s="229"/>
      <c r="BN7" s="229"/>
      <c r="BO7" s="229"/>
      <c r="BP7" s="229"/>
      <c r="BQ7" s="232">
        <v>1</v>
      </c>
      <c r="BR7" s="233"/>
      <c r="BS7" s="1135" t="s">
        <v>548</v>
      </c>
      <c r="BT7" s="1136"/>
      <c r="BU7" s="1136"/>
      <c r="BV7" s="1136"/>
      <c r="BW7" s="1136"/>
      <c r="BX7" s="1136"/>
      <c r="BY7" s="1136"/>
      <c r="BZ7" s="1136"/>
      <c r="CA7" s="1136"/>
      <c r="CB7" s="1136"/>
      <c r="CC7" s="1136"/>
      <c r="CD7" s="1136"/>
      <c r="CE7" s="1136"/>
      <c r="CF7" s="1136"/>
      <c r="CG7" s="1148"/>
      <c r="CH7" s="1132">
        <v>38</v>
      </c>
      <c r="CI7" s="1133"/>
      <c r="CJ7" s="1133"/>
      <c r="CK7" s="1133"/>
      <c r="CL7" s="1134"/>
      <c r="CM7" s="1132">
        <v>638</v>
      </c>
      <c r="CN7" s="1133"/>
      <c r="CO7" s="1133"/>
      <c r="CP7" s="1133"/>
      <c r="CQ7" s="1134"/>
      <c r="CR7" s="1132">
        <v>144</v>
      </c>
      <c r="CS7" s="1133"/>
      <c r="CT7" s="1133"/>
      <c r="CU7" s="1133"/>
      <c r="CV7" s="1134"/>
      <c r="CW7" s="1132" t="s">
        <v>488</v>
      </c>
      <c r="CX7" s="1133"/>
      <c r="CY7" s="1133"/>
      <c r="CZ7" s="1133"/>
      <c r="DA7" s="1134"/>
      <c r="DB7" s="1132">
        <v>432</v>
      </c>
      <c r="DC7" s="1133"/>
      <c r="DD7" s="1133"/>
      <c r="DE7" s="1133"/>
      <c r="DF7" s="1134"/>
      <c r="DG7" s="1132" t="s">
        <v>488</v>
      </c>
      <c r="DH7" s="1133"/>
      <c r="DI7" s="1133"/>
      <c r="DJ7" s="1133"/>
      <c r="DK7" s="1134"/>
      <c r="DL7" s="1132" t="s">
        <v>488</v>
      </c>
      <c r="DM7" s="1133"/>
      <c r="DN7" s="1133"/>
      <c r="DO7" s="1133"/>
      <c r="DP7" s="1134"/>
      <c r="DQ7" s="1132"/>
      <c r="DR7" s="1133"/>
      <c r="DS7" s="1133"/>
      <c r="DT7" s="1133"/>
      <c r="DU7" s="1134"/>
      <c r="DV7" s="1135"/>
      <c r="DW7" s="1136"/>
      <c r="DX7" s="1136"/>
      <c r="DY7" s="1136"/>
      <c r="DZ7" s="1137"/>
      <c r="EA7" s="230"/>
    </row>
    <row r="8" spans="1:131" s="231" customFormat="1" ht="26.25" customHeight="1" x14ac:dyDescent="0.2">
      <c r="A8" s="234">
        <v>2</v>
      </c>
      <c r="B8" s="1066" t="s">
        <v>375</v>
      </c>
      <c r="C8" s="1067"/>
      <c r="D8" s="1067"/>
      <c r="E8" s="1067"/>
      <c r="F8" s="1067"/>
      <c r="G8" s="1067"/>
      <c r="H8" s="1067"/>
      <c r="I8" s="1067"/>
      <c r="J8" s="1067"/>
      <c r="K8" s="1067"/>
      <c r="L8" s="1067"/>
      <c r="M8" s="1067"/>
      <c r="N8" s="1067"/>
      <c r="O8" s="1067"/>
      <c r="P8" s="1068"/>
      <c r="Q8" s="1074" t="s">
        <v>547</v>
      </c>
      <c r="R8" s="1075"/>
      <c r="S8" s="1075"/>
      <c r="T8" s="1075"/>
      <c r="U8" s="1075"/>
      <c r="V8" s="1075" t="s">
        <v>547</v>
      </c>
      <c r="W8" s="1075"/>
      <c r="X8" s="1075"/>
      <c r="Y8" s="1075"/>
      <c r="Z8" s="1075"/>
      <c r="AA8" s="1075" t="s">
        <v>547</v>
      </c>
      <c r="AB8" s="1075"/>
      <c r="AC8" s="1075"/>
      <c r="AD8" s="1075"/>
      <c r="AE8" s="1076"/>
      <c r="AF8" s="1071" t="s">
        <v>122</v>
      </c>
      <c r="AG8" s="1072"/>
      <c r="AH8" s="1072"/>
      <c r="AI8" s="1072"/>
      <c r="AJ8" s="1073"/>
      <c r="AK8" s="1116" t="s">
        <v>547</v>
      </c>
      <c r="AL8" s="1117"/>
      <c r="AM8" s="1117"/>
      <c r="AN8" s="1117"/>
      <c r="AO8" s="1117"/>
      <c r="AP8" s="1117" t="s">
        <v>547</v>
      </c>
      <c r="AQ8" s="1117"/>
      <c r="AR8" s="1117"/>
      <c r="AS8" s="1117"/>
      <c r="AT8" s="1117"/>
      <c r="AU8" s="1118"/>
      <c r="AV8" s="1118"/>
      <c r="AW8" s="1118"/>
      <c r="AX8" s="1118"/>
      <c r="AY8" s="1119"/>
      <c r="AZ8" s="228"/>
      <c r="BA8" s="228"/>
      <c r="BB8" s="228"/>
      <c r="BC8" s="228"/>
      <c r="BD8" s="228"/>
      <c r="BE8" s="229"/>
      <c r="BF8" s="229"/>
      <c r="BG8" s="229"/>
      <c r="BH8" s="229"/>
      <c r="BI8" s="229"/>
      <c r="BJ8" s="229"/>
      <c r="BK8" s="229"/>
      <c r="BL8" s="229"/>
      <c r="BM8" s="229"/>
      <c r="BN8" s="229"/>
      <c r="BO8" s="229"/>
      <c r="BP8" s="229"/>
      <c r="BQ8" s="234">
        <v>2</v>
      </c>
      <c r="BR8" s="235"/>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0"/>
    </row>
    <row r="9" spans="1:131" s="231" customFormat="1" ht="26.25" customHeight="1" x14ac:dyDescent="0.2">
      <c r="A9" s="234">
        <v>3</v>
      </c>
      <c r="B9" s="1066" t="s">
        <v>376</v>
      </c>
      <c r="C9" s="1067"/>
      <c r="D9" s="1067"/>
      <c r="E9" s="1067"/>
      <c r="F9" s="1067"/>
      <c r="G9" s="1067"/>
      <c r="H9" s="1067"/>
      <c r="I9" s="1067"/>
      <c r="J9" s="1067"/>
      <c r="K9" s="1067"/>
      <c r="L9" s="1067"/>
      <c r="M9" s="1067"/>
      <c r="N9" s="1067"/>
      <c r="O9" s="1067"/>
      <c r="P9" s="1068"/>
      <c r="Q9" s="1074">
        <v>56</v>
      </c>
      <c r="R9" s="1075"/>
      <c r="S9" s="1075"/>
      <c r="T9" s="1075"/>
      <c r="U9" s="1075"/>
      <c r="V9" s="1075">
        <v>51</v>
      </c>
      <c r="W9" s="1075"/>
      <c r="X9" s="1075"/>
      <c r="Y9" s="1075"/>
      <c r="Z9" s="1075"/>
      <c r="AA9" s="1075">
        <v>6</v>
      </c>
      <c r="AB9" s="1075"/>
      <c r="AC9" s="1075"/>
      <c r="AD9" s="1075"/>
      <c r="AE9" s="1076"/>
      <c r="AF9" s="1071" t="s">
        <v>122</v>
      </c>
      <c r="AG9" s="1072"/>
      <c r="AH9" s="1072"/>
      <c r="AI9" s="1072"/>
      <c r="AJ9" s="1073"/>
      <c r="AK9" s="1116">
        <v>13</v>
      </c>
      <c r="AL9" s="1117"/>
      <c r="AM9" s="1117"/>
      <c r="AN9" s="1117"/>
      <c r="AO9" s="1117"/>
      <c r="AP9" s="1117">
        <v>189</v>
      </c>
      <c r="AQ9" s="1117"/>
      <c r="AR9" s="1117"/>
      <c r="AS9" s="1117"/>
      <c r="AT9" s="1117"/>
      <c r="AU9" s="1118"/>
      <c r="AV9" s="1118"/>
      <c r="AW9" s="1118"/>
      <c r="AX9" s="1118"/>
      <c r="AY9" s="1119"/>
      <c r="AZ9" s="228"/>
      <c r="BA9" s="228"/>
      <c r="BB9" s="228"/>
      <c r="BC9" s="228"/>
      <c r="BD9" s="228"/>
      <c r="BE9" s="229"/>
      <c r="BF9" s="229"/>
      <c r="BG9" s="229"/>
      <c r="BH9" s="229"/>
      <c r="BI9" s="229"/>
      <c r="BJ9" s="229"/>
      <c r="BK9" s="229"/>
      <c r="BL9" s="229"/>
      <c r="BM9" s="229"/>
      <c r="BN9" s="229"/>
      <c r="BO9" s="229"/>
      <c r="BP9" s="229"/>
      <c r="BQ9" s="234">
        <v>3</v>
      </c>
      <c r="BR9" s="235"/>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0"/>
    </row>
    <row r="10" spans="1:131" s="231" customFormat="1" ht="26.25" customHeight="1" x14ac:dyDescent="0.2">
      <c r="A10" s="234">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28"/>
      <c r="BA10" s="228"/>
      <c r="BB10" s="228"/>
      <c r="BC10" s="228"/>
      <c r="BD10" s="228"/>
      <c r="BE10" s="229"/>
      <c r="BF10" s="229"/>
      <c r="BG10" s="229"/>
      <c r="BH10" s="229"/>
      <c r="BI10" s="229"/>
      <c r="BJ10" s="229"/>
      <c r="BK10" s="229"/>
      <c r="BL10" s="229"/>
      <c r="BM10" s="229"/>
      <c r="BN10" s="229"/>
      <c r="BO10" s="229"/>
      <c r="BP10" s="229"/>
      <c r="BQ10" s="234">
        <v>4</v>
      </c>
      <c r="BR10" s="235"/>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0"/>
    </row>
    <row r="11" spans="1:131" s="231" customFormat="1" ht="26.25" customHeight="1" x14ac:dyDescent="0.2">
      <c r="A11" s="234">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28"/>
      <c r="BA11" s="228"/>
      <c r="BB11" s="228"/>
      <c r="BC11" s="228"/>
      <c r="BD11" s="228"/>
      <c r="BE11" s="229"/>
      <c r="BF11" s="229"/>
      <c r="BG11" s="229"/>
      <c r="BH11" s="229"/>
      <c r="BI11" s="229"/>
      <c r="BJ11" s="229"/>
      <c r="BK11" s="229"/>
      <c r="BL11" s="229"/>
      <c r="BM11" s="229"/>
      <c r="BN11" s="229"/>
      <c r="BO11" s="229"/>
      <c r="BP11" s="229"/>
      <c r="BQ11" s="234">
        <v>5</v>
      </c>
      <c r="BR11" s="235"/>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0"/>
    </row>
    <row r="12" spans="1:131" s="231" customFormat="1" ht="26.25" customHeight="1" x14ac:dyDescent="0.2">
      <c r="A12" s="234">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28"/>
      <c r="BA12" s="228"/>
      <c r="BB12" s="228"/>
      <c r="BC12" s="228"/>
      <c r="BD12" s="228"/>
      <c r="BE12" s="229"/>
      <c r="BF12" s="229"/>
      <c r="BG12" s="229"/>
      <c r="BH12" s="229"/>
      <c r="BI12" s="229"/>
      <c r="BJ12" s="229"/>
      <c r="BK12" s="229"/>
      <c r="BL12" s="229"/>
      <c r="BM12" s="229"/>
      <c r="BN12" s="229"/>
      <c r="BO12" s="229"/>
      <c r="BP12" s="229"/>
      <c r="BQ12" s="234">
        <v>6</v>
      </c>
      <c r="BR12" s="235"/>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0"/>
    </row>
    <row r="13" spans="1:131" s="231" customFormat="1" ht="26.25" customHeight="1" x14ac:dyDescent="0.2">
      <c r="A13" s="234">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28"/>
      <c r="BA13" s="228"/>
      <c r="BB13" s="228"/>
      <c r="BC13" s="228"/>
      <c r="BD13" s="228"/>
      <c r="BE13" s="229"/>
      <c r="BF13" s="229"/>
      <c r="BG13" s="229"/>
      <c r="BH13" s="229"/>
      <c r="BI13" s="229"/>
      <c r="BJ13" s="229"/>
      <c r="BK13" s="229"/>
      <c r="BL13" s="229"/>
      <c r="BM13" s="229"/>
      <c r="BN13" s="229"/>
      <c r="BO13" s="229"/>
      <c r="BP13" s="229"/>
      <c r="BQ13" s="234">
        <v>7</v>
      </c>
      <c r="BR13" s="235"/>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0"/>
    </row>
    <row r="14" spans="1:131" s="231" customFormat="1" ht="26.25" customHeight="1" x14ac:dyDescent="0.2">
      <c r="A14" s="234">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28"/>
      <c r="BA14" s="228"/>
      <c r="BB14" s="228"/>
      <c r="BC14" s="228"/>
      <c r="BD14" s="228"/>
      <c r="BE14" s="229"/>
      <c r="BF14" s="229"/>
      <c r="BG14" s="229"/>
      <c r="BH14" s="229"/>
      <c r="BI14" s="229"/>
      <c r="BJ14" s="229"/>
      <c r="BK14" s="229"/>
      <c r="BL14" s="229"/>
      <c r="BM14" s="229"/>
      <c r="BN14" s="229"/>
      <c r="BO14" s="229"/>
      <c r="BP14" s="229"/>
      <c r="BQ14" s="234">
        <v>8</v>
      </c>
      <c r="BR14" s="235"/>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0"/>
    </row>
    <row r="15" spans="1:131" s="231" customFormat="1" ht="26.25" customHeight="1" x14ac:dyDescent="0.2">
      <c r="A15" s="234">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28"/>
      <c r="BA15" s="228"/>
      <c r="BB15" s="228"/>
      <c r="BC15" s="228"/>
      <c r="BD15" s="228"/>
      <c r="BE15" s="229"/>
      <c r="BF15" s="229"/>
      <c r="BG15" s="229"/>
      <c r="BH15" s="229"/>
      <c r="BI15" s="229"/>
      <c r="BJ15" s="229"/>
      <c r="BK15" s="229"/>
      <c r="BL15" s="229"/>
      <c r="BM15" s="229"/>
      <c r="BN15" s="229"/>
      <c r="BO15" s="229"/>
      <c r="BP15" s="229"/>
      <c r="BQ15" s="234">
        <v>9</v>
      </c>
      <c r="BR15" s="235"/>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0"/>
    </row>
    <row r="16" spans="1:131" s="231" customFormat="1" ht="26.25" customHeight="1" x14ac:dyDescent="0.2">
      <c r="A16" s="234">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28"/>
      <c r="BA16" s="228"/>
      <c r="BB16" s="228"/>
      <c r="BC16" s="228"/>
      <c r="BD16" s="228"/>
      <c r="BE16" s="229"/>
      <c r="BF16" s="229"/>
      <c r="BG16" s="229"/>
      <c r="BH16" s="229"/>
      <c r="BI16" s="229"/>
      <c r="BJ16" s="229"/>
      <c r="BK16" s="229"/>
      <c r="BL16" s="229"/>
      <c r="BM16" s="229"/>
      <c r="BN16" s="229"/>
      <c r="BO16" s="229"/>
      <c r="BP16" s="229"/>
      <c r="BQ16" s="234">
        <v>10</v>
      </c>
      <c r="BR16" s="235"/>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0"/>
    </row>
    <row r="17" spans="1:131" s="231" customFormat="1" ht="26.25" customHeight="1" x14ac:dyDescent="0.2">
      <c r="A17" s="234">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28"/>
      <c r="BA17" s="228"/>
      <c r="BB17" s="228"/>
      <c r="BC17" s="228"/>
      <c r="BD17" s="228"/>
      <c r="BE17" s="229"/>
      <c r="BF17" s="229"/>
      <c r="BG17" s="229"/>
      <c r="BH17" s="229"/>
      <c r="BI17" s="229"/>
      <c r="BJ17" s="229"/>
      <c r="BK17" s="229"/>
      <c r="BL17" s="229"/>
      <c r="BM17" s="229"/>
      <c r="BN17" s="229"/>
      <c r="BO17" s="229"/>
      <c r="BP17" s="229"/>
      <c r="BQ17" s="234">
        <v>11</v>
      </c>
      <c r="BR17" s="235"/>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0"/>
    </row>
    <row r="18" spans="1:131" s="231" customFormat="1" ht="26.25" customHeight="1" x14ac:dyDescent="0.2">
      <c r="A18" s="234">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28"/>
      <c r="BA18" s="228"/>
      <c r="BB18" s="228"/>
      <c r="BC18" s="228"/>
      <c r="BD18" s="228"/>
      <c r="BE18" s="229"/>
      <c r="BF18" s="229"/>
      <c r="BG18" s="229"/>
      <c r="BH18" s="229"/>
      <c r="BI18" s="229"/>
      <c r="BJ18" s="229"/>
      <c r="BK18" s="229"/>
      <c r="BL18" s="229"/>
      <c r="BM18" s="229"/>
      <c r="BN18" s="229"/>
      <c r="BO18" s="229"/>
      <c r="BP18" s="229"/>
      <c r="BQ18" s="234">
        <v>12</v>
      </c>
      <c r="BR18" s="235"/>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0"/>
    </row>
    <row r="19" spans="1:131" s="231" customFormat="1" ht="26.25" customHeight="1" x14ac:dyDescent="0.2">
      <c r="A19" s="234">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28"/>
      <c r="BA19" s="228"/>
      <c r="BB19" s="228"/>
      <c r="BC19" s="228"/>
      <c r="BD19" s="228"/>
      <c r="BE19" s="229"/>
      <c r="BF19" s="229"/>
      <c r="BG19" s="229"/>
      <c r="BH19" s="229"/>
      <c r="BI19" s="229"/>
      <c r="BJ19" s="229"/>
      <c r="BK19" s="229"/>
      <c r="BL19" s="229"/>
      <c r="BM19" s="229"/>
      <c r="BN19" s="229"/>
      <c r="BO19" s="229"/>
      <c r="BP19" s="229"/>
      <c r="BQ19" s="234">
        <v>13</v>
      </c>
      <c r="BR19" s="235"/>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0"/>
    </row>
    <row r="20" spans="1:131" s="231" customFormat="1" ht="26.25" customHeight="1" x14ac:dyDescent="0.2">
      <c r="A20" s="234">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28"/>
      <c r="BA20" s="228"/>
      <c r="BB20" s="228"/>
      <c r="BC20" s="228"/>
      <c r="BD20" s="228"/>
      <c r="BE20" s="229"/>
      <c r="BF20" s="229"/>
      <c r="BG20" s="229"/>
      <c r="BH20" s="229"/>
      <c r="BI20" s="229"/>
      <c r="BJ20" s="229"/>
      <c r="BK20" s="229"/>
      <c r="BL20" s="229"/>
      <c r="BM20" s="229"/>
      <c r="BN20" s="229"/>
      <c r="BO20" s="229"/>
      <c r="BP20" s="229"/>
      <c r="BQ20" s="234">
        <v>14</v>
      </c>
      <c r="BR20" s="235"/>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0"/>
    </row>
    <row r="21" spans="1:131" s="231" customFormat="1" ht="26.25" customHeight="1" thickBot="1" x14ac:dyDescent="0.25">
      <c r="A21" s="234">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28"/>
      <c r="BA21" s="228"/>
      <c r="BB21" s="228"/>
      <c r="BC21" s="228"/>
      <c r="BD21" s="228"/>
      <c r="BE21" s="229"/>
      <c r="BF21" s="229"/>
      <c r="BG21" s="229"/>
      <c r="BH21" s="229"/>
      <c r="BI21" s="229"/>
      <c r="BJ21" s="229"/>
      <c r="BK21" s="229"/>
      <c r="BL21" s="229"/>
      <c r="BM21" s="229"/>
      <c r="BN21" s="229"/>
      <c r="BO21" s="229"/>
      <c r="BP21" s="229"/>
      <c r="BQ21" s="234">
        <v>15</v>
      </c>
      <c r="BR21" s="235"/>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0"/>
    </row>
    <row r="22" spans="1:131" s="231" customFormat="1" ht="26.25" customHeight="1" x14ac:dyDescent="0.2">
      <c r="A22" s="234">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29"/>
      <c r="BF22" s="229"/>
      <c r="BG22" s="229"/>
      <c r="BH22" s="229"/>
      <c r="BI22" s="229"/>
      <c r="BJ22" s="229"/>
      <c r="BK22" s="229"/>
      <c r="BL22" s="229"/>
      <c r="BM22" s="229"/>
      <c r="BN22" s="229"/>
      <c r="BO22" s="229"/>
      <c r="BP22" s="229"/>
      <c r="BQ22" s="234">
        <v>16</v>
      </c>
      <c r="BR22" s="235"/>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0"/>
    </row>
    <row r="23" spans="1:131" s="231" customFormat="1" ht="26.25" customHeight="1" thickBot="1" x14ac:dyDescent="0.25">
      <c r="A23" s="236" t="s">
        <v>378</v>
      </c>
      <c r="B23" s="973" t="s">
        <v>379</v>
      </c>
      <c r="C23" s="974"/>
      <c r="D23" s="974"/>
      <c r="E23" s="974"/>
      <c r="F23" s="974"/>
      <c r="G23" s="974"/>
      <c r="H23" s="974"/>
      <c r="I23" s="974"/>
      <c r="J23" s="974"/>
      <c r="K23" s="974"/>
      <c r="L23" s="974"/>
      <c r="M23" s="974"/>
      <c r="N23" s="974"/>
      <c r="O23" s="974"/>
      <c r="P23" s="984"/>
      <c r="Q23" s="1103">
        <v>106983</v>
      </c>
      <c r="R23" s="1097"/>
      <c r="S23" s="1097"/>
      <c r="T23" s="1097"/>
      <c r="U23" s="1097"/>
      <c r="V23" s="1097">
        <v>105724</v>
      </c>
      <c r="W23" s="1097"/>
      <c r="X23" s="1097"/>
      <c r="Y23" s="1097"/>
      <c r="Z23" s="1097"/>
      <c r="AA23" s="1097">
        <v>1260</v>
      </c>
      <c r="AB23" s="1097"/>
      <c r="AC23" s="1097"/>
      <c r="AD23" s="1097"/>
      <c r="AE23" s="1104"/>
      <c r="AF23" s="1105">
        <v>1199</v>
      </c>
      <c r="AG23" s="1097"/>
      <c r="AH23" s="1097"/>
      <c r="AI23" s="1097"/>
      <c r="AJ23" s="1106"/>
      <c r="AK23" s="1107"/>
      <c r="AL23" s="1108"/>
      <c r="AM23" s="1108"/>
      <c r="AN23" s="1108"/>
      <c r="AO23" s="1108"/>
      <c r="AP23" s="1097">
        <v>61949</v>
      </c>
      <c r="AQ23" s="1097"/>
      <c r="AR23" s="1097"/>
      <c r="AS23" s="1097"/>
      <c r="AT23" s="1097"/>
      <c r="AU23" s="1098"/>
      <c r="AV23" s="1098"/>
      <c r="AW23" s="1098"/>
      <c r="AX23" s="1098"/>
      <c r="AY23" s="1099"/>
      <c r="AZ23" s="1100" t="s">
        <v>122</v>
      </c>
      <c r="BA23" s="1101"/>
      <c r="BB23" s="1101"/>
      <c r="BC23" s="1101"/>
      <c r="BD23" s="1102"/>
      <c r="BE23" s="229"/>
      <c r="BF23" s="229"/>
      <c r="BG23" s="229"/>
      <c r="BH23" s="229"/>
      <c r="BI23" s="229"/>
      <c r="BJ23" s="229"/>
      <c r="BK23" s="229"/>
      <c r="BL23" s="229"/>
      <c r="BM23" s="229"/>
      <c r="BN23" s="229"/>
      <c r="BO23" s="229"/>
      <c r="BP23" s="229"/>
      <c r="BQ23" s="234">
        <v>17</v>
      </c>
      <c r="BR23" s="235"/>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0"/>
    </row>
    <row r="24" spans="1:131" s="231" customFormat="1" ht="26.25" customHeight="1" x14ac:dyDescent="0.2">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28"/>
      <c r="BA24" s="228"/>
      <c r="BB24" s="228"/>
      <c r="BC24" s="228"/>
      <c r="BD24" s="228"/>
      <c r="BE24" s="229"/>
      <c r="BF24" s="229"/>
      <c r="BG24" s="229"/>
      <c r="BH24" s="229"/>
      <c r="BI24" s="229"/>
      <c r="BJ24" s="229"/>
      <c r="BK24" s="229"/>
      <c r="BL24" s="229"/>
      <c r="BM24" s="229"/>
      <c r="BN24" s="229"/>
      <c r="BO24" s="229"/>
      <c r="BP24" s="229"/>
      <c r="BQ24" s="234">
        <v>18</v>
      </c>
      <c r="BR24" s="235"/>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0"/>
    </row>
    <row r="25" spans="1:131" ht="26.25" customHeight="1" thickBot="1" x14ac:dyDescent="0.25">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28"/>
      <c r="BK25" s="228"/>
      <c r="BL25" s="228"/>
      <c r="BM25" s="228"/>
      <c r="BN25" s="228"/>
      <c r="BO25" s="237"/>
      <c r="BP25" s="237"/>
      <c r="BQ25" s="234">
        <v>19</v>
      </c>
      <c r="BR25" s="235"/>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26"/>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364</v>
      </c>
      <c r="BF26" s="1038"/>
      <c r="BG26" s="1038"/>
      <c r="BH26" s="1038"/>
      <c r="BI26" s="1051"/>
      <c r="BJ26" s="228"/>
      <c r="BK26" s="228"/>
      <c r="BL26" s="228"/>
      <c r="BM26" s="228"/>
      <c r="BN26" s="228"/>
      <c r="BO26" s="237"/>
      <c r="BP26" s="237"/>
      <c r="BQ26" s="234">
        <v>20</v>
      </c>
      <c r="BR26" s="235"/>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26"/>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28"/>
      <c r="BK27" s="228"/>
      <c r="BL27" s="228"/>
      <c r="BM27" s="228"/>
      <c r="BN27" s="228"/>
      <c r="BO27" s="237"/>
      <c r="BP27" s="237"/>
      <c r="BQ27" s="234">
        <v>21</v>
      </c>
      <c r="BR27" s="235"/>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26"/>
    </row>
    <row r="28" spans="1:131" ht="26.25" customHeight="1" thickTop="1" x14ac:dyDescent="0.2">
      <c r="A28" s="238">
        <v>1</v>
      </c>
      <c r="B28" s="1083" t="s">
        <v>390</v>
      </c>
      <c r="C28" s="1084"/>
      <c r="D28" s="1084"/>
      <c r="E28" s="1084"/>
      <c r="F28" s="1084"/>
      <c r="G28" s="1084"/>
      <c r="H28" s="1084"/>
      <c r="I28" s="1084"/>
      <c r="J28" s="1084"/>
      <c r="K28" s="1084"/>
      <c r="L28" s="1084"/>
      <c r="M28" s="1084"/>
      <c r="N28" s="1084"/>
      <c r="O28" s="1084"/>
      <c r="P28" s="1085"/>
      <c r="Q28" s="1086">
        <v>25136</v>
      </c>
      <c r="R28" s="1087"/>
      <c r="S28" s="1087"/>
      <c r="T28" s="1087"/>
      <c r="U28" s="1087"/>
      <c r="V28" s="1087">
        <v>25034</v>
      </c>
      <c r="W28" s="1087"/>
      <c r="X28" s="1087"/>
      <c r="Y28" s="1087"/>
      <c r="Z28" s="1087"/>
      <c r="AA28" s="1087">
        <v>102</v>
      </c>
      <c r="AB28" s="1087"/>
      <c r="AC28" s="1087"/>
      <c r="AD28" s="1087"/>
      <c r="AE28" s="1088"/>
      <c r="AF28" s="1089">
        <v>102</v>
      </c>
      <c r="AG28" s="1087"/>
      <c r="AH28" s="1087"/>
      <c r="AI28" s="1087"/>
      <c r="AJ28" s="1090"/>
      <c r="AK28" s="1078">
        <v>3183</v>
      </c>
      <c r="AL28" s="1079"/>
      <c r="AM28" s="1079"/>
      <c r="AN28" s="1079"/>
      <c r="AO28" s="1079"/>
      <c r="AP28" s="1079" t="s">
        <v>488</v>
      </c>
      <c r="AQ28" s="1079"/>
      <c r="AR28" s="1079"/>
      <c r="AS28" s="1079"/>
      <c r="AT28" s="1079"/>
      <c r="AU28" s="1079" t="s">
        <v>488</v>
      </c>
      <c r="AV28" s="1079"/>
      <c r="AW28" s="1079"/>
      <c r="AX28" s="1079"/>
      <c r="AY28" s="1079"/>
      <c r="AZ28" s="1080"/>
      <c r="BA28" s="1080"/>
      <c r="BB28" s="1080"/>
      <c r="BC28" s="1080"/>
      <c r="BD28" s="1080"/>
      <c r="BE28" s="1081"/>
      <c r="BF28" s="1081"/>
      <c r="BG28" s="1081"/>
      <c r="BH28" s="1081"/>
      <c r="BI28" s="1082"/>
      <c r="BJ28" s="228"/>
      <c r="BK28" s="228"/>
      <c r="BL28" s="228"/>
      <c r="BM28" s="228"/>
      <c r="BN28" s="228"/>
      <c r="BO28" s="237"/>
      <c r="BP28" s="237"/>
      <c r="BQ28" s="234">
        <v>22</v>
      </c>
      <c r="BR28" s="235"/>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26"/>
    </row>
    <row r="29" spans="1:131" ht="26.25" customHeight="1" x14ac:dyDescent="0.2">
      <c r="A29" s="238">
        <v>2</v>
      </c>
      <c r="B29" s="1066" t="s">
        <v>391</v>
      </c>
      <c r="C29" s="1067"/>
      <c r="D29" s="1067"/>
      <c r="E29" s="1067"/>
      <c r="F29" s="1067"/>
      <c r="G29" s="1067"/>
      <c r="H29" s="1067"/>
      <c r="I29" s="1067"/>
      <c r="J29" s="1067"/>
      <c r="K29" s="1067"/>
      <c r="L29" s="1067"/>
      <c r="M29" s="1067"/>
      <c r="N29" s="1067"/>
      <c r="O29" s="1067"/>
      <c r="P29" s="1068"/>
      <c r="Q29" s="1074">
        <v>23693</v>
      </c>
      <c r="R29" s="1075"/>
      <c r="S29" s="1075"/>
      <c r="T29" s="1075"/>
      <c r="U29" s="1075"/>
      <c r="V29" s="1075">
        <v>23612</v>
      </c>
      <c r="W29" s="1075"/>
      <c r="X29" s="1075"/>
      <c r="Y29" s="1075"/>
      <c r="Z29" s="1075"/>
      <c r="AA29" s="1075">
        <v>81</v>
      </c>
      <c r="AB29" s="1075"/>
      <c r="AC29" s="1075"/>
      <c r="AD29" s="1075"/>
      <c r="AE29" s="1076"/>
      <c r="AF29" s="1071">
        <v>81</v>
      </c>
      <c r="AG29" s="1072"/>
      <c r="AH29" s="1072"/>
      <c r="AI29" s="1072"/>
      <c r="AJ29" s="1073"/>
      <c r="AK29" s="1016">
        <v>3895</v>
      </c>
      <c r="AL29" s="1007"/>
      <c r="AM29" s="1007"/>
      <c r="AN29" s="1007"/>
      <c r="AO29" s="1007"/>
      <c r="AP29" s="1007" t="s">
        <v>488</v>
      </c>
      <c r="AQ29" s="1007"/>
      <c r="AR29" s="1007"/>
      <c r="AS29" s="1007"/>
      <c r="AT29" s="1007"/>
      <c r="AU29" s="1007" t="s">
        <v>488</v>
      </c>
      <c r="AV29" s="1007"/>
      <c r="AW29" s="1007"/>
      <c r="AX29" s="1007"/>
      <c r="AY29" s="1007"/>
      <c r="AZ29" s="1077"/>
      <c r="BA29" s="1077"/>
      <c r="BB29" s="1077"/>
      <c r="BC29" s="1077"/>
      <c r="BD29" s="1077"/>
      <c r="BE29" s="1008"/>
      <c r="BF29" s="1008"/>
      <c r="BG29" s="1008"/>
      <c r="BH29" s="1008"/>
      <c r="BI29" s="1009"/>
      <c r="BJ29" s="228"/>
      <c r="BK29" s="228"/>
      <c r="BL29" s="228"/>
      <c r="BM29" s="228"/>
      <c r="BN29" s="228"/>
      <c r="BO29" s="237"/>
      <c r="BP29" s="237"/>
      <c r="BQ29" s="234">
        <v>23</v>
      </c>
      <c r="BR29" s="235"/>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26"/>
    </row>
    <row r="30" spans="1:131" ht="26.25" customHeight="1" x14ac:dyDescent="0.2">
      <c r="A30" s="238">
        <v>3</v>
      </c>
      <c r="B30" s="1066" t="s">
        <v>392</v>
      </c>
      <c r="C30" s="1067"/>
      <c r="D30" s="1067"/>
      <c r="E30" s="1067"/>
      <c r="F30" s="1067"/>
      <c r="G30" s="1067"/>
      <c r="H30" s="1067"/>
      <c r="I30" s="1067"/>
      <c r="J30" s="1067"/>
      <c r="K30" s="1067"/>
      <c r="L30" s="1067"/>
      <c r="M30" s="1067"/>
      <c r="N30" s="1067"/>
      <c r="O30" s="1067"/>
      <c r="P30" s="1068"/>
      <c r="Q30" s="1074">
        <v>4392</v>
      </c>
      <c r="R30" s="1075"/>
      <c r="S30" s="1075"/>
      <c r="T30" s="1075"/>
      <c r="U30" s="1075"/>
      <c r="V30" s="1075">
        <v>4174</v>
      </c>
      <c r="W30" s="1075"/>
      <c r="X30" s="1075"/>
      <c r="Y30" s="1075"/>
      <c r="Z30" s="1075"/>
      <c r="AA30" s="1075">
        <v>218</v>
      </c>
      <c r="AB30" s="1075"/>
      <c r="AC30" s="1075"/>
      <c r="AD30" s="1075"/>
      <c r="AE30" s="1076"/>
      <c r="AF30" s="1071">
        <v>218</v>
      </c>
      <c r="AG30" s="1072"/>
      <c r="AH30" s="1072"/>
      <c r="AI30" s="1072"/>
      <c r="AJ30" s="1073"/>
      <c r="AK30" s="1016">
        <v>931</v>
      </c>
      <c r="AL30" s="1007"/>
      <c r="AM30" s="1007"/>
      <c r="AN30" s="1007"/>
      <c r="AO30" s="1007"/>
      <c r="AP30" s="1007" t="s">
        <v>488</v>
      </c>
      <c r="AQ30" s="1007"/>
      <c r="AR30" s="1007"/>
      <c r="AS30" s="1007"/>
      <c r="AT30" s="1007"/>
      <c r="AU30" s="1007" t="s">
        <v>488</v>
      </c>
      <c r="AV30" s="1007"/>
      <c r="AW30" s="1007"/>
      <c r="AX30" s="1007"/>
      <c r="AY30" s="1007"/>
      <c r="AZ30" s="1077"/>
      <c r="BA30" s="1077"/>
      <c r="BB30" s="1077"/>
      <c r="BC30" s="1077"/>
      <c r="BD30" s="1077"/>
      <c r="BE30" s="1008"/>
      <c r="BF30" s="1008"/>
      <c r="BG30" s="1008"/>
      <c r="BH30" s="1008"/>
      <c r="BI30" s="1009"/>
      <c r="BJ30" s="228"/>
      <c r="BK30" s="228"/>
      <c r="BL30" s="228"/>
      <c r="BM30" s="228"/>
      <c r="BN30" s="228"/>
      <c r="BO30" s="237"/>
      <c r="BP30" s="237"/>
      <c r="BQ30" s="234">
        <v>24</v>
      </c>
      <c r="BR30" s="235"/>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26"/>
    </row>
    <row r="31" spans="1:131" ht="26.25" customHeight="1" x14ac:dyDescent="0.2">
      <c r="A31" s="238">
        <v>4</v>
      </c>
      <c r="B31" s="1066" t="s">
        <v>393</v>
      </c>
      <c r="C31" s="1067"/>
      <c r="D31" s="1067"/>
      <c r="E31" s="1067"/>
      <c r="F31" s="1067"/>
      <c r="G31" s="1067"/>
      <c r="H31" s="1067"/>
      <c r="I31" s="1067"/>
      <c r="J31" s="1067"/>
      <c r="K31" s="1067"/>
      <c r="L31" s="1067"/>
      <c r="M31" s="1067"/>
      <c r="N31" s="1067"/>
      <c r="O31" s="1067"/>
      <c r="P31" s="1068"/>
      <c r="Q31" s="1074">
        <v>3803</v>
      </c>
      <c r="R31" s="1075"/>
      <c r="S31" s="1075"/>
      <c r="T31" s="1075"/>
      <c r="U31" s="1075"/>
      <c r="V31" s="1075">
        <v>3556</v>
      </c>
      <c r="W31" s="1075"/>
      <c r="X31" s="1075"/>
      <c r="Y31" s="1075"/>
      <c r="Z31" s="1075"/>
      <c r="AA31" s="1075">
        <v>246</v>
      </c>
      <c r="AB31" s="1075"/>
      <c r="AC31" s="1075"/>
      <c r="AD31" s="1075"/>
      <c r="AE31" s="1076"/>
      <c r="AF31" s="1071">
        <v>6148</v>
      </c>
      <c r="AG31" s="1072"/>
      <c r="AH31" s="1072"/>
      <c r="AI31" s="1072"/>
      <c r="AJ31" s="1073"/>
      <c r="AK31" s="1016">
        <v>115</v>
      </c>
      <c r="AL31" s="1007"/>
      <c r="AM31" s="1007"/>
      <c r="AN31" s="1007"/>
      <c r="AO31" s="1007"/>
      <c r="AP31" s="1007">
        <v>9647</v>
      </c>
      <c r="AQ31" s="1007"/>
      <c r="AR31" s="1007"/>
      <c r="AS31" s="1007"/>
      <c r="AT31" s="1007"/>
      <c r="AU31" s="1007">
        <v>125</v>
      </c>
      <c r="AV31" s="1007"/>
      <c r="AW31" s="1007"/>
      <c r="AX31" s="1007"/>
      <c r="AY31" s="1007"/>
      <c r="AZ31" s="1077"/>
      <c r="BA31" s="1077"/>
      <c r="BB31" s="1077"/>
      <c r="BC31" s="1077"/>
      <c r="BD31" s="1077"/>
      <c r="BE31" s="1008" t="s">
        <v>394</v>
      </c>
      <c r="BF31" s="1008"/>
      <c r="BG31" s="1008"/>
      <c r="BH31" s="1008"/>
      <c r="BI31" s="1009"/>
      <c r="BJ31" s="228"/>
      <c r="BK31" s="228"/>
      <c r="BL31" s="228"/>
      <c r="BM31" s="228"/>
      <c r="BN31" s="228"/>
      <c r="BO31" s="237"/>
      <c r="BP31" s="237"/>
      <c r="BQ31" s="234">
        <v>25</v>
      </c>
      <c r="BR31" s="235"/>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26"/>
    </row>
    <row r="32" spans="1:131" ht="26.25" customHeight="1" x14ac:dyDescent="0.2">
      <c r="A32" s="238">
        <v>5</v>
      </c>
      <c r="B32" s="1066" t="s">
        <v>395</v>
      </c>
      <c r="C32" s="1067"/>
      <c r="D32" s="1067"/>
      <c r="E32" s="1067"/>
      <c r="F32" s="1067"/>
      <c r="G32" s="1067"/>
      <c r="H32" s="1067"/>
      <c r="I32" s="1067"/>
      <c r="J32" s="1067"/>
      <c r="K32" s="1067"/>
      <c r="L32" s="1067"/>
      <c r="M32" s="1067"/>
      <c r="N32" s="1067"/>
      <c r="O32" s="1067"/>
      <c r="P32" s="1068"/>
      <c r="Q32" s="1074">
        <v>5508</v>
      </c>
      <c r="R32" s="1075"/>
      <c r="S32" s="1075"/>
      <c r="T32" s="1075"/>
      <c r="U32" s="1075"/>
      <c r="V32" s="1075">
        <v>5270</v>
      </c>
      <c r="W32" s="1075"/>
      <c r="X32" s="1075"/>
      <c r="Y32" s="1075"/>
      <c r="Z32" s="1075"/>
      <c r="AA32" s="1075">
        <v>237</v>
      </c>
      <c r="AB32" s="1075"/>
      <c r="AC32" s="1075"/>
      <c r="AD32" s="1075"/>
      <c r="AE32" s="1076"/>
      <c r="AF32" s="1071">
        <v>1034</v>
      </c>
      <c r="AG32" s="1072"/>
      <c r="AH32" s="1072"/>
      <c r="AI32" s="1072"/>
      <c r="AJ32" s="1073"/>
      <c r="AK32" s="1016">
        <v>1610</v>
      </c>
      <c r="AL32" s="1007"/>
      <c r="AM32" s="1007"/>
      <c r="AN32" s="1007"/>
      <c r="AO32" s="1007"/>
      <c r="AP32" s="1007">
        <v>39782</v>
      </c>
      <c r="AQ32" s="1007"/>
      <c r="AR32" s="1007"/>
      <c r="AS32" s="1007"/>
      <c r="AT32" s="1007"/>
      <c r="AU32" s="1007">
        <v>10781</v>
      </c>
      <c r="AV32" s="1007"/>
      <c r="AW32" s="1007"/>
      <c r="AX32" s="1007"/>
      <c r="AY32" s="1007"/>
      <c r="AZ32" s="1077"/>
      <c r="BA32" s="1077"/>
      <c r="BB32" s="1077"/>
      <c r="BC32" s="1077"/>
      <c r="BD32" s="1077"/>
      <c r="BE32" s="1008" t="s">
        <v>394</v>
      </c>
      <c r="BF32" s="1008"/>
      <c r="BG32" s="1008"/>
      <c r="BH32" s="1008"/>
      <c r="BI32" s="1009"/>
      <c r="BJ32" s="228"/>
      <c r="BK32" s="228"/>
      <c r="BL32" s="228"/>
      <c r="BM32" s="228"/>
      <c r="BN32" s="228"/>
      <c r="BO32" s="237"/>
      <c r="BP32" s="237"/>
      <c r="BQ32" s="234">
        <v>26</v>
      </c>
      <c r="BR32" s="235"/>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26"/>
    </row>
    <row r="33" spans="1:131" ht="26.25" customHeight="1" x14ac:dyDescent="0.2">
      <c r="A33" s="238">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28"/>
      <c r="BK33" s="228"/>
      <c r="BL33" s="228"/>
      <c r="BM33" s="228"/>
      <c r="BN33" s="228"/>
      <c r="BO33" s="237"/>
      <c r="BP33" s="237"/>
      <c r="BQ33" s="234">
        <v>27</v>
      </c>
      <c r="BR33" s="235"/>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26"/>
    </row>
    <row r="34" spans="1:131" ht="26.25" customHeight="1" x14ac:dyDescent="0.2">
      <c r="A34" s="238">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28"/>
      <c r="BK34" s="228"/>
      <c r="BL34" s="228"/>
      <c r="BM34" s="228"/>
      <c r="BN34" s="228"/>
      <c r="BO34" s="237"/>
      <c r="BP34" s="237"/>
      <c r="BQ34" s="234">
        <v>28</v>
      </c>
      <c r="BR34" s="235"/>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26"/>
    </row>
    <row r="35" spans="1:131" ht="26.25" customHeight="1" x14ac:dyDescent="0.2">
      <c r="A35" s="238">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28"/>
      <c r="BK35" s="228"/>
      <c r="BL35" s="228"/>
      <c r="BM35" s="228"/>
      <c r="BN35" s="228"/>
      <c r="BO35" s="237"/>
      <c r="BP35" s="237"/>
      <c r="BQ35" s="234">
        <v>29</v>
      </c>
      <c r="BR35" s="235"/>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26"/>
    </row>
    <row r="36" spans="1:131" ht="26.25" customHeight="1" x14ac:dyDescent="0.2">
      <c r="A36" s="238">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28"/>
      <c r="BK36" s="228"/>
      <c r="BL36" s="228"/>
      <c r="BM36" s="228"/>
      <c r="BN36" s="228"/>
      <c r="BO36" s="237"/>
      <c r="BP36" s="237"/>
      <c r="BQ36" s="234">
        <v>30</v>
      </c>
      <c r="BR36" s="235"/>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26"/>
    </row>
    <row r="37" spans="1:131" ht="26.25" customHeight="1" x14ac:dyDescent="0.2">
      <c r="A37" s="238">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28"/>
      <c r="BK37" s="228"/>
      <c r="BL37" s="228"/>
      <c r="BM37" s="228"/>
      <c r="BN37" s="228"/>
      <c r="BO37" s="237"/>
      <c r="BP37" s="237"/>
      <c r="BQ37" s="234">
        <v>31</v>
      </c>
      <c r="BR37" s="235"/>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26"/>
    </row>
    <row r="38" spans="1:131" ht="26.25" customHeight="1" x14ac:dyDescent="0.2">
      <c r="A38" s="238">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28"/>
      <c r="BK38" s="228"/>
      <c r="BL38" s="228"/>
      <c r="BM38" s="228"/>
      <c r="BN38" s="228"/>
      <c r="BO38" s="237"/>
      <c r="BP38" s="237"/>
      <c r="BQ38" s="234">
        <v>32</v>
      </c>
      <c r="BR38" s="235"/>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26"/>
    </row>
    <row r="39" spans="1:131" ht="26.25" customHeight="1" x14ac:dyDescent="0.2">
      <c r="A39" s="238">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28"/>
      <c r="BK39" s="228"/>
      <c r="BL39" s="228"/>
      <c r="BM39" s="228"/>
      <c r="BN39" s="228"/>
      <c r="BO39" s="237"/>
      <c r="BP39" s="237"/>
      <c r="BQ39" s="234">
        <v>33</v>
      </c>
      <c r="BR39" s="235"/>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26"/>
    </row>
    <row r="40" spans="1:131" ht="26.25" customHeight="1" x14ac:dyDescent="0.2">
      <c r="A40" s="234">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28"/>
      <c r="BK40" s="228"/>
      <c r="BL40" s="228"/>
      <c r="BM40" s="228"/>
      <c r="BN40" s="228"/>
      <c r="BO40" s="237"/>
      <c r="BP40" s="237"/>
      <c r="BQ40" s="234">
        <v>34</v>
      </c>
      <c r="BR40" s="235"/>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26"/>
    </row>
    <row r="41" spans="1:131" ht="26.25" customHeight="1" x14ac:dyDescent="0.2">
      <c r="A41" s="234">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28"/>
      <c r="BK41" s="228"/>
      <c r="BL41" s="228"/>
      <c r="BM41" s="228"/>
      <c r="BN41" s="228"/>
      <c r="BO41" s="237"/>
      <c r="BP41" s="237"/>
      <c r="BQ41" s="234">
        <v>35</v>
      </c>
      <c r="BR41" s="235"/>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26"/>
    </row>
    <row r="42" spans="1:131" ht="26.25" customHeight="1" x14ac:dyDescent="0.2">
      <c r="A42" s="234">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28"/>
      <c r="BK42" s="228"/>
      <c r="BL42" s="228"/>
      <c r="BM42" s="228"/>
      <c r="BN42" s="228"/>
      <c r="BO42" s="237"/>
      <c r="BP42" s="237"/>
      <c r="BQ42" s="234">
        <v>36</v>
      </c>
      <c r="BR42" s="235"/>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26"/>
    </row>
    <row r="43" spans="1:131" ht="26.25" customHeight="1" x14ac:dyDescent="0.2">
      <c r="A43" s="234">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28"/>
      <c r="BK43" s="228"/>
      <c r="BL43" s="228"/>
      <c r="BM43" s="228"/>
      <c r="BN43" s="228"/>
      <c r="BO43" s="237"/>
      <c r="BP43" s="237"/>
      <c r="BQ43" s="234">
        <v>37</v>
      </c>
      <c r="BR43" s="235"/>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26"/>
    </row>
    <row r="44" spans="1:131" ht="26.25" customHeight="1" x14ac:dyDescent="0.2">
      <c r="A44" s="234">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28"/>
      <c r="BK44" s="228"/>
      <c r="BL44" s="228"/>
      <c r="BM44" s="228"/>
      <c r="BN44" s="228"/>
      <c r="BO44" s="237"/>
      <c r="BP44" s="237"/>
      <c r="BQ44" s="234">
        <v>38</v>
      </c>
      <c r="BR44" s="235"/>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26"/>
    </row>
    <row r="45" spans="1:131" ht="26.25" customHeight="1" x14ac:dyDescent="0.2">
      <c r="A45" s="234">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28"/>
      <c r="BK45" s="228"/>
      <c r="BL45" s="228"/>
      <c r="BM45" s="228"/>
      <c r="BN45" s="228"/>
      <c r="BO45" s="237"/>
      <c r="BP45" s="237"/>
      <c r="BQ45" s="234">
        <v>39</v>
      </c>
      <c r="BR45" s="235"/>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26"/>
    </row>
    <row r="46" spans="1:131" ht="26.25" customHeight="1" x14ac:dyDescent="0.2">
      <c r="A46" s="234">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28"/>
      <c r="BK46" s="228"/>
      <c r="BL46" s="228"/>
      <c r="BM46" s="228"/>
      <c r="BN46" s="228"/>
      <c r="BO46" s="237"/>
      <c r="BP46" s="237"/>
      <c r="BQ46" s="234">
        <v>40</v>
      </c>
      <c r="BR46" s="235"/>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26"/>
    </row>
    <row r="47" spans="1:131" ht="26.25" customHeight="1" x14ac:dyDescent="0.2">
      <c r="A47" s="234">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28"/>
      <c r="BK47" s="228"/>
      <c r="BL47" s="228"/>
      <c r="BM47" s="228"/>
      <c r="BN47" s="228"/>
      <c r="BO47" s="237"/>
      <c r="BP47" s="237"/>
      <c r="BQ47" s="234">
        <v>41</v>
      </c>
      <c r="BR47" s="235"/>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26"/>
    </row>
    <row r="48" spans="1:131" ht="26.25" customHeight="1" x14ac:dyDescent="0.2">
      <c r="A48" s="234">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28"/>
      <c r="BK48" s="228"/>
      <c r="BL48" s="228"/>
      <c r="BM48" s="228"/>
      <c r="BN48" s="228"/>
      <c r="BO48" s="237"/>
      <c r="BP48" s="237"/>
      <c r="BQ48" s="234">
        <v>42</v>
      </c>
      <c r="BR48" s="235"/>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26"/>
    </row>
    <row r="49" spans="1:131" ht="26.25" customHeight="1" x14ac:dyDescent="0.2">
      <c r="A49" s="234">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28"/>
      <c r="BK49" s="228"/>
      <c r="BL49" s="228"/>
      <c r="BM49" s="228"/>
      <c r="BN49" s="228"/>
      <c r="BO49" s="237"/>
      <c r="BP49" s="237"/>
      <c r="BQ49" s="234">
        <v>43</v>
      </c>
      <c r="BR49" s="235"/>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26"/>
    </row>
    <row r="50" spans="1:131" ht="26.25" customHeight="1" x14ac:dyDescent="0.2">
      <c r="A50" s="234">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28"/>
      <c r="BK50" s="228"/>
      <c r="BL50" s="228"/>
      <c r="BM50" s="228"/>
      <c r="BN50" s="228"/>
      <c r="BO50" s="237"/>
      <c r="BP50" s="237"/>
      <c r="BQ50" s="234">
        <v>44</v>
      </c>
      <c r="BR50" s="235"/>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26"/>
    </row>
    <row r="51" spans="1:131" ht="26.25" customHeight="1" x14ac:dyDescent="0.2">
      <c r="A51" s="234">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28"/>
      <c r="BK51" s="228"/>
      <c r="BL51" s="228"/>
      <c r="BM51" s="228"/>
      <c r="BN51" s="228"/>
      <c r="BO51" s="237"/>
      <c r="BP51" s="237"/>
      <c r="BQ51" s="234">
        <v>45</v>
      </c>
      <c r="BR51" s="235"/>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26"/>
    </row>
    <row r="52" spans="1:131" ht="26.25" customHeight="1" x14ac:dyDescent="0.2">
      <c r="A52" s="234">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28"/>
      <c r="BK52" s="228"/>
      <c r="BL52" s="228"/>
      <c r="BM52" s="228"/>
      <c r="BN52" s="228"/>
      <c r="BO52" s="237"/>
      <c r="BP52" s="237"/>
      <c r="BQ52" s="234">
        <v>46</v>
      </c>
      <c r="BR52" s="235"/>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26"/>
    </row>
    <row r="53" spans="1:131" ht="26.25" customHeight="1" x14ac:dyDescent="0.2">
      <c r="A53" s="234">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28"/>
      <c r="BK53" s="228"/>
      <c r="BL53" s="228"/>
      <c r="BM53" s="228"/>
      <c r="BN53" s="228"/>
      <c r="BO53" s="237"/>
      <c r="BP53" s="237"/>
      <c r="BQ53" s="234">
        <v>47</v>
      </c>
      <c r="BR53" s="235"/>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26"/>
    </row>
    <row r="54" spans="1:131" ht="26.25" customHeight="1" x14ac:dyDescent="0.2">
      <c r="A54" s="234">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28"/>
      <c r="BK54" s="228"/>
      <c r="BL54" s="228"/>
      <c r="BM54" s="228"/>
      <c r="BN54" s="228"/>
      <c r="BO54" s="237"/>
      <c r="BP54" s="237"/>
      <c r="BQ54" s="234">
        <v>48</v>
      </c>
      <c r="BR54" s="235"/>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26"/>
    </row>
    <row r="55" spans="1:131" ht="26.25" customHeight="1" x14ac:dyDescent="0.2">
      <c r="A55" s="234">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28"/>
      <c r="BK55" s="228"/>
      <c r="BL55" s="228"/>
      <c r="BM55" s="228"/>
      <c r="BN55" s="228"/>
      <c r="BO55" s="237"/>
      <c r="BP55" s="237"/>
      <c r="BQ55" s="234">
        <v>49</v>
      </c>
      <c r="BR55" s="235"/>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26"/>
    </row>
    <row r="56" spans="1:131" ht="26.25" customHeight="1" x14ac:dyDescent="0.2">
      <c r="A56" s="234">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28"/>
      <c r="BK56" s="228"/>
      <c r="BL56" s="228"/>
      <c r="BM56" s="228"/>
      <c r="BN56" s="228"/>
      <c r="BO56" s="237"/>
      <c r="BP56" s="237"/>
      <c r="BQ56" s="234">
        <v>50</v>
      </c>
      <c r="BR56" s="235"/>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26"/>
    </row>
    <row r="57" spans="1:131" ht="26.25" customHeight="1" x14ac:dyDescent="0.2">
      <c r="A57" s="234">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28"/>
      <c r="BK57" s="228"/>
      <c r="BL57" s="228"/>
      <c r="BM57" s="228"/>
      <c r="BN57" s="228"/>
      <c r="BO57" s="237"/>
      <c r="BP57" s="237"/>
      <c r="BQ57" s="234">
        <v>51</v>
      </c>
      <c r="BR57" s="235"/>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26"/>
    </row>
    <row r="58" spans="1:131" ht="26.25" customHeight="1" x14ac:dyDescent="0.2">
      <c r="A58" s="234">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28"/>
      <c r="BK58" s="228"/>
      <c r="BL58" s="228"/>
      <c r="BM58" s="228"/>
      <c r="BN58" s="228"/>
      <c r="BO58" s="237"/>
      <c r="BP58" s="237"/>
      <c r="BQ58" s="234">
        <v>52</v>
      </c>
      <c r="BR58" s="235"/>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26"/>
    </row>
    <row r="59" spans="1:131" ht="26.25" customHeight="1" x14ac:dyDescent="0.2">
      <c r="A59" s="234">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28"/>
      <c r="BK59" s="228"/>
      <c r="BL59" s="228"/>
      <c r="BM59" s="228"/>
      <c r="BN59" s="228"/>
      <c r="BO59" s="237"/>
      <c r="BP59" s="237"/>
      <c r="BQ59" s="234">
        <v>53</v>
      </c>
      <c r="BR59" s="235"/>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26"/>
    </row>
    <row r="60" spans="1:131" ht="26.25" customHeight="1" x14ac:dyDescent="0.2">
      <c r="A60" s="234">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28"/>
      <c r="BK60" s="228"/>
      <c r="BL60" s="228"/>
      <c r="BM60" s="228"/>
      <c r="BN60" s="228"/>
      <c r="BO60" s="237"/>
      <c r="BP60" s="237"/>
      <c r="BQ60" s="234">
        <v>54</v>
      </c>
      <c r="BR60" s="235"/>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26"/>
    </row>
    <row r="61" spans="1:131" ht="26.25" customHeight="1" thickBot="1" x14ac:dyDescent="0.25">
      <c r="A61" s="234">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28"/>
      <c r="BK61" s="228"/>
      <c r="BL61" s="228"/>
      <c r="BM61" s="228"/>
      <c r="BN61" s="228"/>
      <c r="BO61" s="237"/>
      <c r="BP61" s="237"/>
      <c r="BQ61" s="234">
        <v>55</v>
      </c>
      <c r="BR61" s="235"/>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26"/>
    </row>
    <row r="62" spans="1:131" ht="26.25" customHeight="1" x14ac:dyDescent="0.2">
      <c r="A62" s="234">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37"/>
      <c r="BP62" s="237"/>
      <c r="BQ62" s="234">
        <v>56</v>
      </c>
      <c r="BR62" s="235"/>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26"/>
    </row>
    <row r="63" spans="1:131" ht="26.25" customHeight="1" thickBot="1" x14ac:dyDescent="0.25">
      <c r="A63" s="236" t="s">
        <v>378</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7582</v>
      </c>
      <c r="AG63" s="995"/>
      <c r="AH63" s="995"/>
      <c r="AI63" s="995"/>
      <c r="AJ63" s="1058"/>
      <c r="AK63" s="1059"/>
      <c r="AL63" s="999"/>
      <c r="AM63" s="999"/>
      <c r="AN63" s="999"/>
      <c r="AO63" s="999"/>
      <c r="AP63" s="995">
        <v>49429</v>
      </c>
      <c r="AQ63" s="995"/>
      <c r="AR63" s="995"/>
      <c r="AS63" s="995"/>
      <c r="AT63" s="995"/>
      <c r="AU63" s="995">
        <v>10906</v>
      </c>
      <c r="AV63" s="995"/>
      <c r="AW63" s="995"/>
      <c r="AX63" s="995"/>
      <c r="AY63" s="995"/>
      <c r="AZ63" s="1053"/>
      <c r="BA63" s="1053"/>
      <c r="BB63" s="1053"/>
      <c r="BC63" s="1053"/>
      <c r="BD63" s="1053"/>
      <c r="BE63" s="996"/>
      <c r="BF63" s="996"/>
      <c r="BG63" s="996"/>
      <c r="BH63" s="996"/>
      <c r="BI63" s="997"/>
      <c r="BJ63" s="1054" t="s">
        <v>122</v>
      </c>
      <c r="BK63" s="989"/>
      <c r="BL63" s="989"/>
      <c r="BM63" s="989"/>
      <c r="BN63" s="1055"/>
      <c r="BO63" s="237"/>
      <c r="BP63" s="237"/>
      <c r="BQ63" s="234">
        <v>57</v>
      </c>
      <c r="BR63" s="235"/>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26"/>
    </row>
    <row r="65" spans="1:131" ht="26.25" customHeight="1" thickBot="1" x14ac:dyDescent="0.25">
      <c r="A65" s="228" t="s">
        <v>398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26"/>
    </row>
    <row r="66" spans="1:131" ht="26.25" customHeight="1" x14ac:dyDescent="0.2">
      <c r="A66" s="1031" t="s">
        <v>399</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400</v>
      </c>
      <c r="AV66" s="1038"/>
      <c r="AW66" s="1038"/>
      <c r="AX66" s="1038"/>
      <c r="AY66" s="1039"/>
      <c r="AZ66" s="1037" t="s">
        <v>364</v>
      </c>
      <c r="BA66" s="1038"/>
      <c r="BB66" s="1038"/>
      <c r="BC66" s="1038"/>
      <c r="BD66" s="1051"/>
      <c r="BE66" s="237"/>
      <c r="BF66" s="237"/>
      <c r="BG66" s="237"/>
      <c r="BH66" s="237"/>
      <c r="BI66" s="237"/>
      <c r="BJ66" s="237"/>
      <c r="BK66" s="237"/>
      <c r="BL66" s="237"/>
      <c r="BM66" s="237"/>
      <c r="BN66" s="237"/>
      <c r="BO66" s="237"/>
      <c r="BP66" s="237"/>
      <c r="BQ66" s="234">
        <v>60</v>
      </c>
      <c r="BR66" s="239"/>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26"/>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37"/>
      <c r="BF67" s="237"/>
      <c r="BG67" s="237"/>
      <c r="BH67" s="237"/>
      <c r="BI67" s="237"/>
      <c r="BJ67" s="237"/>
      <c r="BK67" s="237"/>
      <c r="BL67" s="237"/>
      <c r="BM67" s="237"/>
      <c r="BN67" s="237"/>
      <c r="BO67" s="237"/>
      <c r="BP67" s="237"/>
      <c r="BQ67" s="234">
        <v>61</v>
      </c>
      <c r="BR67" s="239"/>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26"/>
    </row>
    <row r="68" spans="1:131" ht="26.25" customHeight="1" thickTop="1" x14ac:dyDescent="0.2">
      <c r="A68" s="232">
        <v>1</v>
      </c>
      <c r="B68" s="1021" t="s">
        <v>549</v>
      </c>
      <c r="C68" s="1022"/>
      <c r="D68" s="1022"/>
      <c r="E68" s="1022"/>
      <c r="F68" s="1022"/>
      <c r="G68" s="1022"/>
      <c r="H68" s="1022"/>
      <c r="I68" s="1022"/>
      <c r="J68" s="1022"/>
      <c r="K68" s="1022"/>
      <c r="L68" s="1022"/>
      <c r="M68" s="1022"/>
      <c r="N68" s="1022"/>
      <c r="O68" s="1022"/>
      <c r="P68" s="1023"/>
      <c r="Q68" s="1024">
        <v>401</v>
      </c>
      <c r="R68" s="1018"/>
      <c r="S68" s="1018"/>
      <c r="T68" s="1018"/>
      <c r="U68" s="1018"/>
      <c r="V68" s="1018">
        <v>373</v>
      </c>
      <c r="W68" s="1018"/>
      <c r="X68" s="1018"/>
      <c r="Y68" s="1018"/>
      <c r="Z68" s="1018"/>
      <c r="AA68" s="1018">
        <v>28</v>
      </c>
      <c r="AB68" s="1018"/>
      <c r="AC68" s="1018"/>
      <c r="AD68" s="1018"/>
      <c r="AE68" s="1018"/>
      <c r="AF68" s="1018">
        <v>28</v>
      </c>
      <c r="AG68" s="1018"/>
      <c r="AH68" s="1018"/>
      <c r="AI68" s="1018"/>
      <c r="AJ68" s="1018"/>
      <c r="AK68" s="1018" t="s">
        <v>488</v>
      </c>
      <c r="AL68" s="1018"/>
      <c r="AM68" s="1018"/>
      <c r="AN68" s="1018"/>
      <c r="AO68" s="1018"/>
      <c r="AP68" s="1018" t="s">
        <v>488</v>
      </c>
      <c r="AQ68" s="1018"/>
      <c r="AR68" s="1018"/>
      <c r="AS68" s="1018"/>
      <c r="AT68" s="1018"/>
      <c r="AU68" s="1018" t="s">
        <v>488</v>
      </c>
      <c r="AV68" s="1018"/>
      <c r="AW68" s="1018"/>
      <c r="AX68" s="1018"/>
      <c r="AY68" s="1018"/>
      <c r="AZ68" s="1019"/>
      <c r="BA68" s="1019"/>
      <c r="BB68" s="1019"/>
      <c r="BC68" s="1019"/>
      <c r="BD68" s="1020"/>
      <c r="BE68" s="237"/>
      <c r="BF68" s="237"/>
      <c r="BG68" s="237"/>
      <c r="BH68" s="237"/>
      <c r="BI68" s="237"/>
      <c r="BJ68" s="237"/>
      <c r="BK68" s="237"/>
      <c r="BL68" s="237"/>
      <c r="BM68" s="237"/>
      <c r="BN68" s="237"/>
      <c r="BO68" s="237"/>
      <c r="BP68" s="237"/>
      <c r="BQ68" s="234">
        <v>62</v>
      </c>
      <c r="BR68" s="239"/>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26"/>
    </row>
    <row r="69" spans="1:131" ht="26.25" customHeight="1" x14ac:dyDescent="0.2">
      <c r="A69" s="234">
        <v>2</v>
      </c>
      <c r="B69" s="1010" t="s">
        <v>550</v>
      </c>
      <c r="C69" s="1011"/>
      <c r="D69" s="1011"/>
      <c r="E69" s="1011"/>
      <c r="F69" s="1011"/>
      <c r="G69" s="1011"/>
      <c r="H69" s="1011"/>
      <c r="I69" s="1011"/>
      <c r="J69" s="1011"/>
      <c r="K69" s="1011"/>
      <c r="L69" s="1011"/>
      <c r="M69" s="1011"/>
      <c r="N69" s="1011"/>
      <c r="O69" s="1011"/>
      <c r="P69" s="1012"/>
      <c r="Q69" s="1013">
        <v>7415</v>
      </c>
      <c r="R69" s="1007"/>
      <c r="S69" s="1007"/>
      <c r="T69" s="1007"/>
      <c r="U69" s="1007"/>
      <c r="V69" s="1007">
        <v>7237</v>
      </c>
      <c r="W69" s="1007"/>
      <c r="X69" s="1007"/>
      <c r="Y69" s="1007"/>
      <c r="Z69" s="1007"/>
      <c r="AA69" s="1007">
        <v>177</v>
      </c>
      <c r="AB69" s="1007"/>
      <c r="AC69" s="1007"/>
      <c r="AD69" s="1007"/>
      <c r="AE69" s="1007"/>
      <c r="AF69" s="1007">
        <v>177</v>
      </c>
      <c r="AG69" s="1007"/>
      <c r="AH69" s="1007"/>
      <c r="AI69" s="1007"/>
      <c r="AJ69" s="1007"/>
      <c r="AK69" s="1007" t="s">
        <v>488</v>
      </c>
      <c r="AL69" s="1007"/>
      <c r="AM69" s="1007"/>
      <c r="AN69" s="1007"/>
      <c r="AO69" s="1007"/>
      <c r="AP69" s="1007">
        <v>1670</v>
      </c>
      <c r="AQ69" s="1007"/>
      <c r="AR69" s="1007"/>
      <c r="AS69" s="1007"/>
      <c r="AT69" s="1007"/>
      <c r="AU69" s="1007">
        <v>695</v>
      </c>
      <c r="AV69" s="1007"/>
      <c r="AW69" s="1007"/>
      <c r="AX69" s="1007"/>
      <c r="AY69" s="1007"/>
      <c r="AZ69" s="1008"/>
      <c r="BA69" s="1008"/>
      <c r="BB69" s="1008"/>
      <c r="BC69" s="1008"/>
      <c r="BD69" s="1009"/>
      <c r="BE69" s="237"/>
      <c r="BF69" s="237"/>
      <c r="BG69" s="237"/>
      <c r="BH69" s="237"/>
      <c r="BI69" s="237"/>
      <c r="BJ69" s="237"/>
      <c r="BK69" s="237"/>
      <c r="BL69" s="237"/>
      <c r="BM69" s="237"/>
      <c r="BN69" s="237"/>
      <c r="BO69" s="237"/>
      <c r="BP69" s="237"/>
      <c r="BQ69" s="234">
        <v>63</v>
      </c>
      <c r="BR69" s="239"/>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26"/>
    </row>
    <row r="70" spans="1:131" ht="26.25" customHeight="1" x14ac:dyDescent="0.2">
      <c r="A70" s="234">
        <v>3</v>
      </c>
      <c r="B70" s="1010" t="s">
        <v>551</v>
      </c>
      <c r="C70" s="1011"/>
      <c r="D70" s="1011"/>
      <c r="E70" s="1011"/>
      <c r="F70" s="1011"/>
      <c r="G70" s="1011"/>
      <c r="H70" s="1011"/>
      <c r="I70" s="1011"/>
      <c r="J70" s="1011"/>
      <c r="K70" s="1011"/>
      <c r="L70" s="1011"/>
      <c r="M70" s="1011"/>
      <c r="N70" s="1011"/>
      <c r="O70" s="1011"/>
      <c r="P70" s="1012"/>
      <c r="Q70" s="1013">
        <v>87370</v>
      </c>
      <c r="R70" s="1007"/>
      <c r="S70" s="1007"/>
      <c r="T70" s="1007"/>
      <c r="U70" s="1007"/>
      <c r="V70" s="1007">
        <v>81204</v>
      </c>
      <c r="W70" s="1007"/>
      <c r="X70" s="1007"/>
      <c r="Y70" s="1007"/>
      <c r="Z70" s="1007"/>
      <c r="AA70" s="1007">
        <v>6166</v>
      </c>
      <c r="AB70" s="1007"/>
      <c r="AC70" s="1007"/>
      <c r="AD70" s="1007"/>
      <c r="AE70" s="1007"/>
      <c r="AF70" s="1007">
        <v>13225</v>
      </c>
      <c r="AG70" s="1007"/>
      <c r="AH70" s="1007"/>
      <c r="AI70" s="1007"/>
      <c r="AJ70" s="1007"/>
      <c r="AK70" s="1007" t="s">
        <v>488</v>
      </c>
      <c r="AL70" s="1007"/>
      <c r="AM70" s="1007"/>
      <c r="AN70" s="1007"/>
      <c r="AO70" s="1007"/>
      <c r="AP70" s="1007" t="s">
        <v>488</v>
      </c>
      <c r="AQ70" s="1007"/>
      <c r="AR70" s="1007"/>
      <c r="AS70" s="1007"/>
      <c r="AT70" s="1007"/>
      <c r="AU70" s="1007" t="s">
        <v>488</v>
      </c>
      <c r="AV70" s="1007"/>
      <c r="AW70" s="1007"/>
      <c r="AX70" s="1007"/>
      <c r="AY70" s="1007"/>
      <c r="AZ70" s="1008"/>
      <c r="BA70" s="1008"/>
      <c r="BB70" s="1008"/>
      <c r="BC70" s="1008"/>
      <c r="BD70" s="1009"/>
      <c r="BE70" s="237"/>
      <c r="BF70" s="237"/>
      <c r="BG70" s="237"/>
      <c r="BH70" s="237"/>
      <c r="BI70" s="237"/>
      <c r="BJ70" s="237"/>
      <c r="BK70" s="237"/>
      <c r="BL70" s="237"/>
      <c r="BM70" s="237"/>
      <c r="BN70" s="237"/>
      <c r="BO70" s="237"/>
      <c r="BP70" s="237"/>
      <c r="BQ70" s="234">
        <v>64</v>
      </c>
      <c r="BR70" s="239"/>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26"/>
    </row>
    <row r="71" spans="1:131" ht="26.25" customHeight="1" x14ac:dyDescent="0.2">
      <c r="A71" s="234">
        <v>4</v>
      </c>
      <c r="B71" s="1010" t="s">
        <v>552</v>
      </c>
      <c r="C71" s="1011"/>
      <c r="D71" s="1011"/>
      <c r="E71" s="1011"/>
      <c r="F71" s="1011"/>
      <c r="G71" s="1011"/>
      <c r="H71" s="1011"/>
      <c r="I71" s="1011"/>
      <c r="J71" s="1011"/>
      <c r="K71" s="1011"/>
      <c r="L71" s="1011"/>
      <c r="M71" s="1011"/>
      <c r="N71" s="1011"/>
      <c r="O71" s="1011"/>
      <c r="P71" s="1012"/>
      <c r="Q71" s="1013">
        <v>165</v>
      </c>
      <c r="R71" s="1007"/>
      <c r="S71" s="1007"/>
      <c r="T71" s="1007"/>
      <c r="U71" s="1007"/>
      <c r="V71" s="1007">
        <v>161</v>
      </c>
      <c r="W71" s="1007"/>
      <c r="X71" s="1007"/>
      <c r="Y71" s="1007"/>
      <c r="Z71" s="1007"/>
      <c r="AA71" s="1007">
        <v>4</v>
      </c>
      <c r="AB71" s="1007"/>
      <c r="AC71" s="1007"/>
      <c r="AD71" s="1007"/>
      <c r="AE71" s="1007"/>
      <c r="AF71" s="1007">
        <v>4</v>
      </c>
      <c r="AG71" s="1007"/>
      <c r="AH71" s="1007"/>
      <c r="AI71" s="1007"/>
      <c r="AJ71" s="1007"/>
      <c r="AK71" s="1007" t="s">
        <v>488</v>
      </c>
      <c r="AL71" s="1007"/>
      <c r="AM71" s="1007"/>
      <c r="AN71" s="1007"/>
      <c r="AO71" s="1007"/>
      <c r="AP71" s="1007" t="s">
        <v>488</v>
      </c>
      <c r="AQ71" s="1007"/>
      <c r="AR71" s="1007"/>
      <c r="AS71" s="1007"/>
      <c r="AT71" s="1007"/>
      <c r="AU71" s="1007" t="s">
        <v>488</v>
      </c>
      <c r="AV71" s="1007"/>
      <c r="AW71" s="1007"/>
      <c r="AX71" s="1007"/>
      <c r="AY71" s="1007"/>
      <c r="AZ71" s="1008"/>
      <c r="BA71" s="1008"/>
      <c r="BB71" s="1008"/>
      <c r="BC71" s="1008"/>
      <c r="BD71" s="1009"/>
      <c r="BE71" s="237"/>
      <c r="BF71" s="237"/>
      <c r="BG71" s="237"/>
      <c r="BH71" s="237"/>
      <c r="BI71" s="237"/>
      <c r="BJ71" s="237"/>
      <c r="BK71" s="237"/>
      <c r="BL71" s="237"/>
      <c r="BM71" s="237"/>
      <c r="BN71" s="237"/>
      <c r="BO71" s="237"/>
      <c r="BP71" s="237"/>
      <c r="BQ71" s="234">
        <v>65</v>
      </c>
      <c r="BR71" s="239"/>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26"/>
    </row>
    <row r="72" spans="1:131" ht="26.25" customHeight="1" x14ac:dyDescent="0.2">
      <c r="A72" s="234">
        <v>5</v>
      </c>
      <c r="B72" s="1010" t="s">
        <v>553</v>
      </c>
      <c r="C72" s="1011"/>
      <c r="D72" s="1011"/>
      <c r="E72" s="1011"/>
      <c r="F72" s="1011"/>
      <c r="G72" s="1011"/>
      <c r="H72" s="1011"/>
      <c r="I72" s="1011"/>
      <c r="J72" s="1011"/>
      <c r="K72" s="1011"/>
      <c r="L72" s="1011"/>
      <c r="M72" s="1011"/>
      <c r="N72" s="1011"/>
      <c r="O72" s="1011"/>
      <c r="P72" s="1012"/>
      <c r="Q72" s="1013">
        <v>230</v>
      </c>
      <c r="R72" s="1007"/>
      <c r="S72" s="1007"/>
      <c r="T72" s="1007"/>
      <c r="U72" s="1007"/>
      <c r="V72" s="1007">
        <v>195</v>
      </c>
      <c r="W72" s="1007"/>
      <c r="X72" s="1007"/>
      <c r="Y72" s="1007"/>
      <c r="Z72" s="1007"/>
      <c r="AA72" s="1007">
        <v>35</v>
      </c>
      <c r="AB72" s="1007"/>
      <c r="AC72" s="1007"/>
      <c r="AD72" s="1007"/>
      <c r="AE72" s="1007"/>
      <c r="AF72" s="1007">
        <v>35</v>
      </c>
      <c r="AG72" s="1007"/>
      <c r="AH72" s="1007"/>
      <c r="AI72" s="1007"/>
      <c r="AJ72" s="1007"/>
      <c r="AK72" s="1007" t="s">
        <v>488</v>
      </c>
      <c r="AL72" s="1007"/>
      <c r="AM72" s="1007"/>
      <c r="AN72" s="1007"/>
      <c r="AO72" s="1007"/>
      <c r="AP72" s="1007" t="s">
        <v>488</v>
      </c>
      <c r="AQ72" s="1007"/>
      <c r="AR72" s="1007"/>
      <c r="AS72" s="1007"/>
      <c r="AT72" s="1007"/>
      <c r="AU72" s="1007" t="s">
        <v>488</v>
      </c>
      <c r="AV72" s="1007"/>
      <c r="AW72" s="1007"/>
      <c r="AX72" s="1007"/>
      <c r="AY72" s="1007"/>
      <c r="AZ72" s="1008"/>
      <c r="BA72" s="1008"/>
      <c r="BB72" s="1008"/>
      <c r="BC72" s="1008"/>
      <c r="BD72" s="1009"/>
      <c r="BE72" s="237"/>
      <c r="BF72" s="237"/>
      <c r="BG72" s="237"/>
      <c r="BH72" s="237"/>
      <c r="BI72" s="237"/>
      <c r="BJ72" s="237"/>
      <c r="BK72" s="237"/>
      <c r="BL72" s="237"/>
      <c r="BM72" s="237"/>
      <c r="BN72" s="237"/>
      <c r="BO72" s="237"/>
      <c r="BP72" s="237"/>
      <c r="BQ72" s="234">
        <v>66</v>
      </c>
      <c r="BR72" s="239"/>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26"/>
    </row>
    <row r="73" spans="1:131" ht="26.25" customHeight="1" x14ac:dyDescent="0.2">
      <c r="A73" s="234">
        <v>6</v>
      </c>
      <c r="B73" s="1010" t="s">
        <v>554</v>
      </c>
      <c r="C73" s="1011"/>
      <c r="D73" s="1011"/>
      <c r="E73" s="1011"/>
      <c r="F73" s="1011"/>
      <c r="G73" s="1011"/>
      <c r="H73" s="1011"/>
      <c r="I73" s="1011"/>
      <c r="J73" s="1011"/>
      <c r="K73" s="1011"/>
      <c r="L73" s="1011"/>
      <c r="M73" s="1011"/>
      <c r="N73" s="1011"/>
      <c r="O73" s="1011"/>
      <c r="P73" s="1012"/>
      <c r="Q73" s="1013">
        <v>1359863</v>
      </c>
      <c r="R73" s="1007"/>
      <c r="S73" s="1007"/>
      <c r="T73" s="1007"/>
      <c r="U73" s="1007"/>
      <c r="V73" s="1007">
        <v>1332205</v>
      </c>
      <c r="W73" s="1007"/>
      <c r="X73" s="1007"/>
      <c r="Y73" s="1007"/>
      <c r="Z73" s="1007"/>
      <c r="AA73" s="1007">
        <v>27659</v>
      </c>
      <c r="AB73" s="1007"/>
      <c r="AC73" s="1007"/>
      <c r="AD73" s="1007"/>
      <c r="AE73" s="1007"/>
      <c r="AF73" s="1007">
        <v>27659</v>
      </c>
      <c r="AG73" s="1007"/>
      <c r="AH73" s="1007"/>
      <c r="AI73" s="1007"/>
      <c r="AJ73" s="1007"/>
      <c r="AK73" s="1007">
        <v>9500</v>
      </c>
      <c r="AL73" s="1007"/>
      <c r="AM73" s="1007"/>
      <c r="AN73" s="1007"/>
      <c r="AO73" s="1007"/>
      <c r="AP73" s="1007" t="s">
        <v>488</v>
      </c>
      <c r="AQ73" s="1007"/>
      <c r="AR73" s="1007"/>
      <c r="AS73" s="1007"/>
      <c r="AT73" s="1007"/>
      <c r="AU73" s="1007" t="s">
        <v>488</v>
      </c>
      <c r="AV73" s="1007"/>
      <c r="AW73" s="1007"/>
      <c r="AX73" s="1007"/>
      <c r="AY73" s="1007"/>
      <c r="AZ73" s="1008"/>
      <c r="BA73" s="1008"/>
      <c r="BB73" s="1008"/>
      <c r="BC73" s="1008"/>
      <c r="BD73" s="1009"/>
      <c r="BE73" s="237"/>
      <c r="BF73" s="237"/>
      <c r="BG73" s="237"/>
      <c r="BH73" s="237"/>
      <c r="BI73" s="237"/>
      <c r="BJ73" s="237"/>
      <c r="BK73" s="237"/>
      <c r="BL73" s="237"/>
      <c r="BM73" s="237"/>
      <c r="BN73" s="237"/>
      <c r="BO73" s="237"/>
      <c r="BP73" s="237"/>
      <c r="BQ73" s="234">
        <v>67</v>
      </c>
      <c r="BR73" s="239"/>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26"/>
    </row>
    <row r="74" spans="1:131" ht="26.25" customHeight="1" x14ac:dyDescent="0.2">
      <c r="A74" s="234">
        <v>7</v>
      </c>
      <c r="B74" s="1010" t="s">
        <v>555</v>
      </c>
      <c r="C74" s="1011"/>
      <c r="D74" s="1011"/>
      <c r="E74" s="1011"/>
      <c r="F74" s="1011"/>
      <c r="G74" s="1011"/>
      <c r="H74" s="1011"/>
      <c r="I74" s="1011"/>
      <c r="J74" s="1011"/>
      <c r="K74" s="1011"/>
      <c r="L74" s="1011"/>
      <c r="M74" s="1011"/>
      <c r="N74" s="1011"/>
      <c r="O74" s="1011"/>
      <c r="P74" s="1012"/>
      <c r="Q74" s="1013">
        <v>38885</v>
      </c>
      <c r="R74" s="1007"/>
      <c r="S74" s="1007"/>
      <c r="T74" s="1007"/>
      <c r="U74" s="1007"/>
      <c r="V74" s="1007">
        <v>35641</v>
      </c>
      <c r="W74" s="1007"/>
      <c r="X74" s="1007"/>
      <c r="Y74" s="1007"/>
      <c r="Z74" s="1007"/>
      <c r="AA74" s="1007">
        <v>3244</v>
      </c>
      <c r="AB74" s="1007"/>
      <c r="AC74" s="1007"/>
      <c r="AD74" s="1007"/>
      <c r="AE74" s="1007"/>
      <c r="AF74" s="1007">
        <v>26209</v>
      </c>
      <c r="AG74" s="1007"/>
      <c r="AH74" s="1007"/>
      <c r="AI74" s="1007"/>
      <c r="AJ74" s="1007"/>
      <c r="AK74" s="1007" t="s">
        <v>488</v>
      </c>
      <c r="AL74" s="1007"/>
      <c r="AM74" s="1007"/>
      <c r="AN74" s="1007"/>
      <c r="AO74" s="1007"/>
      <c r="AP74" s="1007">
        <v>94795</v>
      </c>
      <c r="AQ74" s="1007"/>
      <c r="AR74" s="1007"/>
      <c r="AS74" s="1007"/>
      <c r="AT74" s="1007"/>
      <c r="AU74" s="1007" t="s">
        <v>488</v>
      </c>
      <c r="AV74" s="1007"/>
      <c r="AW74" s="1007"/>
      <c r="AX74" s="1007"/>
      <c r="AY74" s="1007"/>
      <c r="AZ74" s="1008"/>
      <c r="BA74" s="1008"/>
      <c r="BB74" s="1008"/>
      <c r="BC74" s="1008"/>
      <c r="BD74" s="1009"/>
      <c r="BE74" s="237"/>
      <c r="BF74" s="237"/>
      <c r="BG74" s="237"/>
      <c r="BH74" s="237"/>
      <c r="BI74" s="237"/>
      <c r="BJ74" s="237"/>
      <c r="BK74" s="237"/>
      <c r="BL74" s="237"/>
      <c r="BM74" s="237"/>
      <c r="BN74" s="237"/>
      <c r="BO74" s="237"/>
      <c r="BP74" s="237"/>
      <c r="BQ74" s="234">
        <v>68</v>
      </c>
      <c r="BR74" s="239"/>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26"/>
    </row>
    <row r="75" spans="1:131" ht="26.25" customHeight="1" x14ac:dyDescent="0.2">
      <c r="A75" s="234">
        <v>8</v>
      </c>
      <c r="B75" s="1010" t="s">
        <v>556</v>
      </c>
      <c r="C75" s="1011"/>
      <c r="D75" s="1011"/>
      <c r="E75" s="1011"/>
      <c r="F75" s="1011"/>
      <c r="G75" s="1011"/>
      <c r="H75" s="1011"/>
      <c r="I75" s="1011"/>
      <c r="J75" s="1011"/>
      <c r="K75" s="1011"/>
      <c r="L75" s="1011"/>
      <c r="M75" s="1011"/>
      <c r="N75" s="1011"/>
      <c r="O75" s="1011"/>
      <c r="P75" s="1012"/>
      <c r="Q75" s="1014">
        <v>6635</v>
      </c>
      <c r="R75" s="1015"/>
      <c r="S75" s="1015"/>
      <c r="T75" s="1015"/>
      <c r="U75" s="1016"/>
      <c r="V75" s="1017">
        <v>5820</v>
      </c>
      <c r="W75" s="1015"/>
      <c r="X75" s="1015"/>
      <c r="Y75" s="1015"/>
      <c r="Z75" s="1016"/>
      <c r="AA75" s="1017">
        <v>815</v>
      </c>
      <c r="AB75" s="1015"/>
      <c r="AC75" s="1015"/>
      <c r="AD75" s="1015"/>
      <c r="AE75" s="1016"/>
      <c r="AF75" s="1017">
        <v>19303</v>
      </c>
      <c r="AG75" s="1015"/>
      <c r="AH75" s="1015"/>
      <c r="AI75" s="1015"/>
      <c r="AJ75" s="1016"/>
      <c r="AK75" s="1017" t="s">
        <v>488</v>
      </c>
      <c r="AL75" s="1015"/>
      <c r="AM75" s="1015"/>
      <c r="AN75" s="1015"/>
      <c r="AO75" s="1016"/>
      <c r="AP75" s="1017">
        <v>22689</v>
      </c>
      <c r="AQ75" s="1015"/>
      <c r="AR75" s="1015"/>
      <c r="AS75" s="1015"/>
      <c r="AT75" s="1016"/>
      <c r="AU75" s="1017" t="s">
        <v>488</v>
      </c>
      <c r="AV75" s="1015"/>
      <c r="AW75" s="1015"/>
      <c r="AX75" s="1015"/>
      <c r="AY75" s="1016"/>
      <c r="AZ75" s="1008"/>
      <c r="BA75" s="1008"/>
      <c r="BB75" s="1008"/>
      <c r="BC75" s="1008"/>
      <c r="BD75" s="1009"/>
      <c r="BE75" s="237"/>
      <c r="BF75" s="237"/>
      <c r="BG75" s="237"/>
      <c r="BH75" s="237"/>
      <c r="BI75" s="237"/>
      <c r="BJ75" s="237"/>
      <c r="BK75" s="237"/>
      <c r="BL75" s="237"/>
      <c r="BM75" s="237"/>
      <c r="BN75" s="237"/>
      <c r="BO75" s="237"/>
      <c r="BP75" s="237"/>
      <c r="BQ75" s="234">
        <v>69</v>
      </c>
      <c r="BR75" s="239"/>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26"/>
    </row>
    <row r="76" spans="1:131" ht="26.25" customHeight="1" x14ac:dyDescent="0.2">
      <c r="A76" s="234">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37"/>
      <c r="BF76" s="237"/>
      <c r="BG76" s="237"/>
      <c r="BH76" s="237"/>
      <c r="BI76" s="237"/>
      <c r="BJ76" s="237"/>
      <c r="BK76" s="237"/>
      <c r="BL76" s="237"/>
      <c r="BM76" s="237"/>
      <c r="BN76" s="237"/>
      <c r="BO76" s="237"/>
      <c r="BP76" s="237"/>
      <c r="BQ76" s="234">
        <v>70</v>
      </c>
      <c r="BR76" s="239"/>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26"/>
    </row>
    <row r="77" spans="1:131" ht="26.25" customHeight="1" x14ac:dyDescent="0.2">
      <c r="A77" s="234">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37"/>
      <c r="BF77" s="237"/>
      <c r="BG77" s="237"/>
      <c r="BH77" s="237"/>
      <c r="BI77" s="237"/>
      <c r="BJ77" s="237"/>
      <c r="BK77" s="237"/>
      <c r="BL77" s="237"/>
      <c r="BM77" s="237"/>
      <c r="BN77" s="237"/>
      <c r="BO77" s="237"/>
      <c r="BP77" s="237"/>
      <c r="BQ77" s="234">
        <v>71</v>
      </c>
      <c r="BR77" s="239"/>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26"/>
    </row>
    <row r="78" spans="1:131" ht="26.25" customHeight="1" x14ac:dyDescent="0.2">
      <c r="A78" s="234">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37"/>
      <c r="BF78" s="237"/>
      <c r="BG78" s="237"/>
      <c r="BH78" s="237"/>
      <c r="BI78" s="237"/>
      <c r="BJ78" s="226"/>
      <c r="BK78" s="226"/>
      <c r="BL78" s="226"/>
      <c r="BM78" s="226"/>
      <c r="BN78" s="226"/>
      <c r="BO78" s="237"/>
      <c r="BP78" s="237"/>
      <c r="BQ78" s="234">
        <v>72</v>
      </c>
      <c r="BR78" s="239"/>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26"/>
    </row>
    <row r="79" spans="1:131" ht="26.25" customHeight="1" x14ac:dyDescent="0.2">
      <c r="A79" s="234">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37"/>
      <c r="BF79" s="237"/>
      <c r="BG79" s="237"/>
      <c r="BH79" s="237"/>
      <c r="BI79" s="237"/>
      <c r="BJ79" s="226"/>
      <c r="BK79" s="226"/>
      <c r="BL79" s="226"/>
      <c r="BM79" s="226"/>
      <c r="BN79" s="226"/>
      <c r="BO79" s="237"/>
      <c r="BP79" s="237"/>
      <c r="BQ79" s="234">
        <v>73</v>
      </c>
      <c r="BR79" s="239"/>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26"/>
    </row>
    <row r="80" spans="1:131" ht="26.25" customHeight="1" x14ac:dyDescent="0.2">
      <c r="A80" s="234">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37"/>
      <c r="BF80" s="237"/>
      <c r="BG80" s="237"/>
      <c r="BH80" s="237"/>
      <c r="BI80" s="237"/>
      <c r="BJ80" s="237"/>
      <c r="BK80" s="237"/>
      <c r="BL80" s="237"/>
      <c r="BM80" s="237"/>
      <c r="BN80" s="237"/>
      <c r="BO80" s="237"/>
      <c r="BP80" s="237"/>
      <c r="BQ80" s="234">
        <v>74</v>
      </c>
      <c r="BR80" s="239"/>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26"/>
    </row>
    <row r="81" spans="1:131" ht="26.25" customHeight="1" x14ac:dyDescent="0.2">
      <c r="A81" s="234">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37"/>
      <c r="BF81" s="237"/>
      <c r="BG81" s="237"/>
      <c r="BH81" s="237"/>
      <c r="BI81" s="237"/>
      <c r="BJ81" s="237"/>
      <c r="BK81" s="237"/>
      <c r="BL81" s="237"/>
      <c r="BM81" s="237"/>
      <c r="BN81" s="237"/>
      <c r="BO81" s="237"/>
      <c r="BP81" s="237"/>
      <c r="BQ81" s="234">
        <v>75</v>
      </c>
      <c r="BR81" s="239"/>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26"/>
    </row>
    <row r="82" spans="1:131" ht="26.25" customHeight="1" x14ac:dyDescent="0.2">
      <c r="A82" s="234">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37"/>
      <c r="BF82" s="237"/>
      <c r="BG82" s="237"/>
      <c r="BH82" s="237"/>
      <c r="BI82" s="237"/>
      <c r="BJ82" s="237"/>
      <c r="BK82" s="237"/>
      <c r="BL82" s="237"/>
      <c r="BM82" s="237"/>
      <c r="BN82" s="237"/>
      <c r="BO82" s="237"/>
      <c r="BP82" s="237"/>
      <c r="BQ82" s="234">
        <v>76</v>
      </c>
      <c r="BR82" s="239"/>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26"/>
    </row>
    <row r="83" spans="1:131" ht="26.25" customHeight="1" x14ac:dyDescent="0.2">
      <c r="A83" s="234">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37"/>
      <c r="BF83" s="237"/>
      <c r="BG83" s="237"/>
      <c r="BH83" s="237"/>
      <c r="BI83" s="237"/>
      <c r="BJ83" s="237"/>
      <c r="BK83" s="237"/>
      <c r="BL83" s="237"/>
      <c r="BM83" s="237"/>
      <c r="BN83" s="237"/>
      <c r="BO83" s="237"/>
      <c r="BP83" s="237"/>
      <c r="BQ83" s="234">
        <v>77</v>
      </c>
      <c r="BR83" s="239"/>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26"/>
    </row>
    <row r="84" spans="1:131" ht="26.25" customHeight="1" x14ac:dyDescent="0.2">
      <c r="A84" s="234">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37"/>
      <c r="BF84" s="237"/>
      <c r="BG84" s="237"/>
      <c r="BH84" s="237"/>
      <c r="BI84" s="237"/>
      <c r="BJ84" s="237"/>
      <c r="BK84" s="237"/>
      <c r="BL84" s="237"/>
      <c r="BM84" s="237"/>
      <c r="BN84" s="237"/>
      <c r="BO84" s="237"/>
      <c r="BP84" s="237"/>
      <c r="BQ84" s="234">
        <v>78</v>
      </c>
      <c r="BR84" s="239"/>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26"/>
    </row>
    <row r="85" spans="1:131" ht="26.25" customHeight="1" x14ac:dyDescent="0.2">
      <c r="A85" s="234">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37"/>
      <c r="BF85" s="237"/>
      <c r="BG85" s="237"/>
      <c r="BH85" s="237"/>
      <c r="BI85" s="237"/>
      <c r="BJ85" s="237"/>
      <c r="BK85" s="237"/>
      <c r="BL85" s="237"/>
      <c r="BM85" s="237"/>
      <c r="BN85" s="237"/>
      <c r="BO85" s="237"/>
      <c r="BP85" s="237"/>
      <c r="BQ85" s="234">
        <v>79</v>
      </c>
      <c r="BR85" s="239"/>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26"/>
    </row>
    <row r="86" spans="1:131" ht="26.25" customHeight="1" x14ac:dyDescent="0.2">
      <c r="A86" s="234">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37"/>
      <c r="BF86" s="237"/>
      <c r="BG86" s="237"/>
      <c r="BH86" s="237"/>
      <c r="BI86" s="237"/>
      <c r="BJ86" s="237"/>
      <c r="BK86" s="237"/>
      <c r="BL86" s="237"/>
      <c r="BM86" s="237"/>
      <c r="BN86" s="237"/>
      <c r="BO86" s="237"/>
      <c r="BP86" s="237"/>
      <c r="BQ86" s="234">
        <v>80</v>
      </c>
      <c r="BR86" s="239"/>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26"/>
    </row>
    <row r="87" spans="1:131" ht="26.25" customHeight="1" x14ac:dyDescent="0.2">
      <c r="A87" s="240">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37"/>
      <c r="BF87" s="237"/>
      <c r="BG87" s="237"/>
      <c r="BH87" s="237"/>
      <c r="BI87" s="237"/>
      <c r="BJ87" s="237"/>
      <c r="BK87" s="237"/>
      <c r="BL87" s="237"/>
      <c r="BM87" s="237"/>
      <c r="BN87" s="237"/>
      <c r="BO87" s="237"/>
      <c r="BP87" s="237"/>
      <c r="BQ87" s="234">
        <v>81</v>
      </c>
      <c r="BR87" s="239"/>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26"/>
    </row>
    <row r="88" spans="1:131" ht="26.25" customHeight="1" thickBot="1" x14ac:dyDescent="0.25">
      <c r="A88" s="236" t="s">
        <v>378</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86640</v>
      </c>
      <c r="AG88" s="995"/>
      <c r="AH88" s="995"/>
      <c r="AI88" s="995"/>
      <c r="AJ88" s="995"/>
      <c r="AK88" s="999"/>
      <c r="AL88" s="999"/>
      <c r="AM88" s="999"/>
      <c r="AN88" s="999"/>
      <c r="AO88" s="999"/>
      <c r="AP88" s="995">
        <v>119154</v>
      </c>
      <c r="AQ88" s="995"/>
      <c r="AR88" s="995"/>
      <c r="AS88" s="995"/>
      <c r="AT88" s="995"/>
      <c r="AU88" s="995">
        <v>695</v>
      </c>
      <c r="AV88" s="995"/>
      <c r="AW88" s="995"/>
      <c r="AX88" s="995"/>
      <c r="AY88" s="995"/>
      <c r="AZ88" s="996"/>
      <c r="BA88" s="996"/>
      <c r="BB88" s="996"/>
      <c r="BC88" s="996"/>
      <c r="BD88" s="997"/>
      <c r="BE88" s="237"/>
      <c r="BF88" s="237"/>
      <c r="BG88" s="237"/>
      <c r="BH88" s="237"/>
      <c r="BI88" s="237"/>
      <c r="BJ88" s="237"/>
      <c r="BK88" s="237"/>
      <c r="BL88" s="237"/>
      <c r="BM88" s="237"/>
      <c r="BN88" s="237"/>
      <c r="BO88" s="237"/>
      <c r="BP88" s="237"/>
      <c r="BQ88" s="234">
        <v>82</v>
      </c>
      <c r="BR88" s="239"/>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378</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144</v>
      </c>
      <c r="CS102" s="989"/>
      <c r="CT102" s="989"/>
      <c r="CU102" s="989"/>
      <c r="CV102" s="990"/>
      <c r="CW102" s="988" t="s">
        <v>488</v>
      </c>
      <c r="CX102" s="989"/>
      <c r="CY102" s="989"/>
      <c r="CZ102" s="989"/>
      <c r="DA102" s="990"/>
      <c r="DB102" s="988">
        <v>432</v>
      </c>
      <c r="DC102" s="989"/>
      <c r="DD102" s="989"/>
      <c r="DE102" s="989"/>
      <c r="DF102" s="990"/>
      <c r="DG102" s="988" t="s">
        <v>488</v>
      </c>
      <c r="DH102" s="989"/>
      <c r="DI102" s="989"/>
      <c r="DJ102" s="989"/>
      <c r="DK102" s="990"/>
      <c r="DL102" s="988" t="s">
        <v>488</v>
      </c>
      <c r="DM102" s="989"/>
      <c r="DN102" s="989"/>
      <c r="DO102" s="989"/>
      <c r="DP102" s="990"/>
      <c r="DQ102" s="988"/>
      <c r="DR102" s="989"/>
      <c r="DS102" s="989"/>
      <c r="DT102" s="989"/>
      <c r="DU102" s="990"/>
      <c r="DV102" s="973"/>
      <c r="DW102" s="974"/>
      <c r="DX102" s="974"/>
      <c r="DY102" s="974"/>
      <c r="DZ102" s="975"/>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405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406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26" customFormat="1" ht="26.25" customHeight="1" x14ac:dyDescent="0.2">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26" customFormat="1" ht="26.25" customHeight="1" x14ac:dyDescent="0.2">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6178457</v>
      </c>
      <c r="AB110" s="925"/>
      <c r="AC110" s="925"/>
      <c r="AD110" s="925"/>
      <c r="AE110" s="926"/>
      <c r="AF110" s="927">
        <v>5769680</v>
      </c>
      <c r="AG110" s="925"/>
      <c r="AH110" s="925"/>
      <c r="AI110" s="925"/>
      <c r="AJ110" s="926"/>
      <c r="AK110" s="927">
        <v>5516320</v>
      </c>
      <c r="AL110" s="925"/>
      <c r="AM110" s="925"/>
      <c r="AN110" s="925"/>
      <c r="AO110" s="926"/>
      <c r="AP110" s="928">
        <v>12.4</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59573994</v>
      </c>
      <c r="BR110" s="878"/>
      <c r="BS110" s="878"/>
      <c r="BT110" s="878"/>
      <c r="BU110" s="878"/>
      <c r="BV110" s="878">
        <v>58836780</v>
      </c>
      <c r="BW110" s="878"/>
      <c r="BX110" s="878"/>
      <c r="BY110" s="878"/>
      <c r="BZ110" s="878"/>
      <c r="CA110" s="878">
        <v>61948799</v>
      </c>
      <c r="CB110" s="878"/>
      <c r="CC110" s="878"/>
      <c r="CD110" s="878"/>
      <c r="CE110" s="878"/>
      <c r="CF110" s="902">
        <v>139.6</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26" customFormat="1" ht="26.25" customHeight="1" x14ac:dyDescent="0.2">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26" customFormat="1" ht="26.25" customHeight="1" x14ac:dyDescent="0.2">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12320257</v>
      </c>
      <c r="BR112" s="853"/>
      <c r="BS112" s="853"/>
      <c r="BT112" s="853"/>
      <c r="BU112" s="853"/>
      <c r="BV112" s="853">
        <v>11319601</v>
      </c>
      <c r="BW112" s="853"/>
      <c r="BX112" s="853"/>
      <c r="BY112" s="853"/>
      <c r="BZ112" s="853"/>
      <c r="CA112" s="853">
        <v>10906302</v>
      </c>
      <c r="CB112" s="853"/>
      <c r="CC112" s="853"/>
      <c r="CD112" s="853"/>
      <c r="CE112" s="853"/>
      <c r="CF112" s="911">
        <v>24.6</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26" customFormat="1" ht="26.25" customHeight="1" x14ac:dyDescent="0.2">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1027944</v>
      </c>
      <c r="AB113" s="955"/>
      <c r="AC113" s="955"/>
      <c r="AD113" s="955"/>
      <c r="AE113" s="956"/>
      <c r="AF113" s="957">
        <v>990993</v>
      </c>
      <c r="AG113" s="955"/>
      <c r="AH113" s="955"/>
      <c r="AI113" s="955"/>
      <c r="AJ113" s="956"/>
      <c r="AK113" s="957">
        <v>1069090</v>
      </c>
      <c r="AL113" s="955"/>
      <c r="AM113" s="955"/>
      <c r="AN113" s="955"/>
      <c r="AO113" s="956"/>
      <c r="AP113" s="958">
        <v>2.4</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1007870</v>
      </c>
      <c r="BR113" s="853"/>
      <c r="BS113" s="853"/>
      <c r="BT113" s="853"/>
      <c r="BU113" s="853"/>
      <c r="BV113" s="853">
        <v>801746</v>
      </c>
      <c r="BW113" s="853"/>
      <c r="BX113" s="853"/>
      <c r="BY113" s="853"/>
      <c r="BZ113" s="853"/>
      <c r="CA113" s="853">
        <v>694533</v>
      </c>
      <c r="CB113" s="853"/>
      <c r="CC113" s="853"/>
      <c r="CD113" s="853"/>
      <c r="CE113" s="853"/>
      <c r="CF113" s="911">
        <v>1.6</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26" customFormat="1" ht="26.25" customHeight="1" x14ac:dyDescent="0.2">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252217</v>
      </c>
      <c r="AB114" s="816"/>
      <c r="AC114" s="816"/>
      <c r="AD114" s="816"/>
      <c r="AE114" s="817"/>
      <c r="AF114" s="818">
        <v>245287</v>
      </c>
      <c r="AG114" s="816"/>
      <c r="AH114" s="816"/>
      <c r="AI114" s="816"/>
      <c r="AJ114" s="817"/>
      <c r="AK114" s="818">
        <v>194448</v>
      </c>
      <c r="AL114" s="816"/>
      <c r="AM114" s="816"/>
      <c r="AN114" s="816"/>
      <c r="AO114" s="817"/>
      <c r="AP114" s="860">
        <v>0.4</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6307902</v>
      </c>
      <c r="BR114" s="853"/>
      <c r="BS114" s="853"/>
      <c r="BT114" s="853"/>
      <c r="BU114" s="853"/>
      <c r="BV114" s="853">
        <v>5909379</v>
      </c>
      <c r="BW114" s="853"/>
      <c r="BX114" s="853"/>
      <c r="BY114" s="853"/>
      <c r="BZ114" s="853"/>
      <c r="CA114" s="853">
        <v>5808557</v>
      </c>
      <c r="CB114" s="853"/>
      <c r="CC114" s="853"/>
      <c r="CD114" s="853"/>
      <c r="CE114" s="853"/>
      <c r="CF114" s="911">
        <v>13.1</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26" customFormat="1" ht="26.25" customHeight="1" x14ac:dyDescent="0.2">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v>2820</v>
      </c>
      <c r="BR115" s="853"/>
      <c r="BS115" s="853"/>
      <c r="BT115" s="853"/>
      <c r="BU115" s="853"/>
      <c r="BV115" s="853">
        <v>2155</v>
      </c>
      <c r="BW115" s="853"/>
      <c r="BX115" s="853"/>
      <c r="BY115" s="853"/>
      <c r="BZ115" s="853"/>
      <c r="CA115" s="853">
        <v>1999</v>
      </c>
      <c r="CB115" s="853"/>
      <c r="CC115" s="853"/>
      <c r="CD115" s="853"/>
      <c r="CE115" s="853"/>
      <c r="CF115" s="911">
        <v>0</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26" customFormat="1" ht="26.25" customHeight="1" x14ac:dyDescent="0.2">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1458</v>
      </c>
      <c r="AB116" s="816"/>
      <c r="AC116" s="816"/>
      <c r="AD116" s="816"/>
      <c r="AE116" s="817"/>
      <c r="AF116" s="818">
        <v>1800</v>
      </c>
      <c r="AG116" s="816"/>
      <c r="AH116" s="816"/>
      <c r="AI116" s="816"/>
      <c r="AJ116" s="817"/>
      <c r="AK116" s="818">
        <v>1795</v>
      </c>
      <c r="AL116" s="816"/>
      <c r="AM116" s="816"/>
      <c r="AN116" s="816"/>
      <c r="AO116" s="817"/>
      <c r="AP116" s="860">
        <v>0</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26"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7460076</v>
      </c>
      <c r="AB117" s="939"/>
      <c r="AC117" s="939"/>
      <c r="AD117" s="939"/>
      <c r="AE117" s="940"/>
      <c r="AF117" s="941">
        <v>7007760</v>
      </c>
      <c r="AG117" s="939"/>
      <c r="AH117" s="939"/>
      <c r="AI117" s="939"/>
      <c r="AJ117" s="940"/>
      <c r="AK117" s="941">
        <v>6781653</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26" customFormat="1" ht="26.25" customHeight="1" x14ac:dyDescent="0.2">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26" customFormat="1" ht="26.25" customHeight="1" x14ac:dyDescent="0.2">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47" t="s">
        <v>177</v>
      </c>
      <c r="BA119" s="247"/>
      <c r="BB119" s="247"/>
      <c r="BC119" s="247"/>
      <c r="BD119" s="247"/>
      <c r="BE119" s="247"/>
      <c r="BF119" s="247"/>
      <c r="BG119" s="247"/>
      <c r="BH119" s="247"/>
      <c r="BI119" s="247"/>
      <c r="BJ119" s="247"/>
      <c r="BK119" s="247"/>
      <c r="BL119" s="247"/>
      <c r="BM119" s="247"/>
      <c r="BN119" s="247"/>
      <c r="BO119" s="913" t="s">
        <v>442</v>
      </c>
      <c r="BP119" s="914"/>
      <c r="BQ119" s="915">
        <v>79212843</v>
      </c>
      <c r="BR119" s="881"/>
      <c r="BS119" s="881"/>
      <c r="BT119" s="881"/>
      <c r="BU119" s="881"/>
      <c r="BV119" s="881">
        <v>76869661</v>
      </c>
      <c r="BW119" s="881"/>
      <c r="BX119" s="881"/>
      <c r="BY119" s="881"/>
      <c r="BZ119" s="881"/>
      <c r="CA119" s="881">
        <v>79360190</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26" customFormat="1" ht="26.25" customHeight="1" x14ac:dyDescent="0.2">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30684763</v>
      </c>
      <c r="BR120" s="878"/>
      <c r="BS120" s="878"/>
      <c r="BT120" s="878"/>
      <c r="BU120" s="878"/>
      <c r="BV120" s="878">
        <v>34876973</v>
      </c>
      <c r="BW120" s="878"/>
      <c r="BX120" s="878"/>
      <c r="BY120" s="878"/>
      <c r="BZ120" s="878"/>
      <c r="CA120" s="878">
        <v>36938668</v>
      </c>
      <c r="CB120" s="878"/>
      <c r="CC120" s="878"/>
      <c r="CD120" s="878"/>
      <c r="CE120" s="878"/>
      <c r="CF120" s="902">
        <v>83.2</v>
      </c>
      <c r="CG120" s="903"/>
      <c r="CH120" s="903"/>
      <c r="CI120" s="903"/>
      <c r="CJ120" s="903"/>
      <c r="CK120" s="904" t="s">
        <v>446</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12271775</v>
      </c>
      <c r="DH120" s="878"/>
      <c r="DI120" s="878"/>
      <c r="DJ120" s="878"/>
      <c r="DK120" s="878"/>
      <c r="DL120" s="878">
        <v>11251625</v>
      </c>
      <c r="DM120" s="878"/>
      <c r="DN120" s="878"/>
      <c r="DO120" s="878"/>
      <c r="DP120" s="878"/>
      <c r="DQ120" s="878">
        <v>10780894</v>
      </c>
      <c r="DR120" s="878"/>
      <c r="DS120" s="878"/>
      <c r="DT120" s="878"/>
      <c r="DU120" s="878"/>
      <c r="DV120" s="879">
        <v>24.3</v>
      </c>
      <c r="DW120" s="879"/>
      <c r="DX120" s="879"/>
      <c r="DY120" s="879"/>
      <c r="DZ120" s="880"/>
    </row>
    <row r="121" spans="1:130" s="226" customFormat="1" ht="26.25" customHeight="1" x14ac:dyDescent="0.2">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19128107</v>
      </c>
      <c r="BR121" s="853"/>
      <c r="BS121" s="853"/>
      <c r="BT121" s="853"/>
      <c r="BU121" s="853"/>
      <c r="BV121" s="853">
        <v>18540562</v>
      </c>
      <c r="BW121" s="853"/>
      <c r="BX121" s="853"/>
      <c r="BY121" s="853"/>
      <c r="BZ121" s="853"/>
      <c r="CA121" s="853">
        <v>18899916</v>
      </c>
      <c r="CB121" s="853"/>
      <c r="CC121" s="853"/>
      <c r="CD121" s="853"/>
      <c r="CE121" s="853"/>
      <c r="CF121" s="911">
        <v>42.6</v>
      </c>
      <c r="CG121" s="912"/>
      <c r="CH121" s="912"/>
      <c r="CI121" s="912"/>
      <c r="CJ121" s="912"/>
      <c r="CK121" s="905"/>
      <c r="CL121" s="891"/>
      <c r="CM121" s="891"/>
      <c r="CN121" s="891"/>
      <c r="CO121" s="892"/>
      <c r="CP121" s="871" t="s">
        <v>393</v>
      </c>
      <c r="CQ121" s="872"/>
      <c r="CR121" s="872"/>
      <c r="CS121" s="872"/>
      <c r="CT121" s="872"/>
      <c r="CU121" s="872"/>
      <c r="CV121" s="872"/>
      <c r="CW121" s="872"/>
      <c r="CX121" s="872"/>
      <c r="CY121" s="872"/>
      <c r="CZ121" s="872"/>
      <c r="DA121" s="872"/>
      <c r="DB121" s="872"/>
      <c r="DC121" s="872"/>
      <c r="DD121" s="872"/>
      <c r="DE121" s="872"/>
      <c r="DF121" s="873"/>
      <c r="DG121" s="852">
        <v>48482</v>
      </c>
      <c r="DH121" s="853"/>
      <c r="DI121" s="853"/>
      <c r="DJ121" s="853"/>
      <c r="DK121" s="853"/>
      <c r="DL121" s="853">
        <v>67976</v>
      </c>
      <c r="DM121" s="853"/>
      <c r="DN121" s="853"/>
      <c r="DO121" s="853"/>
      <c r="DP121" s="853"/>
      <c r="DQ121" s="853">
        <v>125408</v>
      </c>
      <c r="DR121" s="853"/>
      <c r="DS121" s="853"/>
      <c r="DT121" s="853"/>
      <c r="DU121" s="853"/>
      <c r="DV121" s="830">
        <v>0.3</v>
      </c>
      <c r="DW121" s="830"/>
      <c r="DX121" s="830"/>
      <c r="DY121" s="830"/>
      <c r="DZ121" s="831"/>
    </row>
    <row r="122" spans="1:130" s="226" customFormat="1" ht="26.25" customHeight="1" x14ac:dyDescent="0.2">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74388830</v>
      </c>
      <c r="BR122" s="881"/>
      <c r="BS122" s="881"/>
      <c r="BT122" s="881"/>
      <c r="BU122" s="881"/>
      <c r="BV122" s="881">
        <v>71675729</v>
      </c>
      <c r="BW122" s="881"/>
      <c r="BX122" s="881"/>
      <c r="BY122" s="881"/>
      <c r="BZ122" s="881"/>
      <c r="CA122" s="881">
        <v>71239452</v>
      </c>
      <c r="CB122" s="881"/>
      <c r="CC122" s="881"/>
      <c r="CD122" s="881"/>
      <c r="CE122" s="881"/>
      <c r="CF122" s="882">
        <v>160.5</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26" customFormat="1" ht="26.25" customHeight="1" x14ac:dyDescent="0.2">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47" t="s">
        <v>177</v>
      </c>
      <c r="BA123" s="247"/>
      <c r="BB123" s="247"/>
      <c r="BC123" s="247"/>
      <c r="BD123" s="247"/>
      <c r="BE123" s="247"/>
      <c r="BF123" s="247"/>
      <c r="BG123" s="247"/>
      <c r="BH123" s="247"/>
      <c r="BI123" s="247"/>
      <c r="BJ123" s="247"/>
      <c r="BK123" s="247"/>
      <c r="BL123" s="247"/>
      <c r="BM123" s="247"/>
      <c r="BN123" s="247"/>
      <c r="BO123" s="913" t="s">
        <v>450</v>
      </c>
      <c r="BP123" s="914"/>
      <c r="BQ123" s="868">
        <v>124201700</v>
      </c>
      <c r="BR123" s="869"/>
      <c r="BS123" s="869"/>
      <c r="BT123" s="869"/>
      <c r="BU123" s="869"/>
      <c r="BV123" s="869">
        <v>125093264</v>
      </c>
      <c r="BW123" s="869"/>
      <c r="BX123" s="869"/>
      <c r="BY123" s="869"/>
      <c r="BZ123" s="869"/>
      <c r="CA123" s="869">
        <v>127078036</v>
      </c>
      <c r="CB123" s="869"/>
      <c r="CC123" s="869"/>
      <c r="CD123" s="869"/>
      <c r="CE123" s="869"/>
      <c r="CF123" s="784"/>
      <c r="CG123" s="785"/>
      <c r="CH123" s="785"/>
      <c r="CI123" s="785"/>
      <c r="CJ123" s="870"/>
      <c r="CK123" s="905"/>
      <c r="CL123" s="891"/>
      <c r="CM123" s="891"/>
      <c r="CN123" s="891"/>
      <c r="CO123" s="892"/>
      <c r="CP123" s="871" t="s">
        <v>392</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26" customFormat="1" ht="26.25" customHeight="1" thickBot="1" x14ac:dyDescent="0.25">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26" customFormat="1" ht="26.25" customHeight="1" x14ac:dyDescent="0.2">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26" customFormat="1" ht="26.25" customHeight="1" thickBot="1" x14ac:dyDescent="0.25">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26" customFormat="1" ht="26.25" customHeight="1" x14ac:dyDescent="0.2">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28"/>
      <c r="AV127" s="228"/>
      <c r="AW127" s="228"/>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28"/>
      <c r="CB127" s="228"/>
      <c r="CC127" s="228"/>
      <c r="CD127" s="251"/>
      <c r="CE127" s="251"/>
      <c r="CF127" s="251"/>
      <c r="CG127" s="228"/>
      <c r="CH127" s="228"/>
      <c r="CI127" s="228"/>
      <c r="CJ127" s="250"/>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26" customFormat="1" ht="26.25" customHeight="1" thickBot="1" x14ac:dyDescent="0.25">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1728705</v>
      </c>
      <c r="AB128" s="837"/>
      <c r="AC128" s="837"/>
      <c r="AD128" s="837"/>
      <c r="AE128" s="838"/>
      <c r="AF128" s="839">
        <v>1753329</v>
      </c>
      <c r="AG128" s="837"/>
      <c r="AH128" s="837"/>
      <c r="AI128" s="837"/>
      <c r="AJ128" s="838"/>
      <c r="AK128" s="839">
        <v>1855908</v>
      </c>
      <c r="AL128" s="837"/>
      <c r="AM128" s="837"/>
      <c r="AN128" s="837"/>
      <c r="AO128" s="838"/>
      <c r="AP128" s="840"/>
      <c r="AQ128" s="841"/>
      <c r="AR128" s="841"/>
      <c r="AS128" s="841"/>
      <c r="AT128" s="842"/>
      <c r="AU128" s="228"/>
      <c r="AV128" s="228"/>
      <c r="AW128" s="228"/>
      <c r="AX128" s="843" t="s">
        <v>464</v>
      </c>
      <c r="AY128" s="844"/>
      <c r="AZ128" s="844"/>
      <c r="BA128" s="844"/>
      <c r="BB128" s="844"/>
      <c r="BC128" s="844"/>
      <c r="BD128" s="844"/>
      <c r="BE128" s="845"/>
      <c r="BF128" s="822" t="s">
        <v>122</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1"/>
      <c r="CB128" s="251"/>
      <c r="CC128" s="251"/>
      <c r="CD128" s="251"/>
      <c r="CE128" s="251"/>
      <c r="CF128" s="251"/>
      <c r="CG128" s="228"/>
      <c r="CH128" s="228"/>
      <c r="CI128" s="228"/>
      <c r="CJ128" s="250"/>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v>2820</v>
      </c>
      <c r="DH128" s="827"/>
      <c r="DI128" s="827"/>
      <c r="DJ128" s="827"/>
      <c r="DK128" s="827"/>
      <c r="DL128" s="827">
        <v>2155</v>
      </c>
      <c r="DM128" s="827"/>
      <c r="DN128" s="827"/>
      <c r="DO128" s="827"/>
      <c r="DP128" s="827"/>
      <c r="DQ128" s="827">
        <v>1999</v>
      </c>
      <c r="DR128" s="827"/>
      <c r="DS128" s="827"/>
      <c r="DT128" s="827"/>
      <c r="DU128" s="827"/>
      <c r="DV128" s="828">
        <v>0</v>
      </c>
      <c r="DW128" s="828"/>
      <c r="DX128" s="828"/>
      <c r="DY128" s="828"/>
      <c r="DZ128" s="829"/>
    </row>
    <row r="129" spans="1:131" s="226"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50398867</v>
      </c>
      <c r="AB129" s="816"/>
      <c r="AC129" s="816"/>
      <c r="AD129" s="816"/>
      <c r="AE129" s="817"/>
      <c r="AF129" s="818">
        <v>49204060</v>
      </c>
      <c r="AG129" s="816"/>
      <c r="AH129" s="816"/>
      <c r="AI129" s="816"/>
      <c r="AJ129" s="817"/>
      <c r="AK129" s="818">
        <v>50381673</v>
      </c>
      <c r="AL129" s="816"/>
      <c r="AM129" s="816"/>
      <c r="AN129" s="816"/>
      <c r="AO129" s="817"/>
      <c r="AP129" s="819"/>
      <c r="AQ129" s="820"/>
      <c r="AR129" s="820"/>
      <c r="AS129" s="820"/>
      <c r="AT129" s="821"/>
      <c r="AU129" s="229"/>
      <c r="AV129" s="229"/>
      <c r="AW129" s="229"/>
      <c r="AX129" s="787" t="s">
        <v>467</v>
      </c>
      <c r="AY129" s="788"/>
      <c r="AZ129" s="788"/>
      <c r="BA129" s="788"/>
      <c r="BB129" s="788"/>
      <c r="BC129" s="788"/>
      <c r="BD129" s="788"/>
      <c r="BE129" s="789"/>
      <c r="BF129" s="806" t="s">
        <v>122</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6089777</v>
      </c>
      <c r="AB130" s="816"/>
      <c r="AC130" s="816"/>
      <c r="AD130" s="816"/>
      <c r="AE130" s="817"/>
      <c r="AF130" s="818">
        <v>5781921</v>
      </c>
      <c r="AG130" s="816"/>
      <c r="AH130" s="816"/>
      <c r="AI130" s="816"/>
      <c r="AJ130" s="817"/>
      <c r="AK130" s="818">
        <v>5990739</v>
      </c>
      <c r="AL130" s="816"/>
      <c r="AM130" s="816"/>
      <c r="AN130" s="816"/>
      <c r="AO130" s="817"/>
      <c r="AP130" s="819"/>
      <c r="AQ130" s="820"/>
      <c r="AR130" s="820"/>
      <c r="AS130" s="820"/>
      <c r="AT130" s="821"/>
      <c r="AU130" s="229"/>
      <c r="AV130" s="229"/>
      <c r="AW130" s="229"/>
      <c r="AX130" s="787" t="s">
        <v>470</v>
      </c>
      <c r="AY130" s="788"/>
      <c r="AZ130" s="788"/>
      <c r="BA130" s="788"/>
      <c r="BB130" s="788"/>
      <c r="BC130" s="788"/>
      <c r="BD130" s="788"/>
      <c r="BE130" s="789"/>
      <c r="BF130" s="790">
        <v>-1.4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44309090</v>
      </c>
      <c r="AB131" s="800"/>
      <c r="AC131" s="800"/>
      <c r="AD131" s="800"/>
      <c r="AE131" s="801"/>
      <c r="AF131" s="802">
        <v>43422139</v>
      </c>
      <c r="AG131" s="800"/>
      <c r="AH131" s="800"/>
      <c r="AI131" s="800"/>
      <c r="AJ131" s="801"/>
      <c r="AK131" s="802">
        <v>44390934</v>
      </c>
      <c r="AL131" s="800"/>
      <c r="AM131" s="800"/>
      <c r="AN131" s="800"/>
      <c r="AO131" s="801"/>
      <c r="AP131" s="803"/>
      <c r="AQ131" s="804"/>
      <c r="AR131" s="804"/>
      <c r="AS131" s="804"/>
      <c r="AT131" s="805"/>
      <c r="AU131" s="229"/>
      <c r="AV131" s="229"/>
      <c r="AW131" s="229"/>
      <c r="AX131" s="765" t="s">
        <v>472</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-0.80887690999999995</v>
      </c>
      <c r="AB132" s="781"/>
      <c r="AC132" s="781"/>
      <c r="AD132" s="781"/>
      <c r="AE132" s="782"/>
      <c r="AF132" s="783">
        <v>-1.2147950599999999</v>
      </c>
      <c r="AG132" s="781"/>
      <c r="AH132" s="781"/>
      <c r="AI132" s="781"/>
      <c r="AJ132" s="782"/>
      <c r="AK132" s="783">
        <v>-2.3991250100000001</v>
      </c>
      <c r="AL132" s="781"/>
      <c r="AM132" s="781"/>
      <c r="AN132" s="781"/>
      <c r="AO132" s="782"/>
      <c r="AP132" s="784"/>
      <c r="AQ132" s="785"/>
      <c r="AR132" s="785"/>
      <c r="AS132" s="785"/>
      <c r="AT132" s="786"/>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-0.9</v>
      </c>
      <c r="AB133" s="760"/>
      <c r="AC133" s="760"/>
      <c r="AD133" s="760"/>
      <c r="AE133" s="761"/>
      <c r="AF133" s="759">
        <v>-1.2</v>
      </c>
      <c r="AG133" s="760"/>
      <c r="AH133" s="760"/>
      <c r="AI133" s="760"/>
      <c r="AJ133" s="761"/>
      <c r="AK133" s="759">
        <v>-1.4</v>
      </c>
      <c r="AL133" s="760"/>
      <c r="AM133" s="760"/>
      <c r="AN133" s="760"/>
      <c r="AO133" s="761"/>
      <c r="AP133" s="762"/>
      <c r="AQ133" s="763"/>
      <c r="AR133" s="763"/>
      <c r="AS133" s="763"/>
      <c r="AT133" s="764"/>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0pVlDj3S78m/PrQvvxAzpXGR3AW3oVXA90QDrz4LrjISVAXyZd9x/mKGGnrnU6J/uKmjVLR0FZY+ow7R5XVPnA==" saltValue="xA1k6xFLk+WMoDcvdDaW1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476</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KBnB2Oeuz4U6vXiJOo3uDp4O4XW96gSrS93Enx+cxyR+D9JxHmxBf8yJ3kTtzX9+2Tu17Q+Nha5FWmnXJIHAWg==" saltValue="FvgGIrjdo/BfTdCJN0n21w=="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dd/z1v00d0b473wo5fuIG8IQ14vFlrHUi/8CqcDnkBJv81pFvhLe8AEKlImTecHXOf1AMHVBwOulUD0myWfhg==" saltValue="LhZ2Hcq+v5UAE+s6Zr5sOg==" spinCount="100000" sheet="1" objects="1" scenarios="1"/>
  <dataConsolidate link="1"/>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477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478</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54" t="s">
        <v>479</v>
      </c>
      <c r="AP7" s="268"/>
      <c r="AQ7" s="269" t="s">
        <v>480</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55"/>
      <c r="AP8" s="274" t="s">
        <v>481</v>
      </c>
      <c r="AQ8" s="275" t="s">
        <v>482</v>
      </c>
      <c r="AR8" s="276" t="s">
        <v>483</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66" t="s">
        <v>484</v>
      </c>
      <c r="AL9" s="1167"/>
      <c r="AM9" s="1167"/>
      <c r="AN9" s="1168"/>
      <c r="AO9" s="277">
        <v>10932003</v>
      </c>
      <c r="AP9" s="277">
        <v>48428</v>
      </c>
      <c r="AQ9" s="278">
        <v>62936</v>
      </c>
      <c r="AR9" s="279">
        <v>-23.1</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66" t="s">
        <v>485</v>
      </c>
      <c r="AL10" s="1167"/>
      <c r="AM10" s="1167"/>
      <c r="AN10" s="1168"/>
      <c r="AO10" s="280">
        <v>2180214</v>
      </c>
      <c r="AP10" s="280">
        <v>9658</v>
      </c>
      <c r="AQ10" s="281">
        <v>1734</v>
      </c>
      <c r="AR10" s="282">
        <v>457</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66" t="s">
        <v>486</v>
      </c>
      <c r="AL11" s="1167"/>
      <c r="AM11" s="1167"/>
      <c r="AN11" s="1168"/>
      <c r="AO11" s="280">
        <v>24054</v>
      </c>
      <c r="AP11" s="280">
        <v>107</v>
      </c>
      <c r="AQ11" s="281">
        <v>694</v>
      </c>
      <c r="AR11" s="282">
        <v>-84.6</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66" t="s">
        <v>487</v>
      </c>
      <c r="AL12" s="1167"/>
      <c r="AM12" s="1167"/>
      <c r="AN12" s="1168"/>
      <c r="AO12" s="280" t="s">
        <v>488</v>
      </c>
      <c r="AP12" s="280" t="s">
        <v>488</v>
      </c>
      <c r="AQ12" s="281">
        <v>24</v>
      </c>
      <c r="AR12" s="282" t="s">
        <v>488</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66" t="s">
        <v>489</v>
      </c>
      <c r="AL13" s="1167"/>
      <c r="AM13" s="1167"/>
      <c r="AN13" s="1168"/>
      <c r="AO13" s="280">
        <v>572628</v>
      </c>
      <c r="AP13" s="280">
        <v>2537</v>
      </c>
      <c r="AQ13" s="281">
        <v>1996</v>
      </c>
      <c r="AR13" s="282">
        <v>27.1</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66" t="s">
        <v>490</v>
      </c>
      <c r="AL14" s="1167"/>
      <c r="AM14" s="1167"/>
      <c r="AN14" s="1168"/>
      <c r="AO14" s="280">
        <v>511246</v>
      </c>
      <c r="AP14" s="280">
        <v>2265</v>
      </c>
      <c r="AQ14" s="281">
        <v>1351</v>
      </c>
      <c r="AR14" s="282">
        <v>67.7</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9" t="s">
        <v>491</v>
      </c>
      <c r="AL15" s="1170"/>
      <c r="AM15" s="1170"/>
      <c r="AN15" s="1171"/>
      <c r="AO15" s="280">
        <v>-591142</v>
      </c>
      <c r="AP15" s="280">
        <v>-2619</v>
      </c>
      <c r="AQ15" s="281">
        <v>-1933</v>
      </c>
      <c r="AR15" s="282">
        <v>35.5</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9" t="s">
        <v>177</v>
      </c>
      <c r="AL16" s="1170"/>
      <c r="AM16" s="1170"/>
      <c r="AN16" s="1171"/>
      <c r="AO16" s="280">
        <v>13629003</v>
      </c>
      <c r="AP16" s="280">
        <v>60376</v>
      </c>
      <c r="AQ16" s="281">
        <v>66802</v>
      </c>
      <c r="AR16" s="282">
        <v>-9.6</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492</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493</v>
      </c>
      <c r="AP20" s="289" t="s">
        <v>494</v>
      </c>
      <c r="AQ20" s="290" t="s">
        <v>495</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72" t="s">
        <v>496</v>
      </c>
      <c r="AL21" s="1173"/>
      <c r="AM21" s="1173"/>
      <c r="AN21" s="1174"/>
      <c r="AO21" s="293">
        <v>4.87</v>
      </c>
      <c r="AP21" s="294">
        <v>6.52</v>
      </c>
      <c r="AQ21" s="295">
        <v>-1.65</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72" t="s">
        <v>497</v>
      </c>
      <c r="AL22" s="1173"/>
      <c r="AM22" s="1173"/>
      <c r="AN22" s="1174"/>
      <c r="AO22" s="298">
        <v>93.2</v>
      </c>
      <c r="AP22" s="299">
        <v>99.2</v>
      </c>
      <c r="AQ22" s="300">
        <v>-6</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3"/>
    </row>
    <row r="27" spans="1:46" ht="13.2" x14ac:dyDescent="0.2">
      <c r="A27" s="305"/>
      <c r="AO27" s="258"/>
      <c r="AP27" s="258"/>
      <c r="AQ27" s="258"/>
      <c r="AR27" s="258"/>
      <c r="AS27" s="258"/>
      <c r="AT27" s="258"/>
    </row>
    <row r="28" spans="1:46" ht="16.2" x14ac:dyDescent="0.2">
      <c r="A28" s="259" t="s">
        <v>499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500</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54" t="s">
        <v>479</v>
      </c>
      <c r="AP30" s="268"/>
      <c r="AQ30" s="269" t="s">
        <v>480</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55"/>
      <c r="AP31" s="274" t="s">
        <v>481</v>
      </c>
      <c r="AQ31" s="275" t="s">
        <v>482</v>
      </c>
      <c r="AR31" s="276" t="s">
        <v>483</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6" t="s">
        <v>501</v>
      </c>
      <c r="AL32" s="1157"/>
      <c r="AM32" s="1157"/>
      <c r="AN32" s="1158"/>
      <c r="AO32" s="308">
        <v>5516320</v>
      </c>
      <c r="AP32" s="308">
        <v>24437</v>
      </c>
      <c r="AQ32" s="309">
        <v>37417</v>
      </c>
      <c r="AR32" s="310">
        <v>-34.700000000000003</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6" t="s">
        <v>502</v>
      </c>
      <c r="AL33" s="1157"/>
      <c r="AM33" s="1157"/>
      <c r="AN33" s="1158"/>
      <c r="AO33" s="308" t="s">
        <v>488</v>
      </c>
      <c r="AP33" s="308" t="s">
        <v>488</v>
      </c>
      <c r="AQ33" s="309" t="s">
        <v>488</v>
      </c>
      <c r="AR33" s="310" t="s">
        <v>488</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6" t="s">
        <v>503</v>
      </c>
      <c r="AL34" s="1157"/>
      <c r="AM34" s="1157"/>
      <c r="AN34" s="1158"/>
      <c r="AO34" s="308" t="s">
        <v>488</v>
      </c>
      <c r="AP34" s="308" t="s">
        <v>488</v>
      </c>
      <c r="AQ34" s="309">
        <v>46</v>
      </c>
      <c r="AR34" s="310" t="s">
        <v>488</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6" t="s">
        <v>504</v>
      </c>
      <c r="AL35" s="1157"/>
      <c r="AM35" s="1157"/>
      <c r="AN35" s="1158"/>
      <c r="AO35" s="308">
        <v>1069090</v>
      </c>
      <c r="AP35" s="308">
        <v>4736</v>
      </c>
      <c r="AQ35" s="309">
        <v>8245</v>
      </c>
      <c r="AR35" s="310">
        <v>-42.6</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6" t="s">
        <v>505</v>
      </c>
      <c r="AL36" s="1157"/>
      <c r="AM36" s="1157"/>
      <c r="AN36" s="1158"/>
      <c r="AO36" s="308">
        <v>194448</v>
      </c>
      <c r="AP36" s="308">
        <v>861</v>
      </c>
      <c r="AQ36" s="309">
        <v>440</v>
      </c>
      <c r="AR36" s="310">
        <v>95.7</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6" t="s">
        <v>506</v>
      </c>
      <c r="AL37" s="1157"/>
      <c r="AM37" s="1157"/>
      <c r="AN37" s="1158"/>
      <c r="AO37" s="308" t="s">
        <v>488</v>
      </c>
      <c r="AP37" s="308" t="s">
        <v>488</v>
      </c>
      <c r="AQ37" s="309">
        <v>558</v>
      </c>
      <c r="AR37" s="310" t="s">
        <v>488</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9" t="s">
        <v>507</v>
      </c>
      <c r="AL38" s="1160"/>
      <c r="AM38" s="1160"/>
      <c r="AN38" s="1161"/>
      <c r="AO38" s="311">
        <v>1795</v>
      </c>
      <c r="AP38" s="311">
        <v>8</v>
      </c>
      <c r="AQ38" s="312">
        <v>1</v>
      </c>
      <c r="AR38" s="300">
        <v>700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9" t="s">
        <v>508</v>
      </c>
      <c r="AL39" s="1160"/>
      <c r="AM39" s="1160"/>
      <c r="AN39" s="1161"/>
      <c r="AO39" s="308">
        <v>-1855908</v>
      </c>
      <c r="AP39" s="308">
        <v>-8222</v>
      </c>
      <c r="AQ39" s="309">
        <v>-7933</v>
      </c>
      <c r="AR39" s="310">
        <v>3.6</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6" t="s">
        <v>509</v>
      </c>
      <c r="AL40" s="1157"/>
      <c r="AM40" s="1157"/>
      <c r="AN40" s="1158"/>
      <c r="AO40" s="308">
        <v>-5990739</v>
      </c>
      <c r="AP40" s="308">
        <v>-26539</v>
      </c>
      <c r="AQ40" s="309">
        <v>-28055</v>
      </c>
      <c r="AR40" s="310">
        <v>-5.4</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2" t="s">
        <v>287</v>
      </c>
      <c r="AL41" s="1163"/>
      <c r="AM41" s="1163"/>
      <c r="AN41" s="1164"/>
      <c r="AO41" s="308">
        <v>-1064994</v>
      </c>
      <c r="AP41" s="308">
        <v>-4718</v>
      </c>
      <c r="AQ41" s="309">
        <v>10719</v>
      </c>
      <c r="AR41" s="310">
        <v>-144</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510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511</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9" t="s">
        <v>479</v>
      </c>
      <c r="AN49" s="1151" t="s">
        <v>512</v>
      </c>
      <c r="AO49" s="1152"/>
      <c r="AP49" s="1152"/>
      <c r="AQ49" s="1152"/>
      <c r="AR49" s="115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0"/>
      <c r="AN50" s="324" t="s">
        <v>513</v>
      </c>
      <c r="AO50" s="325" t="s">
        <v>514</v>
      </c>
      <c r="AP50" s="326" t="s">
        <v>515</v>
      </c>
      <c r="AQ50" s="327" t="s">
        <v>516</v>
      </c>
      <c r="AR50" s="328" t="s">
        <v>517</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518</v>
      </c>
      <c r="AL51" s="321"/>
      <c r="AM51" s="329">
        <v>8691773</v>
      </c>
      <c r="AN51" s="330">
        <v>37513</v>
      </c>
      <c r="AO51" s="331">
        <v>31.7</v>
      </c>
      <c r="AP51" s="332">
        <v>51849</v>
      </c>
      <c r="AQ51" s="333">
        <v>15.2</v>
      </c>
      <c r="AR51" s="334">
        <v>16.5</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519</v>
      </c>
      <c r="AM52" s="337">
        <v>2079503</v>
      </c>
      <c r="AN52" s="338">
        <v>8975</v>
      </c>
      <c r="AO52" s="339">
        <v>14.5</v>
      </c>
      <c r="AP52" s="340">
        <v>26326</v>
      </c>
      <c r="AQ52" s="341">
        <v>4.3</v>
      </c>
      <c r="AR52" s="342">
        <v>10.199999999999999</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520</v>
      </c>
      <c r="AL53" s="321"/>
      <c r="AM53" s="329">
        <v>9691330</v>
      </c>
      <c r="AN53" s="330">
        <v>42052</v>
      </c>
      <c r="AO53" s="331">
        <v>12.1</v>
      </c>
      <c r="AP53" s="332">
        <v>52191</v>
      </c>
      <c r="AQ53" s="333">
        <v>0.7</v>
      </c>
      <c r="AR53" s="334">
        <v>11.4</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519</v>
      </c>
      <c r="AM54" s="337">
        <v>3704799</v>
      </c>
      <c r="AN54" s="338">
        <v>16075</v>
      </c>
      <c r="AO54" s="339">
        <v>79.099999999999994</v>
      </c>
      <c r="AP54" s="340">
        <v>26807</v>
      </c>
      <c r="AQ54" s="341">
        <v>1.8</v>
      </c>
      <c r="AR54" s="342">
        <v>77.3</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521</v>
      </c>
      <c r="AL55" s="321"/>
      <c r="AM55" s="329">
        <v>9281979</v>
      </c>
      <c r="AN55" s="330">
        <v>40501</v>
      </c>
      <c r="AO55" s="331">
        <v>-3.7</v>
      </c>
      <c r="AP55" s="332">
        <v>48105</v>
      </c>
      <c r="AQ55" s="333">
        <v>-7.8</v>
      </c>
      <c r="AR55" s="334">
        <v>4.0999999999999996</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519</v>
      </c>
      <c r="AM56" s="337">
        <v>3844476</v>
      </c>
      <c r="AN56" s="338">
        <v>16775</v>
      </c>
      <c r="AO56" s="339">
        <v>4.4000000000000004</v>
      </c>
      <c r="AP56" s="340">
        <v>24072</v>
      </c>
      <c r="AQ56" s="341">
        <v>-10.199999999999999</v>
      </c>
      <c r="AR56" s="342">
        <v>14.6</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522</v>
      </c>
      <c r="AL57" s="321"/>
      <c r="AM57" s="329">
        <v>11016933</v>
      </c>
      <c r="AN57" s="330">
        <v>48417</v>
      </c>
      <c r="AO57" s="331">
        <v>19.5</v>
      </c>
      <c r="AP57" s="332">
        <v>47446</v>
      </c>
      <c r="AQ57" s="333">
        <v>-1.4</v>
      </c>
      <c r="AR57" s="334">
        <v>20.9</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519</v>
      </c>
      <c r="AM58" s="337">
        <v>2582384</v>
      </c>
      <c r="AN58" s="338">
        <v>11349</v>
      </c>
      <c r="AO58" s="339">
        <v>-32.299999999999997</v>
      </c>
      <c r="AP58" s="340">
        <v>24371</v>
      </c>
      <c r="AQ58" s="341">
        <v>1.2</v>
      </c>
      <c r="AR58" s="342">
        <v>-33.5</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523</v>
      </c>
      <c r="AL59" s="321"/>
      <c r="AM59" s="329">
        <v>12919123</v>
      </c>
      <c r="AN59" s="330">
        <v>57231</v>
      </c>
      <c r="AO59" s="331">
        <v>18.2</v>
      </c>
      <c r="AP59" s="332">
        <v>48387</v>
      </c>
      <c r="AQ59" s="333">
        <v>2</v>
      </c>
      <c r="AR59" s="334">
        <v>16.2</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519</v>
      </c>
      <c r="AM60" s="337">
        <v>8676971</v>
      </c>
      <c r="AN60" s="338">
        <v>38439</v>
      </c>
      <c r="AO60" s="339">
        <v>238.7</v>
      </c>
      <c r="AP60" s="340">
        <v>25592</v>
      </c>
      <c r="AQ60" s="341">
        <v>5</v>
      </c>
      <c r="AR60" s="342">
        <v>233.7</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524</v>
      </c>
      <c r="AL61" s="343"/>
      <c r="AM61" s="344">
        <v>10320228</v>
      </c>
      <c r="AN61" s="345">
        <v>45143</v>
      </c>
      <c r="AO61" s="346">
        <v>15.6</v>
      </c>
      <c r="AP61" s="347">
        <v>49596</v>
      </c>
      <c r="AQ61" s="348">
        <v>1.7</v>
      </c>
      <c r="AR61" s="334">
        <v>13.9</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519</v>
      </c>
      <c r="AM62" s="337">
        <v>4177627</v>
      </c>
      <c r="AN62" s="338">
        <v>18323</v>
      </c>
      <c r="AO62" s="339">
        <v>60.9</v>
      </c>
      <c r="AP62" s="340">
        <v>25434</v>
      </c>
      <c r="AQ62" s="341">
        <v>0.4</v>
      </c>
      <c r="AR62" s="342">
        <v>60.5</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TI52cU6E5iGIWVjnZOmv+d6Md7ZA+KHilVykxBK6HFQcHbsh/op6HbKJs3TmHWCktzKNa++4i66HKibVqGNgYg==" saltValue="n1I5lc3ZeR1N47lCWHY+L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3"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476</v>
      </c>
    </row>
    <row r="121" spans="125:125" ht="13.5" hidden="1" customHeight="1" x14ac:dyDescent="0.2">
      <c r="DU121" s="255"/>
    </row>
  </sheetData>
  <sheetProtection algorithmName="SHA-512" hashValue="F1y1lcO3ZARXQIhwtIfPaqtwD5jeYBtZN7CumSExcsQ75+e/QR2iddR1ZHIiH6ITx/9sBD0hHp+oU5wMOrd3Aw==" saltValue="f0ZxwQsqWCr84JN0mnQ9Ag==" spinCount="100000" sheet="1" objects="1" scenarios="1"/>
  <dataConsolidate link="1"/>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476</v>
      </c>
    </row>
  </sheetData>
  <sheetProtection algorithmName="SHA-512" hashValue="pbFAMlHCW5CmmOvAxjBPDdjRF2gwMTRZnUMoqAfF6EWU3gPDV06kmiRmN9+2nE/WwjAF+MLsk2rUHQpXdRtKCQ==" saltValue="Mu5KieFoaHhdFaKwfrjM5g==" spinCount="100000" sheet="1" objects="1" scenarios="1"/>
  <dataConsolidate link="1"/>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21.63</v>
      </c>
      <c r="G47" s="12">
        <v>28.84</v>
      </c>
      <c r="H47" s="12">
        <v>27.93</v>
      </c>
      <c r="I47" s="12">
        <v>28.82</v>
      </c>
      <c r="J47" s="13">
        <v>28.15</v>
      </c>
    </row>
    <row r="48" spans="2:10" ht="57.75" customHeight="1" x14ac:dyDescent="0.2">
      <c r="B48" s="14"/>
      <c r="C48" s="1177" t="s">
        <v>4</v>
      </c>
      <c r="D48" s="1177"/>
      <c r="E48" s="1178"/>
      <c r="F48" s="15">
        <v>3.97</v>
      </c>
      <c r="G48" s="16">
        <v>3.56</v>
      </c>
      <c r="H48" s="16">
        <v>2.25</v>
      </c>
      <c r="I48" s="16">
        <v>2.3199999999999998</v>
      </c>
      <c r="J48" s="17">
        <v>2.38</v>
      </c>
    </row>
    <row r="49" spans="2:10" ht="57.75" customHeight="1" thickBot="1" x14ac:dyDescent="0.25">
      <c r="B49" s="18"/>
      <c r="C49" s="1179" t="s">
        <v>5</v>
      </c>
      <c r="D49" s="1179"/>
      <c r="E49" s="1180"/>
      <c r="F49" s="19">
        <v>6.74</v>
      </c>
      <c r="G49" s="20">
        <v>7.47</v>
      </c>
      <c r="H49" s="20" t="s">
        <v>531</v>
      </c>
      <c r="I49" s="20">
        <v>0.22</v>
      </c>
      <c r="J49" s="21">
        <v>0.12</v>
      </c>
    </row>
    <row r="50" spans="2:10" ht="13.2" x14ac:dyDescent="0.2"/>
  </sheetData>
  <sheetProtection algorithmName="SHA-512" hashValue="B3GexuxpukVaB1cbgCZzNMerR8NW1GpkmWjwEn8hWc5fWf+ioeSa09m1Y8zC0eK6eI9WxJJWprRv8aGU8Qtfhw==" saltValue="p62RLzfWOIsdnCik/BRG+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家宮　順也</cp:lastModifiedBy>
  <cp:lastPrinted>2025-03-13T07:29:57Z</cp:lastPrinted>
  <dcterms:created xsi:type="dcterms:W3CDTF">2025-02-19T03:28:12Z</dcterms:created>
  <dcterms:modified xsi:type="dcterms:W3CDTF">2025-09-24T04:02:04Z</dcterms:modified>
  <cp:category/>
</cp:coreProperties>
</file>