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01総括-総括\020105-R04入札参加資格\工事・コンサル（修正中）\R4.4 変更受付(R4.5.1変更)\01　様式\"/>
    </mc:Choice>
  </mc:AlternateContent>
  <xr:revisionPtr revIDLastSave="0" documentId="13_ncr:1_{9C82658A-7BEF-42DC-9DEA-3A93E54A8C96}" xr6:coauthVersionLast="36" xr6:coauthVersionMax="36" xr10:uidLastSave="{00000000-0000-0000-0000-000000000000}"/>
  <bookViews>
    <workbookView xWindow="0" yWindow="0" windowWidth="15460" windowHeight="9143" xr2:uid="{BD32AF93-9952-4D62-AD4E-748FFED2B73E}"/>
  </bookViews>
  <sheets>
    <sheet name="様式21-1（2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2" l="1"/>
  <c r="AF48" i="2" s="1"/>
  <c r="H34" i="2"/>
  <c r="J34" i="2" s="1"/>
  <c r="X50" i="2" s="1"/>
  <c r="H33" i="2"/>
  <c r="H31" i="2"/>
  <c r="H29" i="2"/>
  <c r="H24" i="2"/>
  <c r="H22" i="2"/>
  <c r="H21" i="2"/>
  <c r="H20" i="2"/>
  <c r="H19" i="2"/>
  <c r="W16" i="2"/>
  <c r="U16" i="2" s="1"/>
  <c r="T50" i="2" s="1"/>
  <c r="W15" i="2"/>
  <c r="U15" i="2" s="1"/>
  <c r="T49" i="2" s="1"/>
  <c r="W14" i="2"/>
  <c r="U14" i="2" s="1"/>
  <c r="T48" i="2" s="1"/>
  <c r="W13" i="2"/>
  <c r="U13" i="2" s="1"/>
  <c r="T47" i="2" s="1"/>
  <c r="W12" i="2"/>
  <c r="U12" i="2" s="1"/>
  <c r="T46" i="2" s="1"/>
  <c r="U9" i="2"/>
  <c r="L50" i="2" s="1"/>
  <c r="U8" i="2"/>
  <c r="L49" i="2" s="1"/>
  <c r="U7" i="2"/>
  <c r="L48" i="2" s="1"/>
  <c r="U6" i="2"/>
  <c r="L47" i="2" s="1"/>
  <c r="U5" i="2"/>
  <c r="L46" i="2" s="1"/>
  <c r="J24" i="2" l="1"/>
  <c r="X48" i="2" s="1"/>
  <c r="AJ48" i="2" s="1"/>
  <c r="AF46" i="2"/>
  <c r="J31" i="2"/>
  <c r="X49" i="2" s="1"/>
  <c r="J19" i="2"/>
  <c r="X46" i="2" s="1"/>
  <c r="J21" i="2"/>
  <c r="X47" i="2" s="1"/>
  <c r="AF50" i="2"/>
  <c r="AJ50" i="2" s="1"/>
  <c r="AF47" i="2"/>
  <c r="AF49" i="2"/>
  <c r="AJ46" i="2" l="1"/>
  <c r="AJ49" i="2"/>
  <c r="AJ47" i="2"/>
</calcChain>
</file>

<file path=xl/sharedStrings.xml><?xml version="1.0" encoding="utf-8"?>
<sst xmlns="http://schemas.openxmlformats.org/spreadsheetml/2006/main" count="154" uniqueCount="102">
  <si>
    <t>＝</t>
    <phoneticPr fontId="1"/>
  </si>
  <si>
    <t>＋</t>
    <phoneticPr fontId="1"/>
  </si>
  <si>
    <t>×</t>
    <phoneticPr fontId="1"/>
  </si>
  <si>
    <t>補償関係コンサルタント</t>
    <rPh sb="0" eb="2">
      <t>ホショウ</t>
    </rPh>
    <rPh sb="2" eb="4">
      <t>カンケイ</t>
    </rPh>
    <phoneticPr fontId="1"/>
  </si>
  <si>
    <t>地質調査</t>
    <rPh sb="0" eb="2">
      <t>チシツ</t>
    </rPh>
    <rPh sb="2" eb="4">
      <t>チョウサ</t>
    </rPh>
    <phoneticPr fontId="1"/>
  </si>
  <si>
    <t>土木関係建設コンサルタント</t>
    <rPh sb="0" eb="2">
      <t>ドボク</t>
    </rPh>
    <rPh sb="2" eb="4">
      <t>カンケイ</t>
    </rPh>
    <rPh sb="4" eb="6">
      <t>ケンセツ</t>
    </rPh>
    <phoneticPr fontId="1"/>
  </si>
  <si>
    <t>建築関係建設コンサルタント</t>
    <rPh sb="0" eb="2">
      <t>ケンチク</t>
    </rPh>
    <rPh sb="2" eb="4">
      <t>カンケイ</t>
    </rPh>
    <rPh sb="4" eb="6">
      <t>ケンセツ</t>
    </rPh>
    <phoneticPr fontId="1"/>
  </si>
  <si>
    <t>測量</t>
    <rPh sb="0" eb="2">
      <t>ソクリョウ</t>
    </rPh>
    <phoneticPr fontId="1"/>
  </si>
  <si>
    <t>総合数値</t>
    <rPh sb="0" eb="2">
      <t>ソウゴウ</t>
    </rPh>
    <rPh sb="2" eb="4">
      <t>スウチ</t>
    </rPh>
    <phoneticPr fontId="1"/>
  </si>
  <si>
    <t>Ｄ</t>
    <phoneticPr fontId="1"/>
  </si>
  <si>
    <t>Ｃ</t>
    <phoneticPr fontId="1"/>
  </si>
  <si>
    <t>Ｂ</t>
    <phoneticPr fontId="1"/>
  </si>
  <si>
    <t>Ａ</t>
    <phoneticPr fontId="1"/>
  </si>
  <si>
    <t>■総合数値の算出方法　(Ａ×３)＋Ｂ＋(Ｃ×５)＋Ｄの数値</t>
    <rPh sb="1" eb="3">
      <t>ソウゴウ</t>
    </rPh>
    <rPh sb="3" eb="5">
      <t>スウチ</t>
    </rPh>
    <rPh sb="6" eb="8">
      <t>サンシュツ</t>
    </rPh>
    <rPh sb="8" eb="10">
      <t>ホウホウ</t>
    </rPh>
    <phoneticPr fontId="1"/>
  </si>
  <si>
    <t>　　～　14</t>
    <phoneticPr fontId="1"/>
  </si>
  <si>
    <t>５年未満</t>
    <rPh sb="1" eb="2">
      <t>ネン</t>
    </rPh>
    <rPh sb="2" eb="4">
      <t>ミマン</t>
    </rPh>
    <phoneticPr fontId="1"/>
  </si>
  <si>
    <t xml:space="preserve"> 15 ～  39</t>
    <phoneticPr fontId="1"/>
  </si>
  <si>
    <t>５年以上　15年未満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</si>
  <si>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 xml:space="preserve"> 40 ～  64</t>
    <phoneticPr fontId="1"/>
  </si>
  <si>
    <t>15年以上　25年未満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</si>
  <si>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 xml:space="preserve"> 65 ～ 109</t>
    <phoneticPr fontId="1"/>
  </si>
  <si>
    <t>25年以上　35年未満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</si>
  <si>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110 ～</t>
    <phoneticPr fontId="1"/>
  </si>
  <si>
    <t>35年以上</t>
    <rPh sb="2" eb="3">
      <t>ネン</t>
    </rPh>
    <rPh sb="3" eb="5">
      <t>イジョウ</t>
    </rPh>
    <phoneticPr fontId="1"/>
  </si>
  <si>
    <t>数値</t>
    <rPh sb="0" eb="2">
      <t>スウチ</t>
    </rPh>
    <phoneticPr fontId="1"/>
  </si>
  <si>
    <t>有資格者数数値</t>
    <rPh sb="0" eb="4">
      <t>ユウシカクシャ</t>
    </rPh>
    <rPh sb="4" eb="5">
      <t>カズ</t>
    </rPh>
    <rPh sb="5" eb="7">
      <t>スウチ</t>
    </rPh>
    <phoneticPr fontId="1"/>
  </si>
  <si>
    <t>営業年数</t>
    <rPh sb="0" eb="2">
      <t>エイギョウ</t>
    </rPh>
    <rPh sb="2" eb="4">
      <t>ネンスウ</t>
    </rPh>
    <phoneticPr fontId="1"/>
  </si>
  <si>
    <r>
      <t xml:space="preserve">数値
</t>
    </r>
    <r>
      <rPr>
        <sz val="8"/>
        <rFont val="ＭＳ 明朝"/>
        <family val="1"/>
        <charset val="128"/>
      </rPr>
      <t>(Ｄ)</t>
    </r>
    <rPh sb="0" eb="2">
      <t>スウチ</t>
    </rPh>
    <phoneticPr fontId="1"/>
  </si>
  <si>
    <t>年</t>
    <rPh sb="0" eb="1">
      <t>ネン</t>
    </rPh>
    <phoneticPr fontId="1"/>
  </si>
  <si>
    <t>(参考)Ｃの算出基準</t>
    <rPh sb="1" eb="3">
      <t>サンコウ</t>
    </rPh>
    <rPh sb="6" eb="8">
      <t>サンシュツ</t>
    </rPh>
    <rPh sb="8" eb="10">
      <t>キジュン</t>
    </rPh>
    <phoneticPr fontId="1"/>
  </si>
  <si>
    <t>(参考)Ｄの算出基準</t>
    <rPh sb="1" eb="3">
      <t>サンコウ</t>
    </rPh>
    <rPh sb="6" eb="8">
      <t>サンシュツ</t>
    </rPh>
    <rPh sb="8" eb="10">
      <t>キジュン</t>
    </rPh>
    <phoneticPr fontId="1"/>
  </si>
  <si>
    <t>Ｄ 営業年数数値</t>
    <rPh sb="2" eb="4">
      <t>エイギョウ</t>
    </rPh>
    <rPh sb="4" eb="6">
      <t>ネンスウ</t>
    </rPh>
    <rPh sb="6" eb="8">
      <t>スウチ</t>
    </rPh>
    <phoneticPr fontId="1"/>
  </si>
  <si>
    <t>補償業務管理士</t>
    <rPh sb="0" eb="2">
      <t>ホショウ</t>
    </rPh>
    <rPh sb="2" eb="4">
      <t>ギョウム</t>
    </rPh>
    <rPh sb="4" eb="7">
      <t>カンリシ</t>
    </rPh>
    <phoneticPr fontId="1"/>
  </si>
  <si>
    <t>司法書士</t>
    <rPh sb="0" eb="2">
      <t>シホウ</t>
    </rPh>
    <rPh sb="2" eb="4">
      <t>ショシ</t>
    </rPh>
    <phoneticPr fontId="1"/>
  </si>
  <si>
    <t>土地家屋調査士</t>
    <rPh sb="0" eb="2">
      <t>トチ</t>
    </rPh>
    <rPh sb="2" eb="4">
      <t>カオク</t>
    </rPh>
    <rPh sb="4" eb="7">
      <t>チョウサシ</t>
    </rPh>
    <phoneticPr fontId="1"/>
  </si>
  <si>
    <t>不動産鑑定士</t>
    <rPh sb="0" eb="3">
      <t>フドウサン</t>
    </rPh>
    <rPh sb="3" eb="6">
      <t>カンテイシ</t>
    </rPh>
    <phoneticPr fontId="1"/>
  </si>
  <si>
    <t>Ｙ欄</t>
    <rPh sb="1" eb="2">
      <t>ラン</t>
    </rPh>
    <phoneticPr fontId="1"/>
  </si>
  <si>
    <t>補償関係
コンサルタント</t>
    <rPh sb="0" eb="2">
      <t>ホショウ</t>
    </rPh>
    <rPh sb="2" eb="4">
      <t>カンケイ</t>
    </rPh>
    <phoneticPr fontId="1"/>
  </si>
  <si>
    <t>地質調査技士</t>
    <rPh sb="0" eb="2">
      <t>チシツ</t>
    </rPh>
    <rPh sb="2" eb="4">
      <t>チョウサ</t>
    </rPh>
    <rPh sb="4" eb="6">
      <t>ギシ</t>
    </rPh>
    <phoneticPr fontId="1"/>
  </si>
  <si>
    <t>技術士
応用理学部門</t>
    <rPh sb="0" eb="2">
      <t>ギジュツ</t>
    </rPh>
    <rPh sb="2" eb="3">
      <t>シ</t>
    </rPh>
    <rPh sb="4" eb="6">
      <t>オウヨウ</t>
    </rPh>
    <rPh sb="6" eb="8">
      <t>リガク</t>
    </rPh>
    <rPh sb="8" eb="10">
      <t>ブモン</t>
    </rPh>
    <phoneticPr fontId="1"/>
  </si>
  <si>
    <t>Ｘ欄</t>
    <rPh sb="1" eb="2">
      <t>ラン</t>
    </rPh>
    <phoneticPr fontId="1"/>
  </si>
  <si>
    <t>RCCM</t>
    <phoneticPr fontId="1"/>
  </si>
  <si>
    <t>線路
主任技術者</t>
    <rPh sb="0" eb="2">
      <t>センロ</t>
    </rPh>
    <rPh sb="3" eb="5">
      <t>シュニン</t>
    </rPh>
    <rPh sb="5" eb="8">
      <t>ギジュツシャ</t>
    </rPh>
    <phoneticPr fontId="1"/>
  </si>
  <si>
    <t>第一種伝送交換
主任技術者</t>
    <rPh sb="3" eb="5">
      <t>デンソウ</t>
    </rPh>
    <rPh sb="5" eb="7">
      <t>コウカン</t>
    </rPh>
    <rPh sb="8" eb="10">
      <t>シュニン</t>
    </rPh>
    <rPh sb="10" eb="13">
      <t>ギジュツシャ</t>
    </rPh>
    <phoneticPr fontId="1"/>
  </si>
  <si>
    <t>第一種電気
主任技術士</t>
    <rPh sb="3" eb="5">
      <t>デンキ</t>
    </rPh>
    <rPh sb="6" eb="8">
      <t>シュニン</t>
    </rPh>
    <rPh sb="8" eb="10">
      <t>ギジュツ</t>
    </rPh>
    <rPh sb="10" eb="11">
      <t>シ</t>
    </rPh>
    <phoneticPr fontId="1"/>
  </si>
  <si>
    <t>環境計量士</t>
    <rPh sb="0" eb="2">
      <t>カンキョウ</t>
    </rPh>
    <rPh sb="2" eb="4">
      <t>ケイリョウ</t>
    </rPh>
    <rPh sb="4" eb="5">
      <t>シ</t>
    </rPh>
    <phoneticPr fontId="1"/>
  </si>
  <si>
    <t>一級土木施工
管理技士</t>
    <rPh sb="0" eb="2">
      <t>イッキュウ</t>
    </rPh>
    <rPh sb="2" eb="4">
      <t>ドボク</t>
    </rPh>
    <rPh sb="4" eb="6">
      <t>セコウ</t>
    </rPh>
    <rPh sb="7" eb="9">
      <t>カンリ</t>
    </rPh>
    <rPh sb="9" eb="11">
      <t>ギシ</t>
    </rPh>
    <phoneticPr fontId="1"/>
  </si>
  <si>
    <t>技術士
APECｴﾝｼﾞﾆｱ</t>
    <rPh sb="0" eb="2">
      <t>ギジュツ</t>
    </rPh>
    <rPh sb="2" eb="3">
      <t>シ</t>
    </rPh>
    <phoneticPr fontId="1"/>
  </si>
  <si>
    <t>技術士
上下水道部門</t>
    <rPh sb="0" eb="3">
      <t>ギジュツシ</t>
    </rPh>
    <rPh sb="4" eb="6">
      <t>ジョウゲ</t>
    </rPh>
    <rPh sb="6" eb="8">
      <t>スイドウ</t>
    </rPh>
    <rPh sb="8" eb="10">
      <t>ブモン</t>
    </rPh>
    <phoneticPr fontId="1"/>
  </si>
  <si>
    <t>技術士
情報工学部門</t>
    <rPh sb="0" eb="3">
      <t>ギジュツシ</t>
    </rPh>
    <rPh sb="4" eb="6">
      <t>ジョウホウ</t>
    </rPh>
    <rPh sb="6" eb="8">
      <t>コウガク</t>
    </rPh>
    <rPh sb="8" eb="10">
      <t>ブモン</t>
    </rPh>
    <phoneticPr fontId="1"/>
  </si>
  <si>
    <t>技術士
水産部門</t>
    <rPh sb="0" eb="3">
      <t>ギジュツシ</t>
    </rPh>
    <rPh sb="4" eb="6">
      <t>スイサン</t>
    </rPh>
    <rPh sb="6" eb="8">
      <t>ブモン</t>
    </rPh>
    <phoneticPr fontId="1"/>
  </si>
  <si>
    <t>技術士
森林部門</t>
    <rPh sb="0" eb="3">
      <t>ギジュツシ</t>
    </rPh>
    <rPh sb="4" eb="6">
      <t>シンリン</t>
    </rPh>
    <rPh sb="6" eb="8">
      <t>ブモン</t>
    </rPh>
    <phoneticPr fontId="1"/>
  </si>
  <si>
    <t>技術士
農業部門</t>
    <rPh sb="0" eb="3">
      <t>ギジュツシ</t>
    </rPh>
    <rPh sb="4" eb="6">
      <t>ノウギョウ</t>
    </rPh>
    <rPh sb="6" eb="8">
      <t>ブモン</t>
    </rPh>
    <phoneticPr fontId="1"/>
  </si>
  <si>
    <t>技術士
電気電子部門</t>
    <rPh sb="4" eb="6">
      <t>デンキ</t>
    </rPh>
    <rPh sb="6" eb="8">
      <t>デンシ</t>
    </rPh>
    <rPh sb="8" eb="10">
      <t>ブモン</t>
    </rPh>
    <phoneticPr fontId="1"/>
  </si>
  <si>
    <t>技術士
機械部門</t>
    <rPh sb="0" eb="2">
      <t>ギジュツ</t>
    </rPh>
    <rPh sb="2" eb="3">
      <t>シ</t>
    </rPh>
    <rPh sb="4" eb="6">
      <t>キカイ</t>
    </rPh>
    <rPh sb="6" eb="8">
      <t>ブモン</t>
    </rPh>
    <phoneticPr fontId="1"/>
  </si>
  <si>
    <t>土木関係建設
コンサルタント</t>
    <rPh sb="0" eb="2">
      <t>ドボク</t>
    </rPh>
    <rPh sb="2" eb="4">
      <t>カンケイ</t>
    </rPh>
    <rPh sb="4" eb="6">
      <t>ケンセツ</t>
    </rPh>
    <phoneticPr fontId="1"/>
  </si>
  <si>
    <t>二級建築士</t>
    <rPh sb="0" eb="2">
      <t>ニキュウ</t>
    </rPh>
    <rPh sb="2" eb="5">
      <t>ケンチクシ</t>
    </rPh>
    <phoneticPr fontId="1"/>
  </si>
  <si>
    <t>建築設備士</t>
    <rPh sb="0" eb="2">
      <t>ケンチク</t>
    </rPh>
    <rPh sb="2" eb="4">
      <t>セツビ</t>
    </rPh>
    <rPh sb="4" eb="5">
      <t>シ</t>
    </rPh>
    <phoneticPr fontId="1"/>
  </si>
  <si>
    <t>一級建築士</t>
    <rPh sb="0" eb="2">
      <t>イッキュウ</t>
    </rPh>
    <rPh sb="2" eb="5">
      <t>ケンチクシ</t>
    </rPh>
    <phoneticPr fontId="1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</si>
  <si>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1"/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</si>
  <si>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1"/>
  </si>
  <si>
    <t>建築関係建設
コンサルタント</t>
    <rPh sb="0" eb="2">
      <t>ケンチク</t>
    </rPh>
    <rPh sb="2" eb="4">
      <t>カンケイ</t>
    </rPh>
    <rPh sb="4" eb="6">
      <t>ケンセツ</t>
    </rPh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</si>
  <si>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</si>
  <si>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t>測量士</t>
    <rPh sb="0" eb="2">
      <t>ソクリョウ</t>
    </rPh>
    <rPh sb="2" eb="3">
      <t>シ</t>
    </rPh>
    <phoneticPr fontId="1"/>
  </si>
  <si>
    <t>人数（資格別)</t>
    <rPh sb="0" eb="2">
      <t>ニンズウ</t>
    </rPh>
    <rPh sb="3" eb="5">
      <t>シカク</t>
    </rPh>
    <rPh sb="5" eb="6">
      <t>ベツ</t>
    </rPh>
    <phoneticPr fontId="1"/>
  </si>
  <si>
    <r>
      <t xml:space="preserve">数値
</t>
    </r>
    <r>
      <rPr>
        <sz val="8"/>
        <rFont val="ＭＳ 明朝"/>
        <family val="1"/>
        <charset val="128"/>
      </rPr>
      <t>(※2)</t>
    </r>
    <rPh sb="0" eb="2">
      <t>スウチ</t>
    </rPh>
    <phoneticPr fontId="1"/>
  </si>
  <si>
    <r>
      <t xml:space="preserve">人数
</t>
    </r>
    <r>
      <rPr>
        <sz val="8"/>
        <rFont val="ＭＳ 明朝"/>
        <family val="1"/>
        <charset val="128"/>
      </rPr>
      <t>(計)</t>
    </r>
    <rPh sb="0" eb="2">
      <t>ニンズウ</t>
    </rPh>
    <rPh sb="4" eb="5">
      <t>ケイ</t>
    </rPh>
    <phoneticPr fontId="1"/>
  </si>
  <si>
    <t>Ｃ 有資格者数</t>
    <rPh sb="2" eb="6">
      <t>ユウシカクシャ</t>
    </rPh>
    <rPh sb="6" eb="7">
      <t>スウ</t>
    </rPh>
    <phoneticPr fontId="1"/>
  </si>
  <si>
    <t>５未満</t>
    <rPh sb="1" eb="3">
      <t>ミマン</t>
    </rPh>
    <phoneticPr fontId="1"/>
  </si>
  <si>
    <t>５以上　10未満</t>
    <rPh sb="1" eb="3">
      <t>イジョウ</t>
    </rPh>
    <rPh sb="6" eb="8">
      <t>ミマン</t>
    </rPh>
    <phoneticPr fontId="1"/>
  </si>
  <si>
    <t>10以上</t>
    <rPh sb="2" eb="4">
      <t>イジョウ</t>
    </rPh>
    <phoneticPr fontId="1"/>
  </si>
  <si>
    <t>(参考)Ｂの算出基準</t>
    <rPh sb="1" eb="3">
      <t>サンコウ</t>
    </rPh>
    <rPh sb="6" eb="8">
      <t>サンシュツ</t>
    </rPh>
    <rPh sb="8" eb="10">
      <t>キジュン</t>
    </rPh>
    <phoneticPr fontId="1"/>
  </si>
  <si>
    <r>
      <t xml:space="preserve">参考数値
</t>
    </r>
    <r>
      <rPr>
        <sz val="8"/>
        <rFont val="ＭＳ 明朝"/>
        <family val="1"/>
        <charset val="128"/>
      </rPr>
      <t>（※１）</t>
    </r>
    <rPh sb="0" eb="2">
      <t>サンコウ</t>
    </rPh>
    <rPh sb="2" eb="4">
      <t>スウチ</t>
    </rPh>
    <phoneticPr fontId="1"/>
  </si>
  <si>
    <r>
      <t xml:space="preserve">数値
</t>
    </r>
    <r>
      <rPr>
        <sz val="8"/>
        <rFont val="ＭＳ 明朝"/>
        <family val="1"/>
        <charset val="128"/>
      </rPr>
      <t>(Ｂ)</t>
    </r>
    <rPh sb="0" eb="2">
      <t>スウチ</t>
    </rPh>
    <phoneticPr fontId="1"/>
  </si>
  <si>
    <r>
      <t xml:space="preserve">自己資本額
</t>
    </r>
    <r>
      <rPr>
        <sz val="8"/>
        <rFont val="ＭＳ 明朝"/>
        <family val="1"/>
        <charset val="128"/>
      </rPr>
      <t>(千円)</t>
    </r>
    <rPh sb="0" eb="2">
      <t>ジコ</t>
    </rPh>
    <rPh sb="2" eb="4">
      <t>シホン</t>
    </rPh>
    <rPh sb="4" eb="5">
      <t>ガク</t>
    </rPh>
    <rPh sb="7" eb="9">
      <t>センエン</t>
    </rPh>
    <phoneticPr fontId="1"/>
  </si>
  <si>
    <t>Ｂ 自己資本額数値</t>
    <rPh sb="2" eb="4">
      <t>ジコ</t>
    </rPh>
    <rPh sb="4" eb="6">
      <t>シホン</t>
    </rPh>
    <rPh sb="6" eb="7">
      <t>ガク</t>
    </rPh>
    <rPh sb="7" eb="9">
      <t>スウチ</t>
    </rPh>
    <phoneticPr fontId="1"/>
  </si>
  <si>
    <t>１億円未満</t>
    <rPh sb="1" eb="3">
      <t>オクエン</t>
    </rPh>
    <rPh sb="3" eb="5">
      <t>ミマン</t>
    </rPh>
    <phoneticPr fontId="1"/>
  </si>
  <si>
    <t>１億円以上　５億円未満</t>
    <rPh sb="1" eb="3">
      <t>オクエン</t>
    </rPh>
    <rPh sb="3" eb="5">
      <t>イジョウ</t>
    </rPh>
    <rPh sb="7" eb="9">
      <t>オクエン</t>
    </rPh>
    <rPh sb="9" eb="11">
      <t>ミマン</t>
    </rPh>
    <phoneticPr fontId="1"/>
  </si>
  <si>
    <t>５億円以上　10億円未満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1"/>
  </si>
  <si>
    <t>10億円以上　20億円未満</t>
    <rPh sb="2" eb="4">
      <t>オクエン</t>
    </rPh>
    <rPh sb="4" eb="6">
      <t>イジョウ</t>
    </rPh>
    <rPh sb="9" eb="11">
      <t>オクエン</t>
    </rPh>
    <rPh sb="11" eb="13">
      <t>ミマン</t>
    </rPh>
    <phoneticPr fontId="1"/>
  </si>
  <si>
    <t>20億円以上</t>
    <rPh sb="2" eb="4">
      <t>オクエン</t>
    </rPh>
    <rPh sb="4" eb="6">
      <t>イジョウ</t>
    </rPh>
    <phoneticPr fontId="1"/>
  </si>
  <si>
    <t>年間平均実績高</t>
    <rPh sb="0" eb="2">
      <t>ネンカン</t>
    </rPh>
    <rPh sb="2" eb="4">
      <t>ヘイキン</t>
    </rPh>
    <rPh sb="4" eb="6">
      <t>ジッセキ</t>
    </rPh>
    <rPh sb="6" eb="7">
      <t>ダカ</t>
    </rPh>
    <phoneticPr fontId="1"/>
  </si>
  <si>
    <r>
      <t xml:space="preserve">数値
</t>
    </r>
    <r>
      <rPr>
        <sz val="8"/>
        <rFont val="ＭＳ 明朝"/>
        <family val="1"/>
        <charset val="128"/>
      </rPr>
      <t>(Ａ)</t>
    </r>
    <rPh sb="0" eb="2">
      <t>スウチ</t>
    </rPh>
    <phoneticPr fontId="1"/>
  </si>
  <si>
    <r>
      <t xml:space="preserve">年間平均実績高
</t>
    </r>
    <r>
      <rPr>
        <sz val="8"/>
        <rFont val="ＭＳ 明朝"/>
        <family val="1"/>
        <charset val="128"/>
      </rPr>
      <t>(千円)</t>
    </r>
    <rPh sb="0" eb="2">
      <t>ネンカン</t>
    </rPh>
    <rPh sb="2" eb="4">
      <t>ヘイキン</t>
    </rPh>
    <rPh sb="4" eb="6">
      <t>ジッセキ</t>
    </rPh>
    <rPh sb="6" eb="7">
      <t>ダカ</t>
    </rPh>
    <rPh sb="9" eb="11">
      <t>センエン</t>
    </rPh>
    <phoneticPr fontId="1"/>
  </si>
  <si>
    <t>Ａ 年間平均実績高</t>
    <rPh sb="2" eb="4">
      <t>ネンカン</t>
    </rPh>
    <rPh sb="4" eb="6">
      <t>ヘイキン</t>
    </rPh>
    <rPh sb="6" eb="8">
      <t>ジッセキ</t>
    </rPh>
    <rPh sb="8" eb="9">
      <t>ダカ</t>
    </rPh>
    <phoneticPr fontId="1"/>
  </si>
  <si>
    <t>(参考)Ａの算出基準</t>
    <rPh sb="1" eb="3">
      <t>サンコウ</t>
    </rPh>
    <rPh sb="6" eb="8">
      <t>サンシュツ</t>
    </rPh>
    <rPh sb="8" eb="10">
      <t>キジュン</t>
    </rPh>
    <phoneticPr fontId="1"/>
  </si>
  <si>
    <t>■評価項目</t>
    <rPh sb="1" eb="3">
      <t>ヒョウカ</t>
    </rPh>
    <rPh sb="3" eb="5">
      <t>コウモク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</si>
  <si>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</si>
  <si>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欄に入力</t>
    <rPh sb="0" eb="1">
      <t>ラン</t>
    </rPh>
    <rPh sb="2" eb="4">
      <t>ニュウリョク</t>
    </rPh>
    <phoneticPr fontId="1"/>
  </si>
  <si>
    <t>測量・建設コンサルタント等総合数値算出表</t>
    <rPh sb="0" eb="2">
      <t>ソクリョウ</t>
    </rPh>
    <rPh sb="3" eb="5">
      <t>ケンセツ</t>
    </rPh>
    <rPh sb="12" eb="13">
      <t>トウ</t>
    </rPh>
    <rPh sb="13" eb="15">
      <t>ソウゴウ</t>
    </rPh>
    <rPh sb="15" eb="17">
      <t>スウチ</t>
    </rPh>
    <rPh sb="17" eb="19">
      <t>サンシュツ</t>
    </rPh>
    <rPh sb="19" eb="20">
      <t>ヒョウ</t>
    </rPh>
    <phoneticPr fontId="1"/>
  </si>
  <si>
    <t>応用理学部門(地質)</t>
    <phoneticPr fontId="1"/>
  </si>
  <si>
    <t>技術士</t>
    <rPh sb="0" eb="3">
      <t>ギジュツシ</t>
    </rPh>
    <phoneticPr fontId="1"/>
  </si>
  <si>
    <t>技術士</t>
    <rPh sb="0" eb="2">
      <t>ギジュツ</t>
    </rPh>
    <rPh sb="2" eb="3">
      <t>シ</t>
    </rPh>
    <phoneticPr fontId="1"/>
  </si>
  <si>
    <t>建築積算士</t>
    <rPh sb="0" eb="2">
      <t>ケンチク</t>
    </rPh>
    <rPh sb="2" eb="4">
      <t>セキサン</t>
    </rPh>
    <rPh sb="4" eb="5">
      <t>シ</t>
    </rPh>
    <phoneticPr fontId="1"/>
  </si>
  <si>
    <t>(建築積算資格者）</t>
    <phoneticPr fontId="1"/>
  </si>
  <si>
    <t>建設部門(土質及び基礎)</t>
    <rPh sb="5" eb="7">
      <t>ドシツ</t>
    </rPh>
    <rPh sb="7" eb="8">
      <t>オヨ</t>
    </rPh>
    <rPh sb="9" eb="11">
      <t>キソ</t>
    </rPh>
    <phoneticPr fontId="1"/>
  </si>
  <si>
    <t>※１
　自己資本額をＡの平均実績高
　で除し､100を乗じた数値</t>
    <rPh sb="4" eb="6">
      <t>ジコ</t>
    </rPh>
    <rPh sb="6" eb="8">
      <t>シホン</t>
    </rPh>
    <rPh sb="8" eb="9">
      <t>ガク</t>
    </rPh>
    <rPh sb="12" eb="14">
      <t>ヘイキン</t>
    </rPh>
    <rPh sb="14" eb="16">
      <t>ジッセキ</t>
    </rPh>
    <rPh sb="16" eb="17">
      <t>ダカ</t>
    </rPh>
    <rPh sb="20" eb="21">
      <t>ジョ</t>
    </rPh>
    <rPh sb="27" eb="28">
      <t>ジョウ</t>
    </rPh>
    <rPh sb="30" eb="32">
      <t>スウチ</t>
    </rPh>
    <phoneticPr fontId="1"/>
  </si>
  <si>
    <t>※２
　Ｘ欄に掲げる者の数に５を、Ｙ欄に掲げる者の
　数に２をそれぞれ乗じて得た数値を合計した数値</t>
    <rPh sb="5" eb="6">
      <t>ラン</t>
    </rPh>
    <rPh sb="7" eb="8">
      <t>カカ</t>
    </rPh>
    <rPh sb="10" eb="11">
      <t>モノ</t>
    </rPh>
    <rPh sb="12" eb="13">
      <t>スウ</t>
    </rPh>
    <rPh sb="18" eb="19">
      <t>ラン</t>
    </rPh>
    <rPh sb="20" eb="21">
      <t>カカ</t>
    </rPh>
    <rPh sb="23" eb="24">
      <t>モノ</t>
    </rPh>
    <rPh sb="27" eb="28">
      <t>スウ</t>
    </rPh>
    <rPh sb="35" eb="36">
      <t>ジョウ</t>
    </rPh>
    <rPh sb="38" eb="39">
      <t>エ</t>
    </rPh>
    <rPh sb="40" eb="42">
      <t>スウチ</t>
    </rPh>
    <rPh sb="43" eb="45">
      <t>ゴウケイ</t>
    </rPh>
    <rPh sb="47" eb="49">
      <t>スウチ</t>
    </rPh>
    <phoneticPr fontId="1"/>
  </si>
  <si>
    <t>総合技術管理部門(地質)</t>
    <phoneticPr fontId="1"/>
  </si>
  <si>
    <t>技術士</t>
    <phoneticPr fontId="1"/>
  </si>
  <si>
    <t>建設部門(土質含む)</t>
    <rPh sb="5" eb="7">
      <t>ドシツ</t>
    </rPh>
    <rPh sb="7" eb="8">
      <t>フク</t>
    </rPh>
    <phoneticPr fontId="1"/>
  </si>
  <si>
    <t>技術士
総合技術管理部門(地質を除く)</t>
    <rPh sb="0" eb="2">
      <t>ギジュツ</t>
    </rPh>
    <rPh sb="2" eb="3">
      <t>シ</t>
    </rPh>
    <rPh sb="4" eb="6">
      <t>ソウゴウ</t>
    </rPh>
    <rPh sb="6" eb="8">
      <t>ギジュツ</t>
    </rPh>
    <rPh sb="8" eb="10">
      <t>カンリ</t>
    </rPh>
    <rPh sb="10" eb="12">
      <t>ブモン</t>
    </rPh>
    <rPh sb="13" eb="15">
      <t>チシツ</t>
    </rPh>
    <rPh sb="16" eb="1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</si>
</sst>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;\-0;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Border="1" applyAlignment="1">
      <alignment vertical="center" wrapText="1"/>
    </xf>
    <xf numFmtId="177" fontId="8" fillId="0" borderId="28" xfId="0" applyNumberFormat="1" applyFont="1" applyBorder="1" applyAlignment="1">
      <alignment vertical="center" wrapText="1"/>
    </xf>
    <xf numFmtId="177" fontId="8" fillId="0" borderId="0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10" xfId="0" applyNumberFormat="1" applyFont="1" applyBorder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left" vertical="center" wrapText="1"/>
    </xf>
    <xf numFmtId="177" fontId="8" fillId="0" borderId="20" xfId="0" applyNumberFormat="1" applyFont="1" applyBorder="1" applyAlignment="1">
      <alignment horizontal="left" vertical="center"/>
    </xf>
    <xf numFmtId="177" fontId="8" fillId="0" borderId="31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77" fontId="8" fillId="0" borderId="34" xfId="0" applyNumberFormat="1" applyFont="1" applyBorder="1" applyAlignment="1">
      <alignment horizontal="left" vertical="center" wrapText="1"/>
    </xf>
    <xf numFmtId="177" fontId="8" fillId="0" borderId="32" xfId="0" applyNumberFormat="1" applyFont="1" applyBorder="1" applyAlignment="1">
      <alignment horizontal="left" vertical="center" wrapText="1"/>
    </xf>
    <xf numFmtId="177" fontId="8" fillId="0" borderId="35" xfId="0" applyNumberFormat="1" applyFont="1" applyBorder="1" applyAlignment="1">
      <alignment horizontal="left" vertical="center" wrapText="1"/>
    </xf>
    <xf numFmtId="177" fontId="8" fillId="0" borderId="36" xfId="0" applyNumberFormat="1" applyFont="1" applyBorder="1" applyAlignment="1">
      <alignment horizontal="left" vertical="center" wrapText="1"/>
    </xf>
    <xf numFmtId="177" fontId="8" fillId="0" borderId="20" xfId="0" applyNumberFormat="1" applyFont="1" applyBorder="1" applyAlignment="1">
      <alignment horizontal="left" vertical="center" wrapText="1"/>
    </xf>
    <xf numFmtId="177" fontId="8" fillId="0" borderId="37" xfId="0" applyNumberFormat="1" applyFont="1" applyBorder="1" applyAlignment="1">
      <alignment horizontal="left" vertical="center" wrapText="1"/>
    </xf>
    <xf numFmtId="177" fontId="8" fillId="0" borderId="36" xfId="0" applyNumberFormat="1" applyFont="1" applyBorder="1" applyAlignment="1">
      <alignment horizontal="left" vertical="center" shrinkToFit="1"/>
    </xf>
    <xf numFmtId="177" fontId="8" fillId="0" borderId="20" xfId="0" applyNumberFormat="1" applyFont="1" applyBorder="1" applyAlignment="1">
      <alignment horizontal="left" vertical="center" shrinkToFit="1"/>
    </xf>
    <xf numFmtId="177" fontId="8" fillId="0" borderId="37" xfId="0" applyNumberFormat="1" applyFont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left" vertical="center" wrapText="1"/>
    </xf>
    <xf numFmtId="177" fontId="8" fillId="0" borderId="11" xfId="0" applyNumberFormat="1" applyFont="1" applyBorder="1" applyAlignment="1">
      <alignment horizontal="left" vertical="center"/>
    </xf>
    <xf numFmtId="177" fontId="8" fillId="0" borderId="16" xfId="0" applyNumberFormat="1" applyFont="1" applyFill="1" applyBorder="1" applyAlignment="1" applyProtection="1">
      <alignment horizontal="right" vertical="center"/>
      <protection locked="0"/>
    </xf>
    <xf numFmtId="177" fontId="8" fillId="0" borderId="7" xfId="0" applyNumberFormat="1" applyFont="1" applyFill="1" applyBorder="1" applyAlignment="1" applyProtection="1">
      <alignment horizontal="right" vertical="center"/>
      <protection locked="0"/>
    </xf>
    <xf numFmtId="177" fontId="8" fillId="0" borderId="32" xfId="0" applyNumberFormat="1" applyFont="1" applyBorder="1" applyAlignment="1">
      <alignment horizontal="left" vertical="center"/>
    </xf>
    <xf numFmtId="177" fontId="8" fillId="0" borderId="35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3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left" vertical="center" wrapText="1"/>
    </xf>
    <xf numFmtId="177" fontId="5" fillId="0" borderId="28" xfId="0" applyNumberFormat="1" applyFont="1" applyBorder="1" applyAlignment="1">
      <alignment horizontal="left" vertical="center" wrapText="1"/>
    </xf>
    <xf numFmtId="177" fontId="8" fillId="0" borderId="33" xfId="0" applyNumberFormat="1" applyFont="1" applyBorder="1" applyAlignment="1">
      <alignment horizontal="left" vertical="center" wrapText="1"/>
    </xf>
    <xf numFmtId="177" fontId="8" fillId="0" borderId="31" xfId="0" applyNumberFormat="1" applyFont="1" applyBorder="1" applyAlignment="1">
      <alignment horizontal="left" vertical="center" wrapText="1"/>
    </xf>
    <xf numFmtId="177" fontId="8" fillId="0" borderId="30" xfId="0" applyNumberFormat="1" applyFont="1" applyBorder="1" applyAlignment="1">
      <alignment horizontal="left" vertical="center" wrapText="1"/>
    </xf>
    <xf numFmtId="177" fontId="8" fillId="0" borderId="29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left" vertical="center"/>
    </xf>
    <xf numFmtId="177" fontId="8" fillId="0" borderId="10" xfId="0" applyNumberFormat="1" applyFont="1" applyBorder="1" applyAlignment="1">
      <alignment horizontal="left" vertical="center"/>
    </xf>
    <xf numFmtId="177" fontId="8" fillId="0" borderId="17" xfId="0" applyNumberFormat="1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7" fontId="8" fillId="0" borderId="24" xfId="0" applyNumberFormat="1" applyFont="1" applyFill="1" applyBorder="1" applyAlignment="1" applyProtection="1">
      <alignment horizontal="right" vertical="center"/>
      <protection locked="0"/>
    </xf>
    <xf numFmtId="177" fontId="8" fillId="0" borderId="23" xfId="0" applyNumberFormat="1" applyFont="1" applyFill="1" applyBorder="1" applyAlignment="1" applyProtection="1">
      <alignment horizontal="right" vertical="center"/>
      <protection locked="0"/>
    </xf>
    <xf numFmtId="177" fontId="8" fillId="0" borderId="22" xfId="0" applyNumberFormat="1" applyFont="1" applyFill="1" applyBorder="1" applyAlignment="1" applyProtection="1">
      <alignment horizontal="right" vertical="center"/>
      <protection locked="0"/>
    </xf>
    <xf numFmtId="177" fontId="8" fillId="0" borderId="21" xfId="0" applyNumberFormat="1" applyFont="1" applyFill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left" vertical="center" wrapText="1"/>
    </xf>
    <xf numFmtId="177" fontId="8" fillId="0" borderId="0" xfId="0" applyNumberFormat="1" applyFont="1" applyBorder="1" applyAlignment="1">
      <alignment horizontal="left" vertical="center" wrapText="1"/>
    </xf>
    <xf numFmtId="177" fontId="8" fillId="0" borderId="28" xfId="0" applyNumberFormat="1" applyFont="1" applyBorder="1" applyAlignment="1">
      <alignment horizontal="left" vertical="center" wrapText="1"/>
    </xf>
    <xf numFmtId="177" fontId="8" fillId="0" borderId="29" xfId="0" applyNumberFormat="1" applyFont="1" applyBorder="1" applyAlignment="1">
      <alignment horizontal="left" vertical="center" shrinkToFit="1"/>
    </xf>
    <xf numFmtId="177" fontId="8" fillId="0" borderId="31" xfId="0" applyNumberFormat="1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01A8-D63D-4C49-ADD3-763765250E0C}">
  <sheetPr>
    <pageSetUpPr fitToPage="1"/>
  </sheetPr>
  <dimension ref="A1:AN51"/>
  <sheetViews>
    <sheetView tabSelected="1" view="pageBreakPreview" zoomScale="115" zoomScaleNormal="115" zoomScaleSheetLayoutView="115" workbookViewId="0">
      <selection activeCell="AC29" sqref="AC29:AG29"/>
    </sheetView>
  </sheetViews>
  <sheetFormatPr defaultRowHeight="12.9"/>
  <cols>
    <col min="1" max="44" width="2.125" customWidth="1"/>
  </cols>
  <sheetData>
    <row r="1" spans="1:40" s="1" customFormat="1" ht="20.25" customHeight="1">
      <c r="A1" s="1" t="s">
        <v>89</v>
      </c>
      <c r="T1" s="54"/>
      <c r="U1" s="55"/>
      <c r="V1" s="29" t="s">
        <v>88</v>
      </c>
      <c r="Z1" s="56" t="s">
        <v>87</v>
      </c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8"/>
    </row>
    <row r="2" spans="1:40" s="1" customFormat="1" ht="9" customHeight="1"/>
    <row r="3" spans="1:40" s="1" customFormat="1" ht="14.95" customHeight="1">
      <c r="A3" s="2" t="s">
        <v>86</v>
      </c>
      <c r="AC3" s="3" t="s">
        <v>85</v>
      </c>
    </row>
    <row r="4" spans="1:40" s="1" customFormat="1" ht="21.9" customHeight="1">
      <c r="A4" s="25" t="s">
        <v>84</v>
      </c>
      <c r="G4" s="28"/>
      <c r="H4" s="28"/>
      <c r="I4" s="28"/>
      <c r="J4" s="28"/>
      <c r="K4" s="27"/>
      <c r="L4" s="59" t="s">
        <v>83</v>
      </c>
      <c r="M4" s="60"/>
      <c r="N4" s="60"/>
      <c r="O4" s="60"/>
      <c r="P4" s="60"/>
      <c r="Q4" s="60"/>
      <c r="R4" s="60"/>
      <c r="S4" s="60"/>
      <c r="T4" s="60"/>
      <c r="U4" s="61" t="s">
        <v>82</v>
      </c>
      <c r="V4" s="62"/>
      <c r="X4" s="3"/>
      <c r="Y4" s="3"/>
      <c r="Z4" s="3"/>
      <c r="AA4" s="3"/>
      <c r="AB4" s="3"/>
      <c r="AC4" s="63" t="s">
        <v>81</v>
      </c>
      <c r="AD4" s="63"/>
      <c r="AE4" s="63"/>
      <c r="AF4" s="63"/>
      <c r="AG4" s="63"/>
      <c r="AH4" s="63"/>
      <c r="AI4" s="63"/>
      <c r="AJ4" s="63"/>
      <c r="AK4" s="63"/>
      <c r="AL4" s="63"/>
      <c r="AM4" s="63" t="s">
        <v>24</v>
      </c>
      <c r="AN4" s="63"/>
    </row>
    <row r="5" spans="1:40" s="1" customFormat="1" ht="19.05" customHeight="1">
      <c r="A5" s="70" t="s">
        <v>7</v>
      </c>
      <c r="B5" s="71"/>
      <c r="C5" s="71"/>
      <c r="D5" s="71"/>
      <c r="E5" s="71"/>
      <c r="F5" s="71"/>
      <c r="G5" s="71"/>
      <c r="H5" s="71"/>
      <c r="I5" s="71"/>
      <c r="J5" s="71"/>
      <c r="K5" s="72"/>
      <c r="L5" s="73"/>
      <c r="M5" s="74"/>
      <c r="N5" s="74"/>
      <c r="O5" s="74"/>
      <c r="P5" s="74"/>
      <c r="Q5" s="74"/>
      <c r="R5" s="74"/>
      <c r="S5" s="74"/>
      <c r="T5" s="74"/>
      <c r="U5" s="75" t="str">
        <f>IF(L5="","",IF(L5&lt;100000,10,IF(AND(L5&gt;=100000,L5&lt;500000),15,IF(AND(L5&gt;=500000,L5&lt;1000000),20,IF(AND(L5&gt;=1000000,L5&lt;2000000),25,IF(L5&gt;=2000000,30,))))))</f>
        <v/>
      </c>
      <c r="V5" s="75"/>
      <c r="X5" s="3"/>
      <c r="Y5" s="3"/>
      <c r="Z5" s="3"/>
      <c r="AA5" s="3"/>
      <c r="AB5" s="3"/>
      <c r="AC5" s="76" t="s">
        <v>80</v>
      </c>
      <c r="AD5" s="76"/>
      <c r="AE5" s="76"/>
      <c r="AF5" s="76"/>
      <c r="AG5" s="76"/>
      <c r="AH5" s="76"/>
      <c r="AI5" s="76"/>
      <c r="AJ5" s="76"/>
      <c r="AK5" s="76"/>
      <c r="AL5" s="76"/>
      <c r="AM5" s="77">
        <v>30</v>
      </c>
      <c r="AN5" s="77"/>
    </row>
    <row r="6" spans="1:40" s="1" customFormat="1" ht="19.05" customHeight="1">
      <c r="A6" s="78" t="s">
        <v>6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73"/>
      <c r="M6" s="74"/>
      <c r="N6" s="74"/>
      <c r="O6" s="74"/>
      <c r="P6" s="74"/>
      <c r="Q6" s="74"/>
      <c r="R6" s="74"/>
      <c r="S6" s="74"/>
      <c r="T6" s="74"/>
      <c r="U6" s="75" t="str">
        <f>IF(L6="","",IF(L6&lt;100000,10,IF(AND(L6&gt;=100000,L6&lt;500000),15,IF(AND(L6&gt;=500000,L6&lt;1000000),20,IF(AND(L6&gt;=1000000,L6&lt;2000000),25,IF(L6&gt;=2000000,30,))))))</f>
        <v/>
      </c>
      <c r="V6" s="75"/>
      <c r="X6" s="3"/>
      <c r="Y6" s="3"/>
      <c r="Z6" s="3"/>
      <c r="AA6" s="3"/>
      <c r="AB6" s="3"/>
      <c r="AC6" s="76" t="s">
        <v>79</v>
      </c>
      <c r="AD6" s="76"/>
      <c r="AE6" s="76"/>
      <c r="AF6" s="76"/>
      <c r="AG6" s="76"/>
      <c r="AH6" s="76"/>
      <c r="AI6" s="76"/>
      <c r="AJ6" s="76"/>
      <c r="AK6" s="76"/>
      <c r="AL6" s="76"/>
      <c r="AM6" s="77">
        <v>25</v>
      </c>
      <c r="AN6" s="77"/>
    </row>
    <row r="7" spans="1:40" s="1" customFormat="1" ht="19.05" customHeight="1">
      <c r="A7" s="78" t="s">
        <v>5</v>
      </c>
      <c r="B7" s="79"/>
      <c r="C7" s="79"/>
      <c r="D7" s="79"/>
      <c r="E7" s="79"/>
      <c r="F7" s="79"/>
      <c r="G7" s="79"/>
      <c r="H7" s="79"/>
      <c r="I7" s="79"/>
      <c r="J7" s="79"/>
      <c r="K7" s="80"/>
      <c r="L7" s="73"/>
      <c r="M7" s="74"/>
      <c r="N7" s="74"/>
      <c r="O7" s="74"/>
      <c r="P7" s="74"/>
      <c r="Q7" s="74"/>
      <c r="R7" s="74"/>
      <c r="S7" s="74"/>
      <c r="T7" s="74"/>
      <c r="U7" s="75" t="str">
        <f>IF(L7="","",IF(L7&lt;100000,10,IF(AND(L7&gt;=100000,L7&lt;500000),15,IF(AND(L7&gt;=500000,L7&lt;1000000),20,IF(AND(L7&gt;=1000000,L7&lt;2000000),25,IF(L7&gt;=2000000,30,))))))</f>
        <v/>
      </c>
      <c r="V7" s="75"/>
      <c r="X7" s="3"/>
      <c r="Y7" s="3"/>
      <c r="Z7" s="3"/>
      <c r="AA7" s="3"/>
      <c r="AB7" s="3"/>
      <c r="AC7" s="76" t="s">
        <v>78</v>
      </c>
      <c r="AD7" s="76"/>
      <c r="AE7" s="76"/>
      <c r="AF7" s="76"/>
      <c r="AG7" s="76"/>
      <c r="AH7" s="76"/>
      <c r="AI7" s="76"/>
      <c r="AJ7" s="76"/>
      <c r="AK7" s="76"/>
      <c r="AL7" s="76"/>
      <c r="AM7" s="77">
        <v>20</v>
      </c>
      <c r="AN7" s="77"/>
    </row>
    <row r="8" spans="1:40" s="1" customFormat="1" ht="19.05" customHeight="1">
      <c r="A8" s="70" t="s">
        <v>4</v>
      </c>
      <c r="B8" s="71"/>
      <c r="C8" s="71"/>
      <c r="D8" s="71"/>
      <c r="E8" s="71"/>
      <c r="F8" s="71"/>
      <c r="G8" s="71"/>
      <c r="H8" s="71"/>
      <c r="I8" s="71"/>
      <c r="J8" s="71"/>
      <c r="K8" s="72"/>
      <c r="L8" s="73"/>
      <c r="M8" s="74"/>
      <c r="N8" s="74"/>
      <c r="O8" s="74"/>
      <c r="P8" s="74"/>
      <c r="Q8" s="74"/>
      <c r="R8" s="74"/>
      <c r="S8" s="74"/>
      <c r="T8" s="74"/>
      <c r="U8" s="75" t="str">
        <f>IF(L8="","",IF(L8&lt;100000,10,IF(AND(L8&gt;=100000,L8&lt;500000),15,IF(AND(L8&gt;=500000,L8&lt;1000000),20,IF(AND(L8&gt;=1000000,L8&lt;2000000),25,IF(L8&gt;=2000000,30,))))))</f>
        <v/>
      </c>
      <c r="V8" s="75"/>
      <c r="X8" s="3"/>
      <c r="Y8" s="3"/>
      <c r="Z8" s="3"/>
      <c r="AA8" s="3"/>
      <c r="AB8" s="3"/>
      <c r="AC8" s="76" t="s">
        <v>77</v>
      </c>
      <c r="AD8" s="76"/>
      <c r="AE8" s="76"/>
      <c r="AF8" s="76"/>
      <c r="AG8" s="76"/>
      <c r="AH8" s="76"/>
      <c r="AI8" s="76"/>
      <c r="AJ8" s="76"/>
      <c r="AK8" s="76"/>
      <c r="AL8" s="76"/>
      <c r="AM8" s="77">
        <v>15</v>
      </c>
      <c r="AN8" s="77"/>
    </row>
    <row r="9" spans="1:40" s="1" customFormat="1" ht="19.05" customHeight="1">
      <c r="A9" s="78" t="s">
        <v>3</v>
      </c>
      <c r="B9" s="79"/>
      <c r="C9" s="79"/>
      <c r="D9" s="79"/>
      <c r="E9" s="79"/>
      <c r="F9" s="79"/>
      <c r="G9" s="79"/>
      <c r="H9" s="79"/>
      <c r="I9" s="79"/>
      <c r="J9" s="79"/>
      <c r="K9" s="80"/>
      <c r="L9" s="73"/>
      <c r="M9" s="74"/>
      <c r="N9" s="74"/>
      <c r="O9" s="74"/>
      <c r="P9" s="74"/>
      <c r="Q9" s="74"/>
      <c r="R9" s="74"/>
      <c r="S9" s="74"/>
      <c r="T9" s="74"/>
      <c r="U9" s="75" t="str">
        <f>IF(L9="","",IF(L9&lt;100000,10,IF(AND(L9&gt;=100000,L9&lt;500000),15,IF(AND(L9&gt;=500000,L9&lt;1000000),20,IF(AND(L9&gt;=1000000,L9&lt;2000000),25,IF(L9&gt;=2000000,30,))))))</f>
        <v/>
      </c>
      <c r="V9" s="75"/>
      <c r="X9" s="3"/>
      <c r="Y9" s="3"/>
      <c r="Z9" s="3"/>
      <c r="AA9" s="3"/>
      <c r="AB9" s="3"/>
      <c r="AC9" s="76" t="s">
        <v>76</v>
      </c>
      <c r="AD9" s="76"/>
      <c r="AE9" s="76"/>
      <c r="AF9" s="76"/>
      <c r="AG9" s="76"/>
      <c r="AH9" s="76"/>
      <c r="AI9" s="76"/>
      <c r="AJ9" s="76"/>
      <c r="AK9" s="76"/>
      <c r="AL9" s="76"/>
      <c r="AM9" s="77">
        <v>10</v>
      </c>
      <c r="AN9" s="77"/>
    </row>
    <row r="10" spans="1:40" s="1" customFormat="1" ht="9" customHeight="1">
      <c r="F10" s="26"/>
      <c r="G10" s="26"/>
      <c r="H10" s="26"/>
      <c r="I10" s="26"/>
      <c r="J10" s="26"/>
      <c r="K10" s="26"/>
      <c r="L10" s="26"/>
      <c r="M10" s="26"/>
    </row>
    <row r="11" spans="1:40" s="1" customFormat="1" ht="21.9" customHeight="1">
      <c r="A11" s="25" t="s">
        <v>75</v>
      </c>
      <c r="B11" s="24"/>
      <c r="C11" s="24"/>
      <c r="D11" s="24"/>
      <c r="E11" s="24"/>
      <c r="F11" s="24"/>
      <c r="G11" s="23"/>
      <c r="H11" s="23"/>
      <c r="I11" s="23"/>
      <c r="J11" s="23"/>
      <c r="K11" s="22"/>
      <c r="L11" s="59" t="s">
        <v>74</v>
      </c>
      <c r="M11" s="60"/>
      <c r="N11" s="60"/>
      <c r="O11" s="60"/>
      <c r="P11" s="60"/>
      <c r="Q11" s="60"/>
      <c r="R11" s="60"/>
      <c r="S11" s="60"/>
      <c r="T11" s="60"/>
      <c r="U11" s="61" t="s">
        <v>73</v>
      </c>
      <c r="V11" s="62"/>
      <c r="W11" s="60" t="s">
        <v>72</v>
      </c>
      <c r="X11" s="60"/>
      <c r="Y11" s="60"/>
      <c r="Z11" s="60"/>
      <c r="AA11" s="81"/>
      <c r="AB11" s="3"/>
      <c r="AC11" s="3" t="s">
        <v>71</v>
      </c>
    </row>
    <row r="12" spans="1:40" s="1" customFormat="1" ht="19.05" customHeight="1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73"/>
      <c r="M12" s="74"/>
      <c r="N12" s="74"/>
      <c r="O12" s="74"/>
      <c r="P12" s="74"/>
      <c r="Q12" s="74"/>
      <c r="R12" s="74"/>
      <c r="S12" s="74"/>
      <c r="T12" s="83"/>
      <c r="U12" s="75" t="str">
        <f>IF(W12="","",IF(W12&lt;5,10,IF(AND(W12&gt;=5,W12&lt;10),20,IF(W12&gt;=10,30,))))</f>
        <v/>
      </c>
      <c r="V12" s="75"/>
      <c r="W12" s="84" t="str">
        <f>IF(L12="","",IF(OR(L5=0,L12=0),0,(L12/L5)*100))</f>
        <v/>
      </c>
      <c r="X12" s="85"/>
      <c r="Y12" s="85"/>
      <c r="Z12" s="85"/>
      <c r="AA12" s="85"/>
      <c r="AB12" s="3"/>
      <c r="AC12" s="87" t="s">
        <v>96</v>
      </c>
      <c r="AD12" s="88"/>
      <c r="AE12" s="88"/>
      <c r="AF12" s="88"/>
      <c r="AG12" s="88"/>
      <c r="AH12" s="88"/>
      <c r="AI12" s="88"/>
      <c r="AJ12" s="88"/>
      <c r="AK12" s="88"/>
      <c r="AL12" s="89"/>
      <c r="AM12" s="93" t="s">
        <v>24</v>
      </c>
      <c r="AN12" s="94"/>
    </row>
    <row r="13" spans="1:40" s="1" customFormat="1" ht="19.05" customHeight="1">
      <c r="A13" s="82" t="s">
        <v>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73"/>
      <c r="M13" s="74"/>
      <c r="N13" s="74"/>
      <c r="O13" s="74"/>
      <c r="P13" s="74"/>
      <c r="Q13" s="74"/>
      <c r="R13" s="74"/>
      <c r="S13" s="74"/>
      <c r="T13" s="83"/>
      <c r="U13" s="75" t="str">
        <f>IF(W13="","",IF(W13&lt;5,10,IF(AND(W13&gt;=5,W13&lt;10),20,IF(W13&gt;=10,30,))))</f>
        <v/>
      </c>
      <c r="V13" s="75"/>
      <c r="W13" s="84" t="str">
        <f>IF(L13="","",IF(OR(L6=0,L13=0),0,(L13/L6)*100))</f>
        <v/>
      </c>
      <c r="X13" s="85"/>
      <c r="Y13" s="85"/>
      <c r="Z13" s="85"/>
      <c r="AA13" s="85"/>
      <c r="AB13" s="3"/>
      <c r="AC13" s="90"/>
      <c r="AD13" s="91"/>
      <c r="AE13" s="91"/>
      <c r="AF13" s="91"/>
      <c r="AG13" s="91"/>
      <c r="AH13" s="91"/>
      <c r="AI13" s="91"/>
      <c r="AJ13" s="91"/>
      <c r="AK13" s="91"/>
      <c r="AL13" s="92"/>
      <c r="AM13" s="95"/>
      <c r="AN13" s="96"/>
    </row>
    <row r="14" spans="1:40" s="1" customFormat="1" ht="19.05" customHeight="1">
      <c r="A14" s="82" t="s">
        <v>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73"/>
      <c r="M14" s="74"/>
      <c r="N14" s="74"/>
      <c r="O14" s="74"/>
      <c r="P14" s="74"/>
      <c r="Q14" s="74"/>
      <c r="R14" s="74"/>
      <c r="S14" s="74"/>
      <c r="T14" s="83"/>
      <c r="U14" s="75" t="str">
        <f>IF(W14="","",IF(W14&lt;5,10,IF(AND(W14&gt;=5,W14&lt;10),20,IF(W14&gt;=10,30,))))</f>
        <v/>
      </c>
      <c r="V14" s="75"/>
      <c r="W14" s="84" t="str">
        <f>IF(L14="","",IF(OR(L7=0,L14=0),0,(L14/L7)*100))</f>
        <v/>
      </c>
      <c r="X14" s="85"/>
      <c r="Y14" s="85"/>
      <c r="Z14" s="85"/>
      <c r="AA14" s="85"/>
      <c r="AB14" s="3"/>
      <c r="AC14" s="76" t="s">
        <v>70</v>
      </c>
      <c r="AD14" s="76"/>
      <c r="AE14" s="76"/>
      <c r="AF14" s="76"/>
      <c r="AG14" s="76"/>
      <c r="AH14" s="76"/>
      <c r="AI14" s="76"/>
      <c r="AJ14" s="76"/>
      <c r="AK14" s="76"/>
      <c r="AL14" s="76"/>
      <c r="AM14" s="77">
        <v>30</v>
      </c>
      <c r="AN14" s="77"/>
    </row>
    <row r="15" spans="1:40" s="1" customFormat="1" ht="19.05" customHeight="1">
      <c r="A15" s="86" t="s">
        <v>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73"/>
      <c r="M15" s="74"/>
      <c r="N15" s="74"/>
      <c r="O15" s="74"/>
      <c r="P15" s="74"/>
      <c r="Q15" s="74"/>
      <c r="R15" s="74"/>
      <c r="S15" s="74"/>
      <c r="T15" s="83"/>
      <c r="U15" s="75" t="str">
        <f>IF(W15="","",IF(W15&lt;5,10,IF(AND(W15&gt;=5,W15&lt;10),20,IF(W15&gt;=10,30,))))</f>
        <v/>
      </c>
      <c r="V15" s="75"/>
      <c r="W15" s="84" t="str">
        <f>IF(L15="","",IF(OR(L8=0,L15=0),0,(L15/L8)*100))</f>
        <v/>
      </c>
      <c r="X15" s="85"/>
      <c r="Y15" s="85"/>
      <c r="Z15" s="85"/>
      <c r="AA15" s="85"/>
      <c r="AB15" s="3"/>
      <c r="AC15" s="76" t="s">
        <v>69</v>
      </c>
      <c r="AD15" s="76"/>
      <c r="AE15" s="76"/>
      <c r="AF15" s="76"/>
      <c r="AG15" s="76"/>
      <c r="AH15" s="76"/>
      <c r="AI15" s="76"/>
      <c r="AJ15" s="76"/>
      <c r="AK15" s="76"/>
      <c r="AL15" s="76"/>
      <c r="AM15" s="77">
        <v>20</v>
      </c>
      <c r="AN15" s="77"/>
    </row>
    <row r="16" spans="1:40" s="1" customFormat="1" ht="19.05" customHeight="1">
      <c r="A16" s="82" t="s">
        <v>3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73"/>
      <c r="M16" s="74"/>
      <c r="N16" s="74"/>
      <c r="O16" s="74"/>
      <c r="P16" s="74"/>
      <c r="Q16" s="74"/>
      <c r="R16" s="74"/>
      <c r="S16" s="74"/>
      <c r="T16" s="83"/>
      <c r="U16" s="75" t="str">
        <f>IF(W16="","",IF(W16&lt;5,10,IF(AND(W16&gt;=5,W16&lt;10),20,IF(W16&gt;=10,30,))))</f>
        <v/>
      </c>
      <c r="V16" s="75"/>
      <c r="W16" s="84" t="str">
        <f>IF(L16="","",IF(OR(L9=0,L16=0),0,(L16/L9)*100))</f>
        <v/>
      </c>
      <c r="X16" s="85"/>
      <c r="Y16" s="85"/>
      <c r="Z16" s="85"/>
      <c r="AA16" s="85"/>
      <c r="AB16" s="3"/>
      <c r="AC16" s="76" t="s">
        <v>68</v>
      </c>
      <c r="AD16" s="76"/>
      <c r="AE16" s="76"/>
      <c r="AF16" s="76"/>
      <c r="AG16" s="76"/>
      <c r="AH16" s="76"/>
      <c r="AI16" s="76"/>
      <c r="AJ16" s="76"/>
      <c r="AK16" s="76"/>
      <c r="AL16" s="76"/>
      <c r="AM16" s="77">
        <v>10</v>
      </c>
      <c r="AN16" s="77"/>
    </row>
    <row r="17" spans="1:40" s="1" customFormat="1" ht="9" customHeight="1"/>
    <row r="18" spans="1:40" ht="20.25" customHeight="1">
      <c r="A18" s="12" t="s">
        <v>67</v>
      </c>
      <c r="B18" s="1"/>
      <c r="C18" s="1"/>
      <c r="D18" s="1"/>
      <c r="E18" s="1"/>
      <c r="F18" s="1"/>
      <c r="G18" s="1"/>
      <c r="H18" s="59" t="s">
        <v>66</v>
      </c>
      <c r="I18" s="112"/>
      <c r="J18" s="61" t="s">
        <v>65</v>
      </c>
      <c r="K18" s="62"/>
      <c r="L18" s="1"/>
      <c r="M18" s="113" t="s">
        <v>64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4"/>
      <c r="Y18" s="115" t="s">
        <v>97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116"/>
    </row>
    <row r="19" spans="1:40" ht="20.25" customHeight="1">
      <c r="A19" s="70" t="s">
        <v>7</v>
      </c>
      <c r="B19" s="71"/>
      <c r="C19" s="71"/>
      <c r="D19" s="71"/>
      <c r="E19" s="72"/>
      <c r="F19" s="119" t="s">
        <v>40</v>
      </c>
      <c r="G19" s="112"/>
      <c r="H19" s="86">
        <f>IF(M19="","",M19)</f>
        <v>0</v>
      </c>
      <c r="I19" s="70"/>
      <c r="J19" s="106">
        <f>IF(AND(H19="",H20=""),"",H19*5+H20*2)</f>
        <v>0</v>
      </c>
      <c r="K19" s="107"/>
      <c r="L19" s="17"/>
      <c r="M19" s="66">
        <v>0</v>
      </c>
      <c r="N19" s="67"/>
      <c r="O19" s="120" t="s">
        <v>63</v>
      </c>
      <c r="P19" s="65"/>
      <c r="Q19" s="65"/>
      <c r="R19" s="65"/>
      <c r="S19" s="121"/>
      <c r="T19" s="30"/>
      <c r="U19" s="30"/>
      <c r="V19" s="30"/>
      <c r="W19" s="31"/>
      <c r="X19" s="32"/>
      <c r="Y19" s="117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118"/>
    </row>
    <row r="20" spans="1:40" ht="20.25" customHeight="1">
      <c r="A20" s="70"/>
      <c r="B20" s="71"/>
      <c r="C20" s="71"/>
      <c r="D20" s="71"/>
      <c r="E20" s="72"/>
      <c r="F20" s="119" t="s">
        <v>36</v>
      </c>
      <c r="G20" s="112"/>
      <c r="H20" s="86">
        <f>IF(M20="","",M20)</f>
        <v>0</v>
      </c>
      <c r="I20" s="70"/>
      <c r="J20" s="110"/>
      <c r="K20" s="111"/>
      <c r="L20" s="18"/>
      <c r="M20" s="66">
        <v>0</v>
      </c>
      <c r="N20" s="67"/>
      <c r="O20" s="120" t="s">
        <v>62</v>
      </c>
      <c r="P20" s="65"/>
      <c r="Q20" s="65"/>
      <c r="R20" s="65"/>
      <c r="S20" s="121"/>
      <c r="T20" s="30"/>
      <c r="U20" s="33"/>
      <c r="V20" s="34"/>
      <c r="W20" s="34"/>
      <c r="X20" s="34"/>
      <c r="Y20" s="34"/>
      <c r="Z20" s="34"/>
      <c r="AA20" s="30"/>
      <c r="AB20" s="33"/>
      <c r="AC20" s="34"/>
      <c r="AD20" s="34"/>
      <c r="AE20" s="34"/>
      <c r="AF20" s="34"/>
      <c r="AG20" s="34"/>
      <c r="AH20" s="30"/>
      <c r="AI20" s="33"/>
      <c r="AJ20" s="34"/>
      <c r="AK20" s="34"/>
      <c r="AL20" s="34"/>
      <c r="AM20" s="34"/>
      <c r="AN20" s="34"/>
    </row>
    <row r="21" spans="1:40" ht="20.25" customHeight="1">
      <c r="A21" s="97" t="s">
        <v>61</v>
      </c>
      <c r="B21" s="98"/>
      <c r="C21" s="98"/>
      <c r="D21" s="98"/>
      <c r="E21" s="99"/>
      <c r="F21" s="119" t="s">
        <v>40</v>
      </c>
      <c r="G21" s="112"/>
      <c r="H21" s="86">
        <f>IF(AND(M21="",T21="",AA21="",AH21=""),"",SUM(M21,T21,AA21,AH21))</f>
        <v>0</v>
      </c>
      <c r="I21" s="70"/>
      <c r="J21" s="106">
        <f>IF(AND(H21="",H22=""),"",H21*5+H22*2)</f>
        <v>0</v>
      </c>
      <c r="K21" s="107"/>
      <c r="L21" s="17"/>
      <c r="M21" s="66">
        <v>0</v>
      </c>
      <c r="N21" s="67"/>
      <c r="O21" s="64" t="s">
        <v>60</v>
      </c>
      <c r="P21" s="65"/>
      <c r="Q21" s="65"/>
      <c r="R21" s="65"/>
      <c r="S21" s="122"/>
      <c r="T21" s="66">
        <v>0</v>
      </c>
      <c r="U21" s="67"/>
      <c r="V21" s="64" t="s">
        <v>59</v>
      </c>
      <c r="W21" s="65"/>
      <c r="X21" s="65"/>
      <c r="Y21" s="65"/>
      <c r="Z21" s="65"/>
      <c r="AA21" s="66">
        <v>0</v>
      </c>
      <c r="AB21" s="67"/>
      <c r="AC21" s="120" t="s">
        <v>58</v>
      </c>
      <c r="AD21" s="65"/>
      <c r="AE21" s="65"/>
      <c r="AF21" s="65"/>
      <c r="AG21" s="122"/>
      <c r="AH21" s="66">
        <v>0</v>
      </c>
      <c r="AI21" s="67"/>
      <c r="AJ21" s="120" t="s">
        <v>57</v>
      </c>
      <c r="AK21" s="65"/>
      <c r="AL21" s="65"/>
      <c r="AM21" s="65"/>
      <c r="AN21" s="121"/>
    </row>
    <row r="22" spans="1:40" ht="10.199999999999999" customHeight="1">
      <c r="A22" s="100"/>
      <c r="B22" s="101"/>
      <c r="C22" s="101"/>
      <c r="D22" s="101"/>
      <c r="E22" s="102"/>
      <c r="F22" s="123" t="s">
        <v>36</v>
      </c>
      <c r="G22" s="164"/>
      <c r="H22" s="106">
        <f>IF(AND(M22="",T22=""),"",SUM(M22,T22))</f>
        <v>0</v>
      </c>
      <c r="I22" s="107"/>
      <c r="J22" s="108"/>
      <c r="K22" s="109"/>
      <c r="L22" s="19"/>
      <c r="M22" s="166">
        <v>0</v>
      </c>
      <c r="N22" s="167"/>
      <c r="O22" s="45" t="s">
        <v>56</v>
      </c>
      <c r="P22" s="46"/>
      <c r="Q22" s="46"/>
      <c r="R22" s="46"/>
      <c r="S22" s="47"/>
      <c r="T22" s="166"/>
      <c r="U22" s="167"/>
      <c r="V22" s="45" t="s">
        <v>93</v>
      </c>
      <c r="W22" s="68"/>
      <c r="X22" s="68"/>
      <c r="Y22" s="68"/>
      <c r="Z22" s="176"/>
      <c r="AA22" s="30"/>
      <c r="AB22" s="30"/>
      <c r="AC22" s="33"/>
      <c r="AD22" s="33"/>
      <c r="AE22" s="33"/>
      <c r="AF22" s="33"/>
      <c r="AG22" s="33"/>
      <c r="AH22" s="30"/>
      <c r="AI22" s="30"/>
      <c r="AJ22" s="33"/>
      <c r="AK22" s="33"/>
      <c r="AL22" s="33"/>
      <c r="AM22" s="33"/>
      <c r="AN22" s="39"/>
    </row>
    <row r="23" spans="1:40" ht="9.5500000000000007" customHeight="1">
      <c r="A23" s="103"/>
      <c r="B23" s="104"/>
      <c r="C23" s="104"/>
      <c r="D23" s="104"/>
      <c r="E23" s="105"/>
      <c r="F23" s="125"/>
      <c r="G23" s="165"/>
      <c r="H23" s="110"/>
      <c r="I23" s="111"/>
      <c r="J23" s="110"/>
      <c r="K23" s="111"/>
      <c r="L23" s="18"/>
      <c r="M23" s="168"/>
      <c r="N23" s="169"/>
      <c r="O23" s="48"/>
      <c r="P23" s="49"/>
      <c r="Q23" s="49"/>
      <c r="R23" s="49"/>
      <c r="S23" s="50"/>
      <c r="T23" s="168"/>
      <c r="U23" s="169"/>
      <c r="V23" s="51" t="s">
        <v>94</v>
      </c>
      <c r="W23" s="52"/>
      <c r="X23" s="52"/>
      <c r="Y23" s="52"/>
      <c r="Z23" s="175"/>
      <c r="AA23" s="30"/>
      <c r="AB23" s="30"/>
      <c r="AC23" s="34"/>
      <c r="AD23" s="34"/>
      <c r="AE23" s="34"/>
      <c r="AF23" s="34"/>
      <c r="AG23" s="34"/>
      <c r="AH23" s="33"/>
      <c r="AI23" s="33"/>
      <c r="AJ23" s="34"/>
      <c r="AK23" s="34"/>
      <c r="AL23" s="34"/>
      <c r="AM23" s="34"/>
      <c r="AN23" s="40"/>
    </row>
    <row r="24" spans="1:40" ht="10.199999999999999" customHeight="1">
      <c r="A24" s="78" t="s">
        <v>55</v>
      </c>
      <c r="B24" s="71"/>
      <c r="C24" s="71"/>
      <c r="D24" s="71"/>
      <c r="E24" s="72"/>
      <c r="F24" s="123" t="s">
        <v>40</v>
      </c>
      <c r="G24" s="124"/>
      <c r="H24" s="86">
        <f>IF(AND(M24="",T24="",AA24="",AH24="",M26="",T26="",AA26="",AH26="",M28="",T28="",AA28=""),"",SUM(M24,T24,AA24,AH24,M26,T26,AA26,AH26,M28,T28,AA28))</f>
        <v>0</v>
      </c>
      <c r="I24" s="70"/>
      <c r="J24" s="106">
        <f>IF(AND(H24="",H29=""),"",H24*5+H29*2)</f>
        <v>0</v>
      </c>
      <c r="K24" s="107"/>
      <c r="L24" s="20"/>
      <c r="M24" s="166">
        <v>0</v>
      </c>
      <c r="N24" s="167"/>
      <c r="O24" s="45" t="s">
        <v>54</v>
      </c>
      <c r="P24" s="46"/>
      <c r="Q24" s="46"/>
      <c r="R24" s="46"/>
      <c r="S24" s="47"/>
      <c r="T24" s="166">
        <v>0</v>
      </c>
      <c r="U24" s="167"/>
      <c r="V24" s="45" t="s">
        <v>53</v>
      </c>
      <c r="W24" s="46"/>
      <c r="X24" s="46"/>
      <c r="Y24" s="46"/>
      <c r="Z24" s="47"/>
      <c r="AA24" s="166">
        <v>0</v>
      </c>
      <c r="AB24" s="167"/>
      <c r="AC24" s="45" t="s">
        <v>99</v>
      </c>
      <c r="AD24" s="68"/>
      <c r="AE24" s="68"/>
      <c r="AF24" s="68"/>
      <c r="AG24" s="69"/>
      <c r="AH24" s="166">
        <v>0</v>
      </c>
      <c r="AI24" s="167"/>
      <c r="AJ24" s="45" t="s">
        <v>52</v>
      </c>
      <c r="AK24" s="46"/>
      <c r="AL24" s="46"/>
      <c r="AM24" s="46"/>
      <c r="AN24" s="116"/>
    </row>
    <row r="25" spans="1:40" ht="9.5500000000000007" customHeight="1">
      <c r="A25" s="78"/>
      <c r="B25" s="71"/>
      <c r="C25" s="71"/>
      <c r="D25" s="71"/>
      <c r="E25" s="72"/>
      <c r="F25" s="127"/>
      <c r="G25" s="128"/>
      <c r="H25" s="86"/>
      <c r="I25" s="70"/>
      <c r="J25" s="108"/>
      <c r="K25" s="109"/>
      <c r="L25" s="44"/>
      <c r="M25" s="168"/>
      <c r="N25" s="169"/>
      <c r="O25" s="48"/>
      <c r="P25" s="49"/>
      <c r="Q25" s="49"/>
      <c r="R25" s="49"/>
      <c r="S25" s="50"/>
      <c r="T25" s="168"/>
      <c r="U25" s="169"/>
      <c r="V25" s="48"/>
      <c r="W25" s="49"/>
      <c r="X25" s="49"/>
      <c r="Y25" s="49"/>
      <c r="Z25" s="50"/>
      <c r="AA25" s="168"/>
      <c r="AB25" s="169"/>
      <c r="AC25" s="51" t="s">
        <v>100</v>
      </c>
      <c r="AD25" s="52"/>
      <c r="AE25" s="52"/>
      <c r="AF25" s="52"/>
      <c r="AG25" s="53"/>
      <c r="AH25" s="168"/>
      <c r="AI25" s="169"/>
      <c r="AJ25" s="48"/>
      <c r="AK25" s="49"/>
      <c r="AL25" s="49"/>
      <c r="AM25" s="49"/>
      <c r="AN25" s="118"/>
    </row>
    <row r="26" spans="1:40" ht="10.199999999999999" customHeight="1">
      <c r="A26" s="70"/>
      <c r="B26" s="71"/>
      <c r="C26" s="71"/>
      <c r="D26" s="71"/>
      <c r="E26" s="72"/>
      <c r="F26" s="127"/>
      <c r="G26" s="128"/>
      <c r="H26" s="86"/>
      <c r="I26" s="70"/>
      <c r="J26" s="108"/>
      <c r="K26" s="109"/>
      <c r="L26" s="177"/>
      <c r="M26" s="166">
        <v>0</v>
      </c>
      <c r="N26" s="167"/>
      <c r="O26" s="45" t="s">
        <v>51</v>
      </c>
      <c r="P26" s="46"/>
      <c r="Q26" s="46"/>
      <c r="R26" s="46"/>
      <c r="S26" s="47"/>
      <c r="T26" s="166">
        <v>0</v>
      </c>
      <c r="U26" s="167"/>
      <c r="V26" s="45" t="s">
        <v>50</v>
      </c>
      <c r="W26" s="46"/>
      <c r="X26" s="46"/>
      <c r="Y26" s="46"/>
      <c r="Z26" s="47"/>
      <c r="AA26" s="166">
        <v>0</v>
      </c>
      <c r="AB26" s="167"/>
      <c r="AC26" s="45" t="s">
        <v>49</v>
      </c>
      <c r="AD26" s="46"/>
      <c r="AE26" s="46"/>
      <c r="AF26" s="46"/>
      <c r="AG26" s="47"/>
      <c r="AH26" s="166">
        <v>0</v>
      </c>
      <c r="AI26" s="167"/>
      <c r="AJ26" s="45" t="s">
        <v>91</v>
      </c>
      <c r="AK26" s="46"/>
      <c r="AL26" s="46"/>
      <c r="AM26" s="46"/>
      <c r="AN26" s="116"/>
    </row>
    <row r="27" spans="1:40" ht="9.5500000000000007" customHeight="1">
      <c r="A27" s="70"/>
      <c r="B27" s="71"/>
      <c r="C27" s="71"/>
      <c r="D27" s="71"/>
      <c r="E27" s="72"/>
      <c r="F27" s="127"/>
      <c r="G27" s="128"/>
      <c r="H27" s="86"/>
      <c r="I27" s="70"/>
      <c r="J27" s="108"/>
      <c r="K27" s="109"/>
      <c r="L27" s="177"/>
      <c r="M27" s="66"/>
      <c r="N27" s="67"/>
      <c r="O27" s="48"/>
      <c r="P27" s="49"/>
      <c r="Q27" s="49"/>
      <c r="R27" s="49"/>
      <c r="S27" s="50"/>
      <c r="T27" s="66"/>
      <c r="U27" s="67"/>
      <c r="V27" s="48"/>
      <c r="W27" s="49"/>
      <c r="X27" s="49"/>
      <c r="Y27" s="49"/>
      <c r="Z27" s="50"/>
      <c r="AA27" s="66"/>
      <c r="AB27" s="67"/>
      <c r="AC27" s="48"/>
      <c r="AD27" s="49"/>
      <c r="AE27" s="49"/>
      <c r="AF27" s="49"/>
      <c r="AG27" s="50"/>
      <c r="AH27" s="66"/>
      <c r="AI27" s="67"/>
      <c r="AJ27" s="51" t="s">
        <v>90</v>
      </c>
      <c r="AK27" s="52"/>
      <c r="AL27" s="52"/>
      <c r="AM27" s="52"/>
      <c r="AN27" s="175"/>
    </row>
    <row r="28" spans="1:40" ht="20.25" customHeight="1">
      <c r="A28" s="70"/>
      <c r="B28" s="71"/>
      <c r="C28" s="71"/>
      <c r="D28" s="71"/>
      <c r="E28" s="72"/>
      <c r="F28" s="125"/>
      <c r="G28" s="126"/>
      <c r="H28" s="86"/>
      <c r="I28" s="70"/>
      <c r="J28" s="108"/>
      <c r="K28" s="109"/>
      <c r="L28" s="18"/>
      <c r="M28" s="66">
        <v>0</v>
      </c>
      <c r="N28" s="67"/>
      <c r="O28" s="64" t="s">
        <v>48</v>
      </c>
      <c r="P28" s="65"/>
      <c r="Q28" s="65"/>
      <c r="R28" s="65"/>
      <c r="S28" s="122"/>
      <c r="T28" s="66">
        <v>0</v>
      </c>
      <c r="U28" s="67"/>
      <c r="V28" s="64" t="s">
        <v>47</v>
      </c>
      <c r="W28" s="65"/>
      <c r="X28" s="65"/>
      <c r="Y28" s="65"/>
      <c r="Z28" s="65"/>
      <c r="AA28" s="66">
        <v>0</v>
      </c>
      <c r="AB28" s="67"/>
      <c r="AC28" s="172" t="s">
        <v>101</v>
      </c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4"/>
    </row>
    <row r="29" spans="1:40" ht="20.25" customHeight="1">
      <c r="A29" s="70"/>
      <c r="B29" s="71"/>
      <c r="C29" s="71"/>
      <c r="D29" s="71"/>
      <c r="E29" s="72"/>
      <c r="F29" s="123" t="s">
        <v>36</v>
      </c>
      <c r="G29" s="124"/>
      <c r="H29" s="86">
        <f>IF(AND(M29="",T29="",AA29="",AH29="",M30="",T30=""),"",SUM(M29,T29,AA29,AH29,M30,T30))</f>
        <v>0</v>
      </c>
      <c r="I29" s="70"/>
      <c r="J29" s="108"/>
      <c r="K29" s="109"/>
      <c r="L29" s="19"/>
      <c r="M29" s="66">
        <v>0</v>
      </c>
      <c r="N29" s="67"/>
      <c r="O29" s="64" t="s">
        <v>46</v>
      </c>
      <c r="P29" s="65"/>
      <c r="Q29" s="65"/>
      <c r="R29" s="65"/>
      <c r="S29" s="122"/>
      <c r="T29" s="66">
        <v>0</v>
      </c>
      <c r="U29" s="67"/>
      <c r="V29" s="120" t="s">
        <v>45</v>
      </c>
      <c r="W29" s="65"/>
      <c r="X29" s="65"/>
      <c r="Y29" s="65"/>
      <c r="Z29" s="65"/>
      <c r="AA29" s="66">
        <v>0</v>
      </c>
      <c r="AB29" s="67"/>
      <c r="AC29" s="64" t="s">
        <v>44</v>
      </c>
      <c r="AD29" s="65"/>
      <c r="AE29" s="65"/>
      <c r="AF29" s="65"/>
      <c r="AG29" s="122"/>
      <c r="AH29" s="66">
        <v>0</v>
      </c>
      <c r="AI29" s="67"/>
      <c r="AJ29" s="64" t="s">
        <v>43</v>
      </c>
      <c r="AK29" s="65"/>
      <c r="AL29" s="65"/>
      <c r="AM29" s="65"/>
      <c r="AN29" s="121"/>
    </row>
    <row r="30" spans="1:40" ht="20.25" customHeight="1">
      <c r="A30" s="70"/>
      <c r="B30" s="71"/>
      <c r="C30" s="71"/>
      <c r="D30" s="71"/>
      <c r="E30" s="72"/>
      <c r="F30" s="125"/>
      <c r="G30" s="126"/>
      <c r="H30" s="86"/>
      <c r="I30" s="70"/>
      <c r="J30" s="110"/>
      <c r="K30" s="111"/>
      <c r="L30" s="18"/>
      <c r="M30" s="66">
        <v>0</v>
      </c>
      <c r="N30" s="67"/>
      <c r="O30" s="64" t="s">
        <v>42</v>
      </c>
      <c r="P30" s="65"/>
      <c r="Q30" s="65"/>
      <c r="R30" s="65"/>
      <c r="S30" s="122"/>
      <c r="T30" s="66">
        <v>0</v>
      </c>
      <c r="U30" s="67"/>
      <c r="V30" s="120" t="s">
        <v>41</v>
      </c>
      <c r="W30" s="65"/>
      <c r="X30" s="65"/>
      <c r="Y30" s="65"/>
      <c r="Z30" s="121"/>
      <c r="AA30" s="36"/>
      <c r="AB30" s="36"/>
      <c r="AC30" s="37"/>
      <c r="AD30" s="38"/>
      <c r="AE30" s="38"/>
      <c r="AF30" s="38"/>
      <c r="AG30" s="38"/>
      <c r="AH30" s="34"/>
      <c r="AI30" s="34"/>
      <c r="AJ30" s="34"/>
      <c r="AK30" s="34"/>
      <c r="AL30" s="34"/>
      <c r="AM30" s="34"/>
      <c r="AN30" s="35"/>
    </row>
    <row r="31" spans="1:40" ht="10.199999999999999" customHeight="1">
      <c r="A31" s="70" t="s">
        <v>4</v>
      </c>
      <c r="B31" s="71"/>
      <c r="C31" s="71"/>
      <c r="D31" s="71"/>
      <c r="E31" s="72"/>
      <c r="F31" s="123" t="s">
        <v>40</v>
      </c>
      <c r="G31" s="164"/>
      <c r="H31" s="106">
        <f>IF(AND(M31="",T31="",AA31=""),"",SUM(M31,T31,AA31))</f>
        <v>0</v>
      </c>
      <c r="I31" s="107"/>
      <c r="J31" s="106">
        <f>IF(AND(H31="",H33=""),"",H31*5+H33*2)</f>
        <v>0</v>
      </c>
      <c r="K31" s="107"/>
      <c r="L31" s="170"/>
      <c r="M31" s="166">
        <v>0</v>
      </c>
      <c r="N31" s="167"/>
      <c r="O31" s="45" t="s">
        <v>92</v>
      </c>
      <c r="P31" s="68"/>
      <c r="Q31" s="68"/>
      <c r="R31" s="68"/>
      <c r="S31" s="68"/>
      <c r="T31" s="166">
        <v>0</v>
      </c>
      <c r="U31" s="167"/>
      <c r="V31" s="45" t="s">
        <v>39</v>
      </c>
      <c r="W31" s="68"/>
      <c r="X31" s="68"/>
      <c r="Y31" s="68"/>
      <c r="Z31" s="68"/>
      <c r="AA31" s="166">
        <v>0</v>
      </c>
      <c r="AB31" s="167"/>
      <c r="AC31" s="45" t="s">
        <v>92</v>
      </c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116"/>
    </row>
    <row r="32" spans="1:40" ht="9.5500000000000007" customHeight="1">
      <c r="A32" s="70"/>
      <c r="B32" s="71"/>
      <c r="C32" s="71"/>
      <c r="D32" s="71"/>
      <c r="E32" s="72"/>
      <c r="F32" s="125"/>
      <c r="G32" s="165"/>
      <c r="H32" s="110"/>
      <c r="I32" s="111"/>
      <c r="J32" s="108"/>
      <c r="K32" s="109"/>
      <c r="L32" s="171"/>
      <c r="M32" s="168"/>
      <c r="N32" s="169"/>
      <c r="O32" s="51" t="s">
        <v>95</v>
      </c>
      <c r="P32" s="52"/>
      <c r="Q32" s="52"/>
      <c r="R32" s="52"/>
      <c r="S32" s="53"/>
      <c r="T32" s="168"/>
      <c r="U32" s="169"/>
      <c r="V32" s="51" t="s">
        <v>90</v>
      </c>
      <c r="W32" s="52"/>
      <c r="X32" s="52"/>
      <c r="Y32" s="52"/>
      <c r="Z32" s="53"/>
      <c r="AA32" s="168"/>
      <c r="AB32" s="169"/>
      <c r="AC32" s="48" t="s">
        <v>98</v>
      </c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118"/>
    </row>
    <row r="33" spans="1:40" ht="20.25" customHeight="1">
      <c r="A33" s="70"/>
      <c r="B33" s="71"/>
      <c r="C33" s="71"/>
      <c r="D33" s="71"/>
      <c r="E33" s="72"/>
      <c r="F33" s="119" t="s">
        <v>36</v>
      </c>
      <c r="G33" s="112"/>
      <c r="H33" s="86">
        <f>IF(M33="","",M33)</f>
        <v>0</v>
      </c>
      <c r="I33" s="70"/>
      <c r="J33" s="110"/>
      <c r="K33" s="111"/>
      <c r="L33" s="17"/>
      <c r="M33" s="66">
        <v>0</v>
      </c>
      <c r="N33" s="67"/>
      <c r="O33" s="64" t="s">
        <v>38</v>
      </c>
      <c r="P33" s="65"/>
      <c r="Q33" s="65"/>
      <c r="R33" s="65"/>
      <c r="S33" s="121"/>
      <c r="T33" s="30"/>
      <c r="U33" s="30"/>
      <c r="V33" s="34"/>
      <c r="W33" s="34"/>
      <c r="X33" s="34"/>
      <c r="Y33" s="34"/>
      <c r="Z33" s="34"/>
      <c r="AA33" s="30"/>
      <c r="AB33" s="30"/>
      <c r="AC33" s="34"/>
      <c r="AD33" s="34"/>
      <c r="AE33" s="34"/>
      <c r="AF33" s="34"/>
      <c r="AG33" s="34"/>
      <c r="AH33" s="30"/>
      <c r="AI33" s="30"/>
      <c r="AJ33" s="34"/>
      <c r="AK33" s="34"/>
      <c r="AL33" s="34"/>
      <c r="AM33" s="34"/>
      <c r="AN33" s="35"/>
    </row>
    <row r="34" spans="1:40" ht="20.25" customHeight="1">
      <c r="A34" s="78" t="s">
        <v>37</v>
      </c>
      <c r="B34" s="71"/>
      <c r="C34" s="71"/>
      <c r="D34" s="71"/>
      <c r="E34" s="72"/>
      <c r="F34" s="119" t="s">
        <v>36</v>
      </c>
      <c r="G34" s="112"/>
      <c r="H34" s="86">
        <f>IF(AND(M34="",T34="",AA34="",AH34=""),"",SUM(M34,T34,AA34,AH34))</f>
        <v>0</v>
      </c>
      <c r="I34" s="70"/>
      <c r="J34" s="86">
        <f>IF(H34="","",H34*2)</f>
        <v>0</v>
      </c>
      <c r="K34" s="86"/>
      <c r="L34" s="17"/>
      <c r="M34" s="66">
        <v>0</v>
      </c>
      <c r="N34" s="67"/>
      <c r="O34" s="64" t="s">
        <v>35</v>
      </c>
      <c r="P34" s="65"/>
      <c r="Q34" s="65"/>
      <c r="R34" s="65"/>
      <c r="S34" s="122"/>
      <c r="T34" s="66">
        <v>0</v>
      </c>
      <c r="U34" s="67"/>
      <c r="V34" s="64" t="s">
        <v>34</v>
      </c>
      <c r="W34" s="65"/>
      <c r="X34" s="65"/>
      <c r="Y34" s="65"/>
      <c r="Z34" s="122"/>
      <c r="AA34" s="66">
        <v>0</v>
      </c>
      <c r="AB34" s="67"/>
      <c r="AC34" s="64" t="s">
        <v>33</v>
      </c>
      <c r="AD34" s="65"/>
      <c r="AE34" s="65"/>
      <c r="AF34" s="65"/>
      <c r="AG34" s="122"/>
      <c r="AH34" s="66">
        <v>0</v>
      </c>
      <c r="AI34" s="67"/>
      <c r="AJ34" s="64" t="s">
        <v>32</v>
      </c>
      <c r="AK34" s="65"/>
      <c r="AL34" s="65"/>
      <c r="AM34" s="65"/>
      <c r="AN34" s="121"/>
    </row>
    <row r="35" spans="1:40" ht="9" customHeight="1">
      <c r="A35" s="9"/>
      <c r="B35" s="16"/>
      <c r="C35" s="16"/>
      <c r="D35" s="16"/>
      <c r="E35" s="16"/>
      <c r="F35" s="21"/>
      <c r="G35" s="21"/>
      <c r="H35" s="16"/>
      <c r="I35" s="16"/>
      <c r="J35" s="16"/>
      <c r="K35" s="16"/>
      <c r="L35" s="16"/>
      <c r="M35" s="15"/>
      <c r="N35" s="15"/>
      <c r="O35" s="14"/>
      <c r="P35" s="13"/>
      <c r="Q35" s="13"/>
      <c r="R35" s="13"/>
      <c r="S35" s="13"/>
      <c r="T35" s="15"/>
      <c r="U35" s="15"/>
      <c r="V35" s="14"/>
      <c r="W35" s="13"/>
      <c r="X35" s="13"/>
      <c r="Y35" s="13"/>
      <c r="Z35" s="13"/>
      <c r="AA35" s="15"/>
      <c r="AB35" s="15"/>
      <c r="AC35" s="14"/>
      <c r="AD35" s="13"/>
      <c r="AE35" s="13"/>
      <c r="AF35" s="13"/>
      <c r="AG35" s="13"/>
      <c r="AH35" s="15"/>
      <c r="AI35" s="15"/>
      <c r="AJ35" s="14"/>
      <c r="AK35" s="13"/>
      <c r="AL35" s="13"/>
      <c r="AM35" s="13"/>
      <c r="AN35" s="13"/>
    </row>
    <row r="36" spans="1:40" s="1" customFormat="1" ht="14.95" customHeight="1">
      <c r="A36" s="12" t="s">
        <v>31</v>
      </c>
      <c r="N36" s="3" t="s">
        <v>30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11"/>
      <c r="AA36" s="11"/>
      <c r="AB36" s="3"/>
      <c r="AC36" s="3" t="s">
        <v>29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1" customFormat="1" ht="20.25" customHeight="1">
      <c r="A37" s="132" t="s">
        <v>26</v>
      </c>
      <c r="B37" s="132"/>
      <c r="C37" s="132"/>
      <c r="D37" s="132"/>
      <c r="E37" s="134"/>
      <c r="F37" s="134"/>
      <c r="G37" s="136" t="s">
        <v>28</v>
      </c>
      <c r="H37" s="136"/>
      <c r="I37" s="136" t="s">
        <v>27</v>
      </c>
      <c r="J37" s="136"/>
      <c r="K37" s="138" t="str">
        <f>IF(E37="","",IF(E37&lt;5,10,IF(AND(E37&gt;=5,E37&lt;15),15,IF(AND(E37&gt;=15,E37&lt;25),20,IF(AND(E37&gt;=25,E37&lt;35),25,IF(E37&gt;=35,30,))))))</f>
        <v/>
      </c>
      <c r="L37" s="138"/>
      <c r="M37" s="7"/>
      <c r="N37" s="140" t="s">
        <v>26</v>
      </c>
      <c r="O37" s="141"/>
      <c r="P37" s="141"/>
      <c r="Q37" s="141"/>
      <c r="R37" s="141"/>
      <c r="S37" s="141"/>
      <c r="T37" s="141"/>
      <c r="U37" s="141"/>
      <c r="V37" s="141"/>
      <c r="W37" s="142"/>
      <c r="X37" s="63" t="s">
        <v>24</v>
      </c>
      <c r="Y37" s="63"/>
      <c r="Z37" s="10"/>
      <c r="AA37" s="10"/>
      <c r="AB37" s="3"/>
      <c r="AC37" s="140" t="s">
        <v>25</v>
      </c>
      <c r="AD37" s="141"/>
      <c r="AE37" s="141"/>
      <c r="AF37" s="141"/>
      <c r="AG37" s="141"/>
      <c r="AH37" s="141"/>
      <c r="AI37" s="141"/>
      <c r="AJ37" s="141"/>
      <c r="AK37" s="141"/>
      <c r="AL37" s="142"/>
      <c r="AM37" s="63" t="s">
        <v>24</v>
      </c>
      <c r="AN37" s="63"/>
    </row>
    <row r="38" spans="1:40" s="1" customFormat="1" ht="14.95" customHeight="1">
      <c r="A38" s="133"/>
      <c r="B38" s="133"/>
      <c r="C38" s="133"/>
      <c r="D38" s="133"/>
      <c r="E38" s="135"/>
      <c r="F38" s="135"/>
      <c r="G38" s="137"/>
      <c r="H38" s="137"/>
      <c r="I38" s="137"/>
      <c r="J38" s="137"/>
      <c r="K38" s="139"/>
      <c r="L38" s="139"/>
      <c r="M38" s="6"/>
      <c r="N38" s="129" t="s">
        <v>23</v>
      </c>
      <c r="O38" s="130"/>
      <c r="P38" s="130"/>
      <c r="Q38" s="130"/>
      <c r="R38" s="130"/>
      <c r="S38" s="130"/>
      <c r="T38" s="130"/>
      <c r="U38" s="130"/>
      <c r="V38" s="130"/>
      <c r="W38" s="131"/>
      <c r="X38" s="77">
        <v>30</v>
      </c>
      <c r="Y38" s="77"/>
      <c r="Z38" s="7"/>
      <c r="AA38" s="7"/>
      <c r="AB38" s="3"/>
      <c r="AC38" s="129" t="s">
        <v>22</v>
      </c>
      <c r="AD38" s="130"/>
      <c r="AE38" s="130"/>
      <c r="AF38" s="130"/>
      <c r="AG38" s="130"/>
      <c r="AH38" s="130"/>
      <c r="AI38" s="130"/>
      <c r="AJ38" s="130"/>
      <c r="AK38" s="130"/>
      <c r="AL38" s="131"/>
      <c r="AM38" s="77">
        <v>30</v>
      </c>
      <c r="AN38" s="77"/>
    </row>
    <row r="39" spans="1:40" s="1" customFormat="1" ht="14.95" customHeight="1">
      <c r="A39" s="41"/>
      <c r="B39" s="41"/>
      <c r="C39" s="41"/>
      <c r="D39" s="41"/>
      <c r="E39" s="41"/>
      <c r="F39" s="41"/>
      <c r="G39" s="41"/>
      <c r="H39" s="41"/>
      <c r="I39" s="41"/>
      <c r="J39" s="42"/>
      <c r="K39" s="42"/>
      <c r="L39" s="6"/>
      <c r="M39" s="6"/>
      <c r="N39" s="129" t="s">
        <v>21</v>
      </c>
      <c r="O39" s="130"/>
      <c r="P39" s="130"/>
      <c r="Q39" s="130"/>
      <c r="R39" s="130"/>
      <c r="S39" s="130"/>
      <c r="T39" s="130"/>
      <c r="U39" s="130"/>
      <c r="V39" s="130"/>
      <c r="W39" s="131"/>
      <c r="X39" s="77">
        <v>25</v>
      </c>
      <c r="Y39" s="77"/>
      <c r="Z39" s="7"/>
      <c r="AA39" s="7"/>
      <c r="AB39" s="3"/>
      <c r="AC39" s="129" t="s">
        <v>20</v>
      </c>
      <c r="AD39" s="130"/>
      <c r="AE39" s="130"/>
      <c r="AF39" s="130"/>
      <c r="AG39" s="130"/>
      <c r="AH39" s="130"/>
      <c r="AI39" s="130"/>
      <c r="AJ39" s="130"/>
      <c r="AK39" s="130"/>
      <c r="AL39" s="131"/>
      <c r="AM39" s="77">
        <v>25</v>
      </c>
      <c r="AN39" s="77"/>
    </row>
    <row r="40" spans="1:40" s="1" customFormat="1" ht="14.95" customHeight="1">
      <c r="A40" s="41"/>
      <c r="B40" s="41"/>
      <c r="C40" s="41"/>
      <c r="D40" s="41"/>
      <c r="E40" s="41"/>
      <c r="F40" s="41"/>
      <c r="G40" s="41"/>
      <c r="H40" s="41"/>
      <c r="I40" s="41"/>
      <c r="J40" s="42"/>
      <c r="K40" s="42"/>
      <c r="L40" s="6"/>
      <c r="M40" s="6"/>
      <c r="N40" s="129" t="s">
        <v>19</v>
      </c>
      <c r="O40" s="130"/>
      <c r="P40" s="130"/>
      <c r="Q40" s="130"/>
      <c r="R40" s="130"/>
      <c r="S40" s="130"/>
      <c r="T40" s="130"/>
      <c r="U40" s="130"/>
      <c r="V40" s="130"/>
      <c r="W40" s="131"/>
      <c r="X40" s="77">
        <v>20</v>
      </c>
      <c r="Y40" s="77"/>
      <c r="Z40" s="7"/>
      <c r="AA40" s="7"/>
      <c r="AB40" s="3"/>
      <c r="AC40" s="129" t="s">
        <v>18</v>
      </c>
      <c r="AD40" s="130"/>
      <c r="AE40" s="130"/>
      <c r="AF40" s="130"/>
      <c r="AG40" s="130"/>
      <c r="AH40" s="130"/>
      <c r="AI40" s="130"/>
      <c r="AJ40" s="130"/>
      <c r="AK40" s="130"/>
      <c r="AL40" s="131"/>
      <c r="AM40" s="77">
        <v>20</v>
      </c>
      <c r="AN40" s="77"/>
    </row>
    <row r="41" spans="1:40" s="1" customFormat="1" ht="14.95" customHeight="1">
      <c r="A41" s="43"/>
      <c r="B41" s="43"/>
      <c r="C41" s="43"/>
      <c r="D41" s="43"/>
      <c r="E41" s="43"/>
      <c r="F41" s="43"/>
      <c r="G41" s="43"/>
      <c r="H41" s="43"/>
      <c r="I41" s="43"/>
      <c r="J41" s="42"/>
      <c r="K41" s="42"/>
      <c r="L41" s="6"/>
      <c r="M41" s="6"/>
      <c r="N41" s="129" t="s">
        <v>17</v>
      </c>
      <c r="O41" s="130"/>
      <c r="P41" s="130"/>
      <c r="Q41" s="130"/>
      <c r="R41" s="130"/>
      <c r="S41" s="130"/>
      <c r="T41" s="130"/>
      <c r="U41" s="130"/>
      <c r="V41" s="130"/>
      <c r="W41" s="131"/>
      <c r="X41" s="77">
        <v>15</v>
      </c>
      <c r="Y41" s="77"/>
      <c r="Z41" s="7"/>
      <c r="AA41" s="7"/>
      <c r="AB41" s="3"/>
      <c r="AC41" s="129" t="s">
        <v>16</v>
      </c>
      <c r="AD41" s="130"/>
      <c r="AE41" s="130"/>
      <c r="AF41" s="130"/>
      <c r="AG41" s="130"/>
      <c r="AH41" s="130"/>
      <c r="AI41" s="130"/>
      <c r="AJ41" s="130"/>
      <c r="AK41" s="130"/>
      <c r="AL41" s="131"/>
      <c r="AM41" s="77">
        <v>15</v>
      </c>
      <c r="AN41" s="77"/>
    </row>
    <row r="42" spans="1:40" s="1" customFormat="1" ht="14.95" customHeight="1">
      <c r="A42" s="41"/>
      <c r="B42" s="41"/>
      <c r="C42" s="41"/>
      <c r="D42" s="41"/>
      <c r="E42" s="41"/>
      <c r="F42" s="41"/>
      <c r="G42" s="41"/>
      <c r="H42" s="41"/>
      <c r="I42" s="41"/>
      <c r="J42" s="42"/>
      <c r="K42" s="42"/>
      <c r="L42" s="6"/>
      <c r="M42" s="6"/>
      <c r="N42" s="129" t="s">
        <v>15</v>
      </c>
      <c r="O42" s="130"/>
      <c r="P42" s="130"/>
      <c r="Q42" s="130"/>
      <c r="R42" s="130"/>
      <c r="S42" s="130"/>
      <c r="T42" s="130"/>
      <c r="U42" s="130"/>
      <c r="V42" s="130"/>
      <c r="W42" s="131"/>
      <c r="X42" s="77">
        <v>10</v>
      </c>
      <c r="Y42" s="77"/>
      <c r="Z42" s="7"/>
      <c r="AA42" s="7"/>
      <c r="AB42" s="3"/>
      <c r="AC42" s="129" t="s">
        <v>14</v>
      </c>
      <c r="AD42" s="130"/>
      <c r="AE42" s="130"/>
      <c r="AF42" s="130"/>
      <c r="AG42" s="130"/>
      <c r="AH42" s="130"/>
      <c r="AI42" s="130"/>
      <c r="AJ42" s="130"/>
      <c r="AK42" s="130"/>
      <c r="AL42" s="131"/>
      <c r="AM42" s="77">
        <v>10</v>
      </c>
      <c r="AN42" s="77"/>
    </row>
    <row r="43" spans="1:40" s="1" customFormat="1" ht="9" customHeight="1">
      <c r="A43" s="9"/>
      <c r="B43" s="9"/>
      <c r="C43" s="9"/>
      <c r="D43" s="9"/>
      <c r="E43" s="9"/>
      <c r="F43" s="9"/>
      <c r="G43" s="9"/>
      <c r="H43" s="9"/>
      <c r="I43" s="9"/>
      <c r="J43" s="8"/>
      <c r="K43" s="8"/>
      <c r="L43" s="6"/>
      <c r="M43" s="6"/>
      <c r="N43" s="6"/>
      <c r="O43" s="5"/>
      <c r="P43" s="5"/>
      <c r="Q43" s="4"/>
      <c r="R43" s="4"/>
      <c r="S43" s="4"/>
      <c r="T43" s="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1" customFormat="1" ht="14.95" customHeight="1">
      <c r="A44" s="2" t="s">
        <v>13</v>
      </c>
    </row>
    <row r="45" spans="1:40" s="1" customFormat="1" ht="14.95" customHeight="1" thickBot="1">
      <c r="L45" s="160" t="s">
        <v>12</v>
      </c>
      <c r="M45" s="160"/>
      <c r="T45" s="143" t="s">
        <v>11</v>
      </c>
      <c r="U45" s="143"/>
      <c r="X45" s="143" t="s">
        <v>10</v>
      </c>
      <c r="Y45" s="143"/>
      <c r="AF45" s="143" t="s">
        <v>9</v>
      </c>
      <c r="AG45" s="143"/>
      <c r="AJ45" s="144" t="s">
        <v>8</v>
      </c>
      <c r="AK45" s="144"/>
      <c r="AL45" s="144"/>
      <c r="AM45" s="144"/>
      <c r="AN45" s="144"/>
    </row>
    <row r="46" spans="1:40" s="1" customFormat="1" ht="23.95" customHeight="1" thickTop="1" thickBot="1">
      <c r="A46" s="145" t="s">
        <v>7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7"/>
      <c r="L46" s="148" t="str">
        <f>U5</f>
        <v/>
      </c>
      <c r="M46" s="75"/>
      <c r="N46" s="149" t="s">
        <v>2</v>
      </c>
      <c r="O46" s="150"/>
      <c r="P46" s="150">
        <v>3</v>
      </c>
      <c r="Q46" s="150"/>
      <c r="R46" s="150" t="s">
        <v>1</v>
      </c>
      <c r="S46" s="151"/>
      <c r="T46" s="75" t="str">
        <f>U12</f>
        <v/>
      </c>
      <c r="U46" s="75"/>
      <c r="V46" s="159" t="s">
        <v>1</v>
      </c>
      <c r="W46" s="158"/>
      <c r="X46" s="75">
        <f>IF(J19="","",IF(J19&lt;15,10,IF(AND(J19&gt;=15,J19&lt;40),15,IF(AND(J19&gt;=40,J19&lt;65),20,IF(AND(J19&gt;=65,J19&lt;110),25,IF(J19&gt;=110,30,))))))</f>
        <v>10</v>
      </c>
      <c r="Y46" s="75"/>
      <c r="Z46" s="149" t="s">
        <v>2</v>
      </c>
      <c r="AA46" s="150"/>
      <c r="AB46" s="150">
        <v>5</v>
      </c>
      <c r="AC46" s="150"/>
      <c r="AD46" s="157" t="s">
        <v>1</v>
      </c>
      <c r="AE46" s="158"/>
      <c r="AF46" s="75" t="str">
        <f>$K$37</f>
        <v/>
      </c>
      <c r="AG46" s="75"/>
      <c r="AH46" s="152" t="s">
        <v>0</v>
      </c>
      <c r="AI46" s="153"/>
      <c r="AJ46" s="154" t="str">
        <f>IF(OR(L46="",T46="",X46="",AF46=""),"",L46*3+T46+X46*5+AF46)</f>
        <v/>
      </c>
      <c r="AK46" s="155"/>
      <c r="AL46" s="155"/>
      <c r="AM46" s="155"/>
      <c r="AN46" s="156"/>
    </row>
    <row r="47" spans="1:40" s="1" customFormat="1" ht="23.95" customHeight="1" thickTop="1" thickBot="1">
      <c r="A47" s="161" t="s">
        <v>6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3"/>
      <c r="L47" s="148" t="str">
        <f>U6</f>
        <v/>
      </c>
      <c r="M47" s="75"/>
      <c r="N47" s="149" t="s">
        <v>2</v>
      </c>
      <c r="O47" s="150"/>
      <c r="P47" s="150">
        <v>3</v>
      </c>
      <c r="Q47" s="150"/>
      <c r="R47" s="150" t="s">
        <v>1</v>
      </c>
      <c r="S47" s="151"/>
      <c r="T47" s="75" t="str">
        <f>U13</f>
        <v/>
      </c>
      <c r="U47" s="75"/>
      <c r="V47" s="159" t="s">
        <v>1</v>
      </c>
      <c r="W47" s="158"/>
      <c r="X47" s="75">
        <f>IF(J21="","",IF(J21&lt;15,10,IF(AND(J21&gt;=15,J21&lt;40),15,IF(AND(J21&gt;=40,J21&lt;65),20,IF(AND(J21&gt;=65,J21&lt;110),25,IF(J21&gt;=110,30,))))))</f>
        <v>10</v>
      </c>
      <c r="Y47" s="75"/>
      <c r="Z47" s="149" t="s">
        <v>2</v>
      </c>
      <c r="AA47" s="150"/>
      <c r="AB47" s="150">
        <v>5</v>
      </c>
      <c r="AC47" s="150"/>
      <c r="AD47" s="157" t="s">
        <v>1</v>
      </c>
      <c r="AE47" s="158"/>
      <c r="AF47" s="75" t="str">
        <f>$K$37</f>
        <v/>
      </c>
      <c r="AG47" s="75"/>
      <c r="AH47" s="152" t="s">
        <v>0</v>
      </c>
      <c r="AI47" s="153"/>
      <c r="AJ47" s="154" t="str">
        <f>IF(OR(L47="",T47="",X47="",AF47=""),"",L47*3+T47+X47*5+AF47)</f>
        <v/>
      </c>
      <c r="AK47" s="155"/>
      <c r="AL47" s="155"/>
      <c r="AM47" s="155"/>
      <c r="AN47" s="156"/>
    </row>
    <row r="48" spans="1:40" s="1" customFormat="1" ht="23.95" customHeight="1" thickTop="1" thickBot="1">
      <c r="A48" s="161" t="s">
        <v>5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3"/>
      <c r="L48" s="148" t="str">
        <f>U7</f>
        <v/>
      </c>
      <c r="M48" s="75"/>
      <c r="N48" s="149" t="s">
        <v>2</v>
      </c>
      <c r="O48" s="150"/>
      <c r="P48" s="150">
        <v>3</v>
      </c>
      <c r="Q48" s="150"/>
      <c r="R48" s="150" t="s">
        <v>1</v>
      </c>
      <c r="S48" s="151"/>
      <c r="T48" s="75" t="str">
        <f>U14</f>
        <v/>
      </c>
      <c r="U48" s="75"/>
      <c r="V48" s="159" t="s">
        <v>1</v>
      </c>
      <c r="W48" s="158"/>
      <c r="X48" s="75">
        <f>IF(J24="","",IF(J24&lt;15,10,IF(AND(J24&gt;=15,J24&lt;40),15,IF(AND(J24&gt;=40,J24&lt;65),20,IF(AND(J24&gt;=65,J24&lt;110),25,IF(J24&gt;=110,30,))))))</f>
        <v>10</v>
      </c>
      <c r="Y48" s="75"/>
      <c r="Z48" s="149" t="s">
        <v>2</v>
      </c>
      <c r="AA48" s="150"/>
      <c r="AB48" s="150">
        <v>5</v>
      </c>
      <c r="AC48" s="150"/>
      <c r="AD48" s="157" t="s">
        <v>1</v>
      </c>
      <c r="AE48" s="158"/>
      <c r="AF48" s="75" t="str">
        <f>$K$37</f>
        <v/>
      </c>
      <c r="AG48" s="75"/>
      <c r="AH48" s="152" t="s">
        <v>0</v>
      </c>
      <c r="AI48" s="153"/>
      <c r="AJ48" s="154" t="str">
        <f>IF(OR(L48="",T48="",X48="",AF48=""),"",L48*3+T48+X48*5+AF48)</f>
        <v/>
      </c>
      <c r="AK48" s="155"/>
      <c r="AL48" s="155"/>
      <c r="AM48" s="155"/>
      <c r="AN48" s="156"/>
    </row>
    <row r="49" spans="1:40" s="1" customFormat="1" ht="23.95" customHeight="1" thickTop="1" thickBot="1">
      <c r="A49" s="145" t="s">
        <v>4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7"/>
      <c r="L49" s="148" t="str">
        <f>U8</f>
        <v/>
      </c>
      <c r="M49" s="75"/>
      <c r="N49" s="149" t="s">
        <v>2</v>
      </c>
      <c r="O49" s="150"/>
      <c r="P49" s="150">
        <v>3</v>
      </c>
      <c r="Q49" s="150"/>
      <c r="R49" s="150" t="s">
        <v>1</v>
      </c>
      <c r="S49" s="151"/>
      <c r="T49" s="75" t="str">
        <f>U15</f>
        <v/>
      </c>
      <c r="U49" s="75"/>
      <c r="V49" s="159" t="s">
        <v>1</v>
      </c>
      <c r="W49" s="158"/>
      <c r="X49" s="75">
        <f>IF(J31="","",IF(J31&lt;15,10,IF(AND(J31&gt;=15,J31&lt;40),15,IF(AND(J31&gt;=40,J31&lt;65),20,IF(AND(J31&gt;=65,J31&lt;110),25,IF(J31&gt;=110,30,))))))</f>
        <v>10</v>
      </c>
      <c r="Y49" s="75"/>
      <c r="Z49" s="149" t="s">
        <v>2</v>
      </c>
      <c r="AA49" s="150"/>
      <c r="AB49" s="150">
        <v>5</v>
      </c>
      <c r="AC49" s="150"/>
      <c r="AD49" s="157" t="s">
        <v>1</v>
      </c>
      <c r="AE49" s="158"/>
      <c r="AF49" s="75" t="str">
        <f>$K$37</f>
        <v/>
      </c>
      <c r="AG49" s="75"/>
      <c r="AH49" s="152" t="s">
        <v>0</v>
      </c>
      <c r="AI49" s="153"/>
      <c r="AJ49" s="154" t="str">
        <f>IF(OR(L49="",T49="",X49="",AF49=""),"",L49*3+T49+X49*5+AF49)</f>
        <v/>
      </c>
      <c r="AK49" s="155"/>
      <c r="AL49" s="155"/>
      <c r="AM49" s="155"/>
      <c r="AN49" s="156"/>
    </row>
    <row r="50" spans="1:40" s="1" customFormat="1" ht="23.95" customHeight="1" thickTop="1" thickBot="1">
      <c r="A50" s="161" t="s">
        <v>3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3"/>
      <c r="L50" s="148" t="str">
        <f>U9</f>
        <v/>
      </c>
      <c r="M50" s="75"/>
      <c r="N50" s="149" t="s">
        <v>2</v>
      </c>
      <c r="O50" s="150"/>
      <c r="P50" s="150">
        <v>3</v>
      </c>
      <c r="Q50" s="150"/>
      <c r="R50" s="150" t="s">
        <v>1</v>
      </c>
      <c r="S50" s="151"/>
      <c r="T50" s="75" t="str">
        <f>U16</f>
        <v/>
      </c>
      <c r="U50" s="75"/>
      <c r="V50" s="159" t="s">
        <v>1</v>
      </c>
      <c r="W50" s="158"/>
      <c r="X50" s="75">
        <f>IF(J34="","",IF(J34&lt;15,10,IF(AND(J34&gt;=15,J34&lt;40),15,IF(AND(J34&gt;=40,J34&lt;65),20,IF(AND(J34&gt;=65,J34&lt;110),25,IF(J34&gt;=110,30,))))))</f>
        <v>10</v>
      </c>
      <c r="Y50" s="75"/>
      <c r="Z50" s="149" t="s">
        <v>2</v>
      </c>
      <c r="AA50" s="150"/>
      <c r="AB50" s="150">
        <v>5</v>
      </c>
      <c r="AC50" s="150"/>
      <c r="AD50" s="157" t="s">
        <v>1</v>
      </c>
      <c r="AE50" s="158"/>
      <c r="AF50" s="75" t="str">
        <f>$K$37</f>
        <v/>
      </c>
      <c r="AG50" s="75"/>
      <c r="AH50" s="152" t="s">
        <v>0</v>
      </c>
      <c r="AI50" s="153"/>
      <c r="AJ50" s="154" t="str">
        <f>IF(OR(L50="",T50="",X50="",AF50=""),"",L50*3+T50+X50*5+AF50)</f>
        <v/>
      </c>
      <c r="AK50" s="155"/>
      <c r="AL50" s="155"/>
      <c r="AM50" s="155"/>
      <c r="AN50" s="156"/>
    </row>
    <row r="51" spans="1:40" s="1" customFormat="1" ht="20.25" customHeight="1" thickTop="1"/>
  </sheetData>
  <mergeCells count="272">
    <mergeCell ref="V28:Z28"/>
    <mergeCell ref="AA28:AB28"/>
    <mergeCell ref="AC28:AN28"/>
    <mergeCell ref="AA26:AB27"/>
    <mergeCell ref="AH26:AI27"/>
    <mergeCell ref="AC26:AG27"/>
    <mergeCell ref="V26:Z27"/>
    <mergeCell ref="H22:I23"/>
    <mergeCell ref="F22:G23"/>
    <mergeCell ref="M22:N23"/>
    <mergeCell ref="O22:S23"/>
    <mergeCell ref="V23:Z23"/>
    <mergeCell ref="T22:U23"/>
    <mergeCell ref="O26:S27"/>
    <mergeCell ref="M26:N27"/>
    <mergeCell ref="T26:U27"/>
    <mergeCell ref="V22:Z22"/>
    <mergeCell ref="AH24:AI25"/>
    <mergeCell ref="AA24:AB25"/>
    <mergeCell ref="T24:U25"/>
    <mergeCell ref="M24:N25"/>
    <mergeCell ref="AJ24:AN25"/>
    <mergeCell ref="AJ27:AN27"/>
    <mergeCell ref="L26:L27"/>
    <mergeCell ref="H31:I32"/>
    <mergeCell ref="F31:G32"/>
    <mergeCell ref="AA31:AB32"/>
    <mergeCell ref="T31:U32"/>
    <mergeCell ref="M31:N32"/>
    <mergeCell ref="L31:L32"/>
    <mergeCell ref="O32:S32"/>
    <mergeCell ref="V32:Z32"/>
    <mergeCell ref="AC32:AN32"/>
    <mergeCell ref="T50:U50"/>
    <mergeCell ref="V50:W50"/>
    <mergeCell ref="T49:U49"/>
    <mergeCell ref="V49:W49"/>
    <mergeCell ref="AJ50:AN50"/>
    <mergeCell ref="X50:Y50"/>
    <mergeCell ref="Z50:AA50"/>
    <mergeCell ref="AB50:AC50"/>
    <mergeCell ref="AD50:AE50"/>
    <mergeCell ref="AF50:AG50"/>
    <mergeCell ref="AH50:AI50"/>
    <mergeCell ref="AF49:AG49"/>
    <mergeCell ref="AH49:AI49"/>
    <mergeCell ref="AJ49:AN49"/>
    <mergeCell ref="X49:Y49"/>
    <mergeCell ref="Z49:AA49"/>
    <mergeCell ref="AB49:AC49"/>
    <mergeCell ref="AD49:AE49"/>
    <mergeCell ref="A49:K49"/>
    <mergeCell ref="L49:M49"/>
    <mergeCell ref="N49:O49"/>
    <mergeCell ref="P49:Q49"/>
    <mergeCell ref="R49:S49"/>
    <mergeCell ref="A50:K50"/>
    <mergeCell ref="L50:M50"/>
    <mergeCell ref="N50:O50"/>
    <mergeCell ref="P50:Q50"/>
    <mergeCell ref="R50:S50"/>
    <mergeCell ref="AJ47:AN47"/>
    <mergeCell ref="A48:K48"/>
    <mergeCell ref="L48:M48"/>
    <mergeCell ref="N48:O48"/>
    <mergeCell ref="P48:Q48"/>
    <mergeCell ref="R48:S48"/>
    <mergeCell ref="T48:U48"/>
    <mergeCell ref="V48:W48"/>
    <mergeCell ref="X48:Y48"/>
    <mergeCell ref="Z48:AA48"/>
    <mergeCell ref="X47:Y47"/>
    <mergeCell ref="Z47:AA47"/>
    <mergeCell ref="AB47:AC47"/>
    <mergeCell ref="AD47:AE47"/>
    <mergeCell ref="AF47:AG47"/>
    <mergeCell ref="AH47:AI47"/>
    <mergeCell ref="AB48:AC48"/>
    <mergeCell ref="AD48:AE48"/>
    <mergeCell ref="AF48:AG48"/>
    <mergeCell ref="AH48:AI48"/>
    <mergeCell ref="AJ48:AN48"/>
    <mergeCell ref="A47:K47"/>
    <mergeCell ref="L47:M47"/>
    <mergeCell ref="N47:O47"/>
    <mergeCell ref="P47:Q47"/>
    <mergeCell ref="R47:S47"/>
    <mergeCell ref="T47:U47"/>
    <mergeCell ref="V47:W47"/>
    <mergeCell ref="T46:U46"/>
    <mergeCell ref="V46:W46"/>
    <mergeCell ref="L45:M45"/>
    <mergeCell ref="T45:U45"/>
    <mergeCell ref="X45:Y45"/>
    <mergeCell ref="AF45:AG45"/>
    <mergeCell ref="AJ45:AN45"/>
    <mergeCell ref="A46:K46"/>
    <mergeCell ref="L46:M46"/>
    <mergeCell ref="N46:O46"/>
    <mergeCell ref="P46:Q46"/>
    <mergeCell ref="R46:S46"/>
    <mergeCell ref="AF46:AG46"/>
    <mergeCell ref="AH46:AI46"/>
    <mergeCell ref="AJ46:AN46"/>
    <mergeCell ref="X46:Y46"/>
    <mergeCell ref="Z46:AA46"/>
    <mergeCell ref="AB46:AC46"/>
    <mergeCell ref="AD46:AE46"/>
    <mergeCell ref="AM42:AN42"/>
    <mergeCell ref="N41:W41"/>
    <mergeCell ref="X41:Y41"/>
    <mergeCell ref="AC41:AL41"/>
    <mergeCell ref="AM41:AN41"/>
    <mergeCell ref="X40:Y40"/>
    <mergeCell ref="AC40:AL40"/>
    <mergeCell ref="AM40:AN40"/>
    <mergeCell ref="N40:W40"/>
    <mergeCell ref="A37:D38"/>
    <mergeCell ref="E37:F38"/>
    <mergeCell ref="G37:H38"/>
    <mergeCell ref="I37:J38"/>
    <mergeCell ref="K37:L38"/>
    <mergeCell ref="N37:W37"/>
    <mergeCell ref="N42:W42"/>
    <mergeCell ref="X42:Y42"/>
    <mergeCell ref="AC42:AL42"/>
    <mergeCell ref="X37:Y37"/>
    <mergeCell ref="AC37:AL37"/>
    <mergeCell ref="AM37:AN37"/>
    <mergeCell ref="N38:W38"/>
    <mergeCell ref="X38:Y38"/>
    <mergeCell ref="AC38:AL38"/>
    <mergeCell ref="AM38:AN38"/>
    <mergeCell ref="N39:W39"/>
    <mergeCell ref="X39:Y39"/>
    <mergeCell ref="AC39:AL39"/>
    <mergeCell ref="AM39:AN39"/>
    <mergeCell ref="AC34:AG34"/>
    <mergeCell ref="AH34:AI34"/>
    <mergeCell ref="AJ34:AN34"/>
    <mergeCell ref="A34:E34"/>
    <mergeCell ref="F34:G34"/>
    <mergeCell ref="H34:I34"/>
    <mergeCell ref="J34:K34"/>
    <mergeCell ref="M34:N34"/>
    <mergeCell ref="O34:S34"/>
    <mergeCell ref="AJ26:AN26"/>
    <mergeCell ref="T28:U28"/>
    <mergeCell ref="A31:E33"/>
    <mergeCell ref="J31:K33"/>
    <mergeCell ref="O31:S31"/>
    <mergeCell ref="T34:U34"/>
    <mergeCell ref="V34:Z34"/>
    <mergeCell ref="AA34:AB34"/>
    <mergeCell ref="V31:Z31"/>
    <mergeCell ref="AC31:AN31"/>
    <mergeCell ref="T29:U29"/>
    <mergeCell ref="V29:Z29"/>
    <mergeCell ref="F33:G33"/>
    <mergeCell ref="H33:I33"/>
    <mergeCell ref="M33:N33"/>
    <mergeCell ref="O33:S33"/>
    <mergeCell ref="AA29:AB29"/>
    <mergeCell ref="AC29:AG29"/>
    <mergeCell ref="AH29:AI29"/>
    <mergeCell ref="AJ29:AN29"/>
    <mergeCell ref="T30:U30"/>
    <mergeCell ref="V30:Z30"/>
    <mergeCell ref="A24:E30"/>
    <mergeCell ref="F24:G28"/>
    <mergeCell ref="H24:I28"/>
    <mergeCell ref="J24:K30"/>
    <mergeCell ref="M28:N28"/>
    <mergeCell ref="O28:S28"/>
    <mergeCell ref="F29:G30"/>
    <mergeCell ref="H29:I30"/>
    <mergeCell ref="M29:N29"/>
    <mergeCell ref="O29:S29"/>
    <mergeCell ref="M30:N30"/>
    <mergeCell ref="O30:S30"/>
    <mergeCell ref="A21:E23"/>
    <mergeCell ref="J21:K23"/>
    <mergeCell ref="H18:I18"/>
    <mergeCell ref="J18:K18"/>
    <mergeCell ref="M18:X18"/>
    <mergeCell ref="Y18:AN19"/>
    <mergeCell ref="A19:E20"/>
    <mergeCell ref="F19:G19"/>
    <mergeCell ref="H19:I19"/>
    <mergeCell ref="J19:K20"/>
    <mergeCell ref="M19:N19"/>
    <mergeCell ref="O19:S19"/>
    <mergeCell ref="AC21:AG21"/>
    <mergeCell ref="AH21:AI21"/>
    <mergeCell ref="AJ21:AN21"/>
    <mergeCell ref="F20:G20"/>
    <mergeCell ref="H20:I20"/>
    <mergeCell ref="M20:N20"/>
    <mergeCell ref="O20:S20"/>
    <mergeCell ref="F21:G21"/>
    <mergeCell ref="H21:I21"/>
    <mergeCell ref="M21:N21"/>
    <mergeCell ref="O21:S21"/>
    <mergeCell ref="T21:U21"/>
    <mergeCell ref="A16:K16"/>
    <mergeCell ref="L16:T16"/>
    <mergeCell ref="U16:V16"/>
    <mergeCell ref="W16:AA16"/>
    <mergeCell ref="AC16:AL16"/>
    <mergeCell ref="AM16:AN16"/>
    <mergeCell ref="A15:K15"/>
    <mergeCell ref="L15:T15"/>
    <mergeCell ref="U15:V15"/>
    <mergeCell ref="W15:AA15"/>
    <mergeCell ref="AC15:AL15"/>
    <mergeCell ref="AM15:AN15"/>
    <mergeCell ref="A14:K14"/>
    <mergeCell ref="L14:T14"/>
    <mergeCell ref="U14:V14"/>
    <mergeCell ref="W14:AA14"/>
    <mergeCell ref="AC14:AL14"/>
    <mergeCell ref="AM14:AN14"/>
    <mergeCell ref="A12:K12"/>
    <mergeCell ref="L12:T12"/>
    <mergeCell ref="U12:V12"/>
    <mergeCell ref="W12:AA12"/>
    <mergeCell ref="AC12:AL13"/>
    <mergeCell ref="AM12:AN13"/>
    <mergeCell ref="A13:K13"/>
    <mergeCell ref="L13:T13"/>
    <mergeCell ref="U13:V13"/>
    <mergeCell ref="W13:AA13"/>
    <mergeCell ref="A9:K9"/>
    <mergeCell ref="L9:T9"/>
    <mergeCell ref="U9:V9"/>
    <mergeCell ref="AC9:AL9"/>
    <mergeCell ref="AM9:AN9"/>
    <mergeCell ref="L11:T11"/>
    <mergeCell ref="U11:V11"/>
    <mergeCell ref="W11:AA11"/>
    <mergeCell ref="A7:K7"/>
    <mergeCell ref="L7:T7"/>
    <mergeCell ref="U7:V7"/>
    <mergeCell ref="AC7:AL7"/>
    <mergeCell ref="AM7:AN7"/>
    <mergeCell ref="A8:K8"/>
    <mergeCell ref="L8:T8"/>
    <mergeCell ref="U8:V8"/>
    <mergeCell ref="AC8:AL8"/>
    <mergeCell ref="AM8:AN8"/>
    <mergeCell ref="A5:K5"/>
    <mergeCell ref="L5:T5"/>
    <mergeCell ref="U5:V5"/>
    <mergeCell ref="AC5:AL5"/>
    <mergeCell ref="AM5:AN5"/>
    <mergeCell ref="A6:K6"/>
    <mergeCell ref="L6:T6"/>
    <mergeCell ref="U6:V6"/>
    <mergeCell ref="AC6:AL6"/>
    <mergeCell ref="AM6:AN6"/>
    <mergeCell ref="V24:Z25"/>
    <mergeCell ref="O24:S25"/>
    <mergeCell ref="AC25:AG25"/>
    <mergeCell ref="T1:U1"/>
    <mergeCell ref="Z1:AN1"/>
    <mergeCell ref="L4:T4"/>
    <mergeCell ref="U4:V4"/>
    <mergeCell ref="AC4:AL4"/>
    <mergeCell ref="AM4:AN4"/>
    <mergeCell ref="V21:Z21"/>
    <mergeCell ref="AA21:AB21"/>
    <mergeCell ref="AC24:AG24"/>
  </mergeCells>
  <phoneticPr fontId="1"/>
  <conditionalFormatting sqref="L5:T9 L12:L16">
    <cfRule type="cellIs" dxfId="4" priority="1" stopIfTrue="1" operator="equal">
      <formula>$AQ$5</formula>
    </cfRule>
  </conditionalFormatting>
  <conditionalFormatting sqref="E37:F38">
    <cfRule type="cellIs" dxfId="3" priority="2" stopIfTrue="1" operator="equal">
      <formula>$AQ$37</formula>
    </cfRule>
  </conditionalFormatting>
  <conditionalFormatting sqref="M19:N21 T21:U21 T34:U34 AA34:AB34 AH34:AI34 AH29:AI29 AH21:AI21 AA21:AB21 AA28:AB29 AA26 AH26 M28:N30 M26 T28:U30 T26 AA31 T31 M33:N34 M31 M22 T22 AH24 AA24 T24 M24">
    <cfRule type="cellIs" dxfId="2" priority="3" stopIfTrue="1" operator="equal">
      <formula>$AQ$19</formula>
    </cfRule>
  </conditionalFormatting>
  <conditionalFormatting sqref="J19:K20 J24:K34 J21">
    <cfRule type="cellIs" dxfId="1" priority="4" stopIfTrue="1" operator="equal">
      <formula>0</formula>
    </cfRule>
  </conditionalFormatting>
  <conditionalFormatting sqref="AJ46:AN50">
    <cfRule type="cellIs" dxfId="0" priority="5" stopIfTrue="1" operator="equal">
      <formula>$AQ$46</formula>
    </cfRule>
  </conditionalFormatting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7" orientation="portrait" r:id="rId1"/>
  <headerFooter>
    <oddHeader>&amp;R様式21-2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様式21-1（2）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デフォルトプロファイルユーザー</dc:creator>
  <cp:lastModifiedBy>野呂　彩花</cp:lastModifiedBy>
  <cp:lastPrinted>2022-03-17T00:18:53Z</cp:lastPrinted>
  <dcterms:created xsi:type="dcterms:W3CDTF">2021-11-04T05:21:06Z</dcterms:created>
  <dcterms:modified xsi:type="dcterms:W3CDTF">2022-03-17T00:19:22Z</dcterms:modified>
</cp:coreProperties>
</file>