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05 防災\16 洪水、急傾斜地、土砂災害関係\☆避難確保計画\08.庁内依頼・通知等\R3\"/>
    </mc:Choice>
  </mc:AlternateContent>
  <bookViews>
    <workbookView xWindow="-105" yWindow="-105" windowWidth="23250" windowHeight="12570"/>
  </bookViews>
  <sheets>
    <sheet name="記入要領" sheetId="63" r:id="rId1"/>
    <sheet name="対象災害選択シート" sheetId="55" r:id="rId2"/>
    <sheet name="入力シート（表紙・目次・様式１～６）" sheetId="57" r:id="rId3"/>
    <sheet name="入力シート２ (別紙１) " sheetId="62" r:id="rId4"/>
    <sheet name="印刷シート（表紙・目次・様式１～６）" sheetId="51" r:id="rId5"/>
    <sheet name="入力シート３ (様式７～12、別添、別表１，２)" sheetId="59" r:id="rId6"/>
    <sheet name="避難所一覧シート" sheetId="58" r:id="rId7"/>
    <sheet name="区分" sheetId="64" r:id="rId8"/>
  </sheets>
  <externalReferences>
    <externalReference r:id="rId9"/>
  </externalReferences>
  <definedNames>
    <definedName name="_xlnm._FilterDatabase" localSheetId="2" hidden="1">'入力シート（表紙・目次・様式１～６）'!$B$305:$C$305</definedName>
    <definedName name="_xlnm._FilterDatabase" localSheetId="6" hidden="1">避難所一覧シート!$B$2:$N$59</definedName>
    <definedName name="_xlnm.Print_Area" localSheetId="4">'印刷シート（表紙・目次・様式１～６）'!$A$1:$BN$459</definedName>
    <definedName name="_xlnm.Print_Area" localSheetId="1">対象災害選択シート!$A$1:$BC$26</definedName>
    <definedName name="_xlnm.Print_Area" localSheetId="2">'入力シート（表紙・目次・様式１～６）'!$A$1:$K$355</definedName>
    <definedName name="_xlnm.Print_Area" localSheetId="3">'入力シート２ (別紙１) '!$A$1:$BN$48</definedName>
    <definedName name="_xlnm.Print_Area" localSheetId="5">'入力シート３ (様式７～12、別添、別表１，２)'!$A$1:$BN$403</definedName>
    <definedName name="_xlnm.Print_Area" localSheetId="6">避難所一覧シート!$B$1:$N$61</definedName>
    <definedName name="_xlnm.Print_Titles" localSheetId="6">避難所一覧シート!$1:$2</definedName>
  </definedNames>
  <calcPr calcId="152511"/>
</workbook>
</file>

<file path=xl/calcChain.xml><?xml version="1.0" encoding="utf-8"?>
<calcChain xmlns="http://schemas.openxmlformats.org/spreadsheetml/2006/main">
  <c r="BE300" i="51" l="1"/>
  <c r="U303" i="51"/>
  <c r="BC301" i="51"/>
  <c r="U300" i="51"/>
  <c r="AK300" i="51"/>
  <c r="C246" i="51" l="1"/>
  <c r="AU11" i="62" l="1"/>
  <c r="C150" i="57"/>
  <c r="AU322" i="51" l="1"/>
  <c r="AK322" i="51"/>
  <c r="U322" i="51"/>
  <c r="BE303" i="51"/>
  <c r="BC304" i="51"/>
  <c r="AW304" i="51"/>
  <c r="AK303" i="51"/>
  <c r="BE283" i="51"/>
  <c r="BC284" i="51"/>
  <c r="AW284" i="51"/>
  <c r="AK283" i="51"/>
  <c r="U283" i="51"/>
  <c r="A126" i="57"/>
  <c r="AU12" i="62" l="1"/>
  <c r="Z489" i="51"/>
  <c r="G474" i="51"/>
  <c r="C247" i="51"/>
  <c r="D245" i="51"/>
  <c r="C243" i="51"/>
  <c r="C139" i="51"/>
  <c r="C137" i="51"/>
  <c r="L130" i="51"/>
  <c r="L129" i="51"/>
  <c r="L128" i="51"/>
  <c r="C4" i="51"/>
  <c r="C153" i="51" l="1"/>
  <c r="C186" i="57" l="1"/>
  <c r="C167" i="57"/>
  <c r="O32" i="51" l="1"/>
  <c r="S35" i="51"/>
  <c r="J413" i="51"/>
  <c r="J412" i="51"/>
  <c r="C247" i="59"/>
  <c r="T57" i="51" l="1"/>
  <c r="T58" i="51"/>
  <c r="T59" i="51"/>
  <c r="T60" i="51"/>
  <c r="T61" i="51"/>
  <c r="T62" i="51"/>
  <c r="T63" i="51"/>
  <c r="T64" i="51"/>
  <c r="T65" i="51"/>
  <c r="T66" i="51"/>
  <c r="T67" i="51"/>
  <c r="T68" i="51"/>
  <c r="T69" i="51"/>
  <c r="T70" i="51"/>
  <c r="T71" i="51"/>
  <c r="T72" i="51"/>
  <c r="T73" i="51"/>
  <c r="V57" i="51"/>
  <c r="V58" i="51"/>
  <c r="V59" i="51"/>
  <c r="V60" i="51"/>
  <c r="V61" i="51"/>
  <c r="V62" i="51"/>
  <c r="V63" i="51"/>
  <c r="V64" i="51"/>
  <c r="V65" i="51"/>
  <c r="V66" i="51"/>
  <c r="V67" i="51"/>
  <c r="V68" i="51"/>
  <c r="V69" i="51"/>
  <c r="V70" i="51"/>
  <c r="V71" i="51"/>
  <c r="V72" i="51"/>
  <c r="V73" i="51"/>
  <c r="AN57" i="51"/>
  <c r="AN58" i="51"/>
  <c r="AN59" i="51"/>
  <c r="AN60" i="51"/>
  <c r="AN61" i="51"/>
  <c r="AN62" i="51"/>
  <c r="AN63" i="51"/>
  <c r="AN64" i="51"/>
  <c r="AN65" i="51"/>
  <c r="AN66" i="51"/>
  <c r="AN67" i="51"/>
  <c r="AN68" i="51"/>
  <c r="AN69" i="51"/>
  <c r="AN70" i="51"/>
  <c r="AN71" i="51"/>
  <c r="AN72" i="51"/>
  <c r="AN73" i="51"/>
  <c r="AR57" i="51"/>
  <c r="AR58" i="51"/>
  <c r="AR59" i="51"/>
  <c r="AR60" i="51"/>
  <c r="AR61" i="51"/>
  <c r="AR62" i="51"/>
  <c r="AR63" i="51"/>
  <c r="AR64" i="51"/>
  <c r="AR65" i="51"/>
  <c r="AR66" i="51"/>
  <c r="AR67" i="51"/>
  <c r="AR68" i="51"/>
  <c r="AR69" i="51"/>
  <c r="AR70" i="51"/>
  <c r="AR71" i="51"/>
  <c r="AR72" i="51"/>
  <c r="AR73" i="51"/>
  <c r="AR56" i="51"/>
  <c r="AN56" i="51"/>
  <c r="V56" i="51"/>
  <c r="T56" i="51"/>
  <c r="T54" i="51"/>
  <c r="AA385" i="51"/>
  <c r="G384" i="51"/>
  <c r="G383" i="51"/>
  <c r="V371" i="51"/>
  <c r="S283" i="57"/>
  <c r="S281" i="57"/>
  <c r="S201" i="57"/>
  <c r="S203" i="57"/>
  <c r="S205" i="57"/>
  <c r="S207" i="57"/>
  <c r="S209" i="57"/>
  <c r="S211" i="57"/>
  <c r="S213" i="57"/>
  <c r="F332" i="51"/>
  <c r="AU321" i="51"/>
  <c r="AK321" i="51"/>
  <c r="U321" i="51"/>
  <c r="AC12" i="62"/>
  <c r="AW301" i="51"/>
  <c r="AC11" i="62"/>
  <c r="K12" i="62"/>
  <c r="U280" i="51"/>
  <c r="AK280" i="51"/>
  <c r="BE280" i="51"/>
  <c r="BC281" i="51"/>
  <c r="AW281" i="51"/>
  <c r="E244" i="51"/>
  <c r="AJ230" i="51"/>
  <c r="AJ222" i="51"/>
  <c r="AJ224" i="51"/>
  <c r="AJ226" i="51"/>
  <c r="AJ228" i="51"/>
  <c r="D208" i="51"/>
  <c r="D203" i="51"/>
  <c r="AT187" i="51"/>
  <c r="AT186" i="51"/>
  <c r="AT185" i="51"/>
  <c r="AT184" i="51"/>
  <c r="AT183" i="51"/>
  <c r="AT182" i="51"/>
  <c r="AT181" i="51"/>
  <c r="AT180" i="51"/>
  <c r="AD187" i="51"/>
  <c r="AD186" i="51"/>
  <c r="AD185" i="51"/>
  <c r="AD184" i="51"/>
  <c r="AD183" i="51"/>
  <c r="AD182" i="51"/>
  <c r="AD181" i="51"/>
  <c r="AD180" i="51"/>
  <c r="D187" i="51"/>
  <c r="D186" i="51"/>
  <c r="D185" i="51"/>
  <c r="D184" i="51"/>
  <c r="D183" i="51"/>
  <c r="D182" i="51"/>
  <c r="D181" i="51"/>
  <c r="AT178" i="51"/>
  <c r="AT177" i="51"/>
  <c r="AT176" i="51"/>
  <c r="AT175" i="51"/>
  <c r="AT174" i="51"/>
  <c r="AT173" i="51"/>
  <c r="AT172" i="51"/>
  <c r="AT171" i="51"/>
  <c r="AD178" i="51"/>
  <c r="AD177" i="51"/>
  <c r="AD176" i="51"/>
  <c r="AD175" i="51"/>
  <c r="AD174" i="51"/>
  <c r="AD173" i="51"/>
  <c r="AD172" i="51"/>
  <c r="AD171" i="51"/>
  <c r="D178" i="51"/>
  <c r="D177" i="51"/>
  <c r="D176" i="51"/>
  <c r="D175" i="51"/>
  <c r="D174" i="51"/>
  <c r="D173" i="51"/>
  <c r="D172" i="51"/>
  <c r="AT169" i="51"/>
  <c r="AT168" i="51"/>
  <c r="AT167" i="51"/>
  <c r="AT166" i="51"/>
  <c r="AT165" i="51"/>
  <c r="AT164" i="51"/>
  <c r="AT163" i="51"/>
  <c r="AT162" i="51"/>
  <c r="AD169" i="51"/>
  <c r="AD168" i="51"/>
  <c r="AD167" i="51"/>
  <c r="AD166" i="51"/>
  <c r="AD165" i="51"/>
  <c r="AD164" i="51"/>
  <c r="AD163" i="51"/>
  <c r="AD162" i="51"/>
  <c r="D164" i="51"/>
  <c r="D165" i="51"/>
  <c r="D166" i="51"/>
  <c r="D167" i="51"/>
  <c r="D168" i="51"/>
  <c r="D169" i="51"/>
  <c r="D163" i="51"/>
  <c r="D142" i="51"/>
  <c r="D143" i="51"/>
  <c r="D144" i="51"/>
  <c r="D145" i="51"/>
  <c r="D141" i="51"/>
  <c r="AB138" i="51"/>
  <c r="K138" i="51"/>
  <c r="AX126" i="51"/>
  <c r="AX125" i="51"/>
  <c r="AO126" i="51"/>
  <c r="AO125" i="51"/>
  <c r="AF126" i="51"/>
  <c r="AF125" i="51"/>
  <c r="W126" i="51"/>
  <c r="W125" i="51"/>
  <c r="AE35" i="51"/>
  <c r="K872" i="51" l="1"/>
  <c r="K11" i="62"/>
  <c r="C192" i="57"/>
  <c r="C169" i="57"/>
  <c r="D60" i="58"/>
  <c r="B58" i="58"/>
  <c r="A58" i="58" s="1"/>
  <c r="B57" i="58"/>
  <c r="A57" i="58" s="1"/>
  <c r="B56" i="58"/>
  <c r="A56" i="58" s="1"/>
  <c r="B55" i="58"/>
  <c r="A55" i="58" s="1"/>
  <c r="B54" i="58"/>
  <c r="A54" i="58" s="1"/>
  <c r="B53" i="58"/>
  <c r="A53" i="58" s="1"/>
  <c r="B52" i="58"/>
  <c r="A52" i="58" s="1"/>
  <c r="B51" i="58"/>
  <c r="A51" i="58"/>
  <c r="B50" i="58"/>
  <c r="A50" i="58"/>
  <c r="B49" i="58"/>
  <c r="A49" i="58" s="1"/>
  <c r="B48" i="58"/>
  <c r="A48" i="58"/>
  <c r="B47" i="58"/>
  <c r="A47" i="58" s="1"/>
  <c r="B46" i="58"/>
  <c r="A46" i="58" s="1"/>
  <c r="B45" i="58"/>
  <c r="A45" i="58" s="1"/>
  <c r="B44" i="58"/>
  <c r="A44" i="58" s="1"/>
  <c r="B43" i="58"/>
  <c r="A43" i="58" s="1"/>
  <c r="B42" i="58"/>
  <c r="A42" i="58"/>
  <c r="B41" i="58"/>
  <c r="A41" i="58" s="1"/>
  <c r="B40" i="58"/>
  <c r="A40" i="58"/>
  <c r="B39" i="58"/>
  <c r="A39" i="58"/>
  <c r="B38" i="58"/>
  <c r="A38" i="58"/>
  <c r="B37" i="58"/>
  <c r="A37" i="58" s="1"/>
  <c r="B36" i="58"/>
  <c r="A36" i="58"/>
  <c r="B35" i="58"/>
  <c r="A35" i="58" s="1"/>
  <c r="B34" i="58"/>
  <c r="A34" i="58" s="1"/>
  <c r="B33" i="58"/>
  <c r="A33" i="58" s="1"/>
  <c r="B32" i="58"/>
  <c r="A32" i="58"/>
  <c r="B31" i="58"/>
  <c r="A31" i="58"/>
  <c r="B30" i="58"/>
  <c r="A30" i="58"/>
  <c r="B29" i="58"/>
  <c r="A29" i="58" s="1"/>
  <c r="B28" i="58"/>
  <c r="A28" i="58"/>
  <c r="B27" i="58"/>
  <c r="A27" i="58"/>
  <c r="B26" i="58"/>
  <c r="A26" i="58" s="1"/>
  <c r="B25" i="58"/>
  <c r="A25" i="58" s="1"/>
  <c r="B24" i="58"/>
  <c r="A24" i="58"/>
  <c r="B23" i="58"/>
  <c r="A23" i="58"/>
  <c r="B22" i="58"/>
  <c r="A22" i="58"/>
  <c r="B21" i="58"/>
  <c r="A21" i="58" s="1"/>
  <c r="B20" i="58"/>
  <c r="A20" i="58" s="1"/>
  <c r="B19" i="58"/>
  <c r="A19" i="58"/>
  <c r="B18" i="58"/>
  <c r="A18" i="58"/>
  <c r="B17" i="58"/>
  <c r="A17" i="58" s="1"/>
  <c r="B16" i="58"/>
  <c r="A16" i="58"/>
  <c r="B15" i="58"/>
  <c r="A15" i="58"/>
  <c r="B14" i="58"/>
  <c r="A14" i="58"/>
  <c r="B13" i="58"/>
  <c r="A13" i="58" s="1"/>
  <c r="B12" i="58"/>
  <c r="A12" i="58" s="1"/>
  <c r="B11" i="58"/>
  <c r="A11" i="58" s="1"/>
  <c r="B10" i="58"/>
  <c r="A10" i="58"/>
  <c r="B9" i="58"/>
  <c r="A9" i="58" s="1"/>
  <c r="B8" i="58"/>
  <c r="A8" i="58"/>
  <c r="B7" i="58"/>
  <c r="A7" i="58"/>
  <c r="B6" i="58"/>
  <c r="A6" i="58"/>
  <c r="B5" i="58"/>
  <c r="A5" i="58" s="1"/>
  <c r="B4" i="58"/>
  <c r="A4" i="58"/>
  <c r="B3" i="58"/>
  <c r="A3" i="58" s="1"/>
  <c r="C112" i="57" l="1"/>
  <c r="C94" i="57"/>
  <c r="C132" i="57"/>
  <c r="S298" i="57"/>
  <c r="S296" i="57"/>
  <c r="S294" i="57"/>
  <c r="S292" i="57"/>
  <c r="T292" i="57" s="1"/>
  <c r="S279" i="57"/>
  <c r="S277" i="57"/>
  <c r="S275" i="57"/>
  <c r="T275" i="57" s="1"/>
  <c r="S270" i="57"/>
  <c r="S268" i="57"/>
  <c r="S266" i="57"/>
  <c r="S264" i="57"/>
  <c r="S262" i="57"/>
  <c r="S260" i="57"/>
  <c r="S258" i="57"/>
  <c r="S256" i="57"/>
  <c r="T256" i="57" s="1"/>
  <c r="S251" i="57"/>
  <c r="S249" i="57"/>
  <c r="S247" i="57"/>
  <c r="S245" i="57"/>
  <c r="S243" i="57"/>
  <c r="T243" i="57" s="1"/>
  <c r="S238" i="57"/>
  <c r="S236" i="57"/>
  <c r="S234" i="57"/>
  <c r="S232" i="57"/>
  <c r="S230" i="57"/>
  <c r="S228" i="57"/>
  <c r="S226" i="57"/>
  <c r="S224" i="57"/>
  <c r="S222" i="57"/>
  <c r="S220" i="57"/>
  <c r="S218" i="57"/>
  <c r="T218" i="57" s="1"/>
  <c r="S199" i="57"/>
  <c r="T199" i="57" s="1"/>
  <c r="T201" i="57" s="1"/>
  <c r="T203" i="57" s="1"/>
  <c r="T205" i="57" s="1"/>
  <c r="T207" i="57" s="1"/>
  <c r="T209" i="57" s="1"/>
  <c r="T211" i="57" s="1"/>
  <c r="T213" i="57" s="1"/>
  <c r="V356" i="51" s="1"/>
  <c r="T294" i="57" l="1"/>
  <c r="T220" i="57"/>
  <c r="T222" i="57" s="1"/>
  <c r="T224" i="57" s="1"/>
  <c r="T226" i="57" s="1"/>
  <c r="T228" i="57" s="1"/>
  <c r="T230" i="57" s="1"/>
  <c r="T232" i="57" s="1"/>
  <c r="T234" i="57" s="1"/>
  <c r="T236" i="57" s="1"/>
  <c r="T238" i="57" s="1"/>
  <c r="V359" i="51" s="1"/>
  <c r="T258" i="57"/>
  <c r="T260" i="57" s="1"/>
  <c r="T262" i="57" s="1"/>
  <c r="T264" i="57" s="1"/>
  <c r="T266" i="57" s="1"/>
  <c r="T268" i="57" s="1"/>
  <c r="T270" i="57" s="1"/>
  <c r="V365" i="51" s="1"/>
  <c r="T296" i="57"/>
  <c r="F376" i="51" s="1"/>
  <c r="T245" i="57"/>
  <c r="T247" i="57" s="1"/>
  <c r="T249" i="57" s="1"/>
  <c r="T251" i="57" s="1"/>
  <c r="V362" i="51" s="1"/>
  <c r="T277" i="57"/>
  <c r="T279" i="57" s="1"/>
  <c r="AU876" i="51"/>
  <c r="AC876" i="51"/>
  <c r="K876" i="51"/>
  <c r="AU875" i="51"/>
  <c r="AC875" i="51"/>
  <c r="K875" i="51"/>
  <c r="AU874" i="51"/>
  <c r="AC874" i="51"/>
  <c r="K874" i="51"/>
  <c r="AU873" i="51"/>
  <c r="AC873" i="51"/>
  <c r="K873" i="51"/>
  <c r="AU872" i="51"/>
  <c r="AC872" i="51"/>
  <c r="T281" i="57" l="1"/>
  <c r="T283" i="57" s="1"/>
  <c r="V368" i="51" s="1"/>
  <c r="BE34" i="55"/>
  <c r="BG35" i="55" s="1"/>
  <c r="BK35" i="55" s="1"/>
  <c r="BL35" i="55" s="1"/>
  <c r="BF34" i="55"/>
  <c r="BJ34" i="55" s="1"/>
  <c r="BE32" i="55"/>
  <c r="BE31" i="55"/>
  <c r="BE36" i="55"/>
  <c r="BF33" i="55"/>
  <c r="BF36" i="55" s="1"/>
  <c r="BE33" i="55"/>
  <c r="BF31" i="55"/>
  <c r="BH31" i="55" s="1"/>
  <c r="BG30" i="55"/>
  <c r="E6" i="62" l="1"/>
  <c r="A17" i="51"/>
  <c r="C110" i="51"/>
  <c r="A16" i="51"/>
  <c r="BK33" i="55"/>
  <c r="C104" i="51" s="1"/>
  <c r="E867" i="51"/>
</calcChain>
</file>

<file path=xl/sharedStrings.xml><?xml version="1.0" encoding="utf-8"?>
<sst xmlns="http://schemas.openxmlformats.org/spreadsheetml/2006/main" count="2821" uniqueCount="1101">
  <si>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</si>
  <si>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</si>
  <si>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</si>
  <si>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</si>
  <si>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</si>
  <si>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</si>
  <si>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</si>
  <si>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</si>
  <si>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</si>
  <si>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</si>
  <si>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</si>
  <si>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</si>
  <si>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</si>
  <si>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</si>
  <si>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</si>
  <si>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</si>
  <si>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</si>
  <si>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</si>
  <si>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</si>
  <si>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</si>
  <si>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</si>
  <si>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</si>
  <si>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</si>
  <si>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</si>
  <si>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</si>
  <si>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</si>
  <si>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</si>
  <si>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</si>
  <si>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</si>
  <si>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</si>
  <si>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</si>
  <si>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</si>
  <si>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</si>
  <si>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</si>
  <si>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</si>
  <si>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</si>
  <si>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</si>
  <si>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</si>
  <si>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</si>
  <si>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</si>
  <si>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</si>
  <si>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</si>
  <si>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</si>
  <si>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</si>
  <si>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</si>
  <si>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</si>
  <si>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</si>
  <si>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</si>
  <si>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</si>
  <si>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</si>
  <si>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</si>
  <si>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</si>
  <si>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</si>
  <si>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</si>
  <si>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</si>
  <si>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</si>
  <si>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</si>
  <si>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</si>
  <si>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</si>
  <si>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</si>
  <si>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</si>
  <si>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</si>
  <si>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</si>
  <si>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</si>
  <si>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</si>
  <si>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</si>
  <si>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</si>
  <si>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</si>
  <si>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</si>
  <si>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</si>
  <si>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</si>
  <si>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</si>
  <si>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</si>
  <si>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</si>
  <si>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</si>
  <si>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</si>
  <si>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</si>
  <si>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</si>
  <si>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</si>
  <si>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</si>
  <si>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</si>
  <si>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</si>
  <si>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</si>
  <si>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</si>
  <si>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</si>
  <si>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</si>
  <si>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</si>
  <si>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</si>
  <si>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</si>
  <si>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</si>
  <si>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</si>
  <si>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</si>
  <si>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</si>
  <si>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</si>
  <si>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</si>
  <si>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</si>
  <si>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</si>
  <si>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</si>
  <si>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</si>
  <si>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</si>
  <si>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</si>
  <si>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</si>
  <si>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</si>
  <si>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</si>
  <si>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</si>
  <si>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</si>
  <si>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</si>
  <si>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</si>
  <si>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</si>
  <si>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</si>
  <si>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</si>
  <si>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</si>
  <si>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</si>
  <si>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</si>
  <si>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</si>
  <si>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</si>
  <si>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</si>
  <si>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</si>
  <si>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</si>
  <si>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</si>
  <si>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</si>
  <si>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</si>
  <si>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</si>
  <si>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</si>
  <si>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</si>
  <si>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</si>
  <si>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</si>
  <si>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</si>
  <si>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</si>
  <si>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</si>
  <si>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</si>
  <si>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</si>
  <si>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</si>
  <si>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</si>
  <si>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</si>
  <si>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</si>
  <si>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</si>
  <si>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</si>
  <si>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</si>
  <si>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</si>
  <si>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</si>
  <si>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</si>
  <si>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</si>
  <si>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</si>
  <si>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</si>
  <si>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</si>
  <si>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</si>
  <si>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</si>
  <si>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</si>
  <si>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</si>
  <si>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</si>
  <si>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</si>
  <si>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</si>
  <si>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</si>
  <si>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</si>
  <si>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</si>
  <si>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</si>
  <si>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</si>
  <si>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</si>
  <si>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</si>
  <si>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</si>
  <si>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</si>
  <si>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</si>
  <si>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</si>
  <si>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</si>
  <si>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</si>
  <si>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</si>
  <si>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</si>
  <si>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</si>
  <si>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</si>
  <si>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</si>
  <si>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</si>
  <si>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</si>
  <si>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</si>
  <si>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</si>
  <si>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</si>
  <si>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</si>
  <si>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</si>
  <si>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</si>
  <si>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</si>
  <si>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</si>
  <si>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</si>
  <si>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</si>
  <si>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</si>
  <si>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</si>
  <si>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</si>
  <si>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</si>
  <si>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</si>
  <si>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</si>
  <si>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</si>
  <si>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</si>
  <si>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</si>
  <si>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</si>
  <si>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</si>
  <si>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</si>
  <si>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</si>
  <si>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</si>
  <si>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</si>
  <si>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</si>
  <si>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</si>
  <si>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</si>
  <si>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</si>
  <si>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</si>
  <si>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</si>
  <si>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</si>
  <si>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</si>
  <si>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</si>
  <si>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</si>
  <si>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</si>
  <si>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</si>
  <si>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</si>
  <si>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</si>
  <si>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</si>
  <si>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</si>
  <si>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</si>
  <si>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</si>
  <si>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</si>
  <si>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</si>
  <si>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</si>
  <si>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</si>
  <si>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</si>
  <si>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</si>
  <si>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</si>
  <si>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</si>
  <si>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</si>
  <si>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</si>
  <si>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</si>
  <si>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</si>
  <si>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</si>
  <si>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</si>
  <si>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</si>
  <si>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</si>
  <si>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</si>
  <si>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</si>
  <si>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</si>
  <si>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</si>
  <si>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</si>
  <si>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</si>
  <si>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</si>
  <si>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</si>
  <si>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</si>
  <si>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</si>
  <si>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</si>
  <si>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</si>
  <si>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</si>
  <si>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</si>
  <si>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</si>
  <si>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</si>
  <si>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</si>
  <si>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</si>
  <si>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</si>
  <si>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</si>
  <si>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</si>
  <si>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</si>
  <si>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</si>
  <si>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</si>
  <si>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</si>
  <si>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</si>
  <si>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</si>
  <si>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</si>
  <si>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</si>
  <si>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</si>
  <si>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</si>
  <si>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</si>
  <si>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１）立ち退き避難（水平避難）を行う場合</t>
    <rPh sb="15" eb="16">
      <t>オコナ</t>
    </rPh>
    <rPh sb="17" eb="19">
      <t>バアイ</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</si>
  <si>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</si>
  <si>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</si>
  <si>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</si>
  <si>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</si>
  <si>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</si>
  <si>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</si>
  <si>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</si>
  <si>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</si>
  <si>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</si>
  <si>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</si>
  <si>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</si>
  <si>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</si>
  <si>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</si>
  <si>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</si>
  <si>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</si>
  <si>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</si>
  <si>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</si>
  <si>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</si>
  <si>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</si>
  <si>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</si>
  <si>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</si>
  <si>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</si>
  <si>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</si>
  <si>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</si>
  <si>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</si>
  <si>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</si>
  <si>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</si>
  <si>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</si>
  <si>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</si>
  <si>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</si>
  <si>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</si>
  <si>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</si>
  <si>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</si>
  <si>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</si>
  <si>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</si>
  <si>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</si>
  <si>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</si>
  <si>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</si>
  <si>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</si>
  <si>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</si>
  <si>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</si>
  <si>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</si>
  <si>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</si>
  <si>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</si>
  <si>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</si>
  <si>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</si>
  <si>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</si>
  <si>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</si>
  <si>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</si>
  <si>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</si>
  <si>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</si>
  <si>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</si>
  <si>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</si>
  <si>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</si>
  <si>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</si>
  <si>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</si>
  <si>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</si>
  <si>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</si>
  <si>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</si>
  <si>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</si>
  <si>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</si>
  <si>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</si>
  <si>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</si>
  <si>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</si>
  <si>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</si>
  <si>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</si>
  <si>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立ち退き避難（水平避難）、屋内安全確保（垂直避難）が困難な場合、近隣の安全な場所</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</si>
  <si>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</si>
  <si>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</si>
  <si>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</si>
  <si>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</si>
  <si>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</si>
  <si>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</si>
  <si>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</si>
  <si>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</si>
  <si>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</si>
  <si>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</si>
  <si>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</si>
  <si>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</si>
  <si>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</si>
  <si>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</si>
  <si>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</si>
  <si>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</si>
  <si>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</si>
  <si>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</si>
  <si>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</si>
  <si>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</si>
  <si>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</si>
  <si>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</si>
  <si>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</si>
  <si>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</si>
  <si>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</si>
  <si>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</si>
  <si>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</si>
  <si>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</si>
  <si>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</si>
  <si>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</si>
  <si>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</si>
  <si>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</si>
  <si>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</si>
  <si>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</si>
  <si>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</si>
  <si>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</si>
  <si>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</si>
  <si>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　　開始の発令</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</si>
  <si>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</si>
  <si>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</si>
  <si>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</si>
  <si>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</si>
  <si>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</si>
  <si>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</si>
  <si>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</si>
  <si>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</si>
  <si>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</si>
  <si>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</si>
  <si>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</si>
  <si>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</si>
  <si>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</si>
  <si>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</si>
  <si>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</si>
  <si>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</si>
  <si>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</si>
  <si>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</si>
  <si>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</si>
  <si>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</si>
  <si>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</si>
  <si>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</si>
  <si>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</si>
  <si>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</si>
  <si>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避難準備・高齢者等避難開始、避難勧告、避難指示（緊急）</t>
  </si>
  <si>
    <t>施設周辺の浸水状況</t>
  </si>
  <si>
    <t>市町村からのＦＡＸ（事前に調整）</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</si>
  <si>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</si>
  <si>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</si>
  <si>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</si>
  <si>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</si>
  <si>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</si>
  <si>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</si>
  <si>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</si>
  <si>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</si>
  <si>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</si>
  <si>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</si>
  <si>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</si>
  <si>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</si>
  <si>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</si>
  <si>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</si>
  <si>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</si>
  <si>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</si>
  <si>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</si>
  <si>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</si>
  <si>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</si>
  <si>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</si>
  <si>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</si>
  <si>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</si>
  <si>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</si>
  <si>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</si>
  <si>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</si>
  <si>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</si>
  <si>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</si>
  <si>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</si>
  <si>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</si>
  <si>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</si>
  <si>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</si>
  <si>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</si>
  <si>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</si>
  <si>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</si>
  <si>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</si>
  <si>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</si>
  <si>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</si>
  <si>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</si>
  <si>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</si>
  <si>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</si>
  <si>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</si>
  <si>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</si>
  <si>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</si>
  <si>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</si>
  <si>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</si>
  <si>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</si>
  <si>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</si>
  <si>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</si>
  <si>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</si>
  <si>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</si>
  <si>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</si>
  <si>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</si>
  <si>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</si>
  <si>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</si>
  <si>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</si>
  <si>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</si>
  <si>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</si>
  <si>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</si>
  <si>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</si>
  <si>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</si>
  <si>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</si>
  <si>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</si>
  <si>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</si>
  <si>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</si>
  <si>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</si>
  <si>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</si>
  <si>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</si>
  <si>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</si>
  <si>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</si>
  <si>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</si>
  <si>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立ち退き避難（水平避難）の場合の避難場所２（指定緊急避難場所）</t>
    <rPh sb="22" eb="24">
      <t>シテイ</t>
    </rPh>
    <rPh sb="24" eb="26">
      <t>キンキュウ</t>
    </rPh>
    <rPh sb="26" eb="28">
      <t>ヒナン</t>
    </rPh>
    <rPh sb="28" eb="30">
      <t>バショ</t>
    </rPh>
    <phoneticPr fontId="23"/>
  </si>
  <si>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</si>
  <si>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</si>
  <si>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</si>
  <si>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</si>
  <si>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</si>
  <si>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</si>
  <si>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</si>
  <si>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</si>
  <si>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</si>
  <si>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</si>
  <si>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</si>
  <si>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入力項目</t>
  </si>
  <si>
    <t>入力セル</t>
  </si>
  <si>
    <t>入力方法、入力例等</t>
    <rPh sb="2" eb="4">
      <t>ホウホウ</t>
    </rPh>
    <rPh sb="5" eb="7">
      <t>ニュウリョク</t>
    </rPh>
    <rPh sb="7" eb="8">
      <t>レイ</t>
    </rPh>
    <rPh sb="8" eb="9">
      <t>トウ</t>
    </rPh>
    <phoneticPr fontId="20"/>
  </si>
  <si>
    <t>計画作成年月日</t>
  </si>
  <si>
    <t>月</t>
    <rPh sb="0" eb="1">
      <t>ガツ</t>
    </rPh>
    <phoneticPr fontId="20"/>
  </si>
  <si>
    <t>　</t>
    <phoneticPr fontId="20"/>
  </si>
  <si>
    <t>サービス種別及び施設名</t>
    <rPh sb="4" eb="6">
      <t>シュベツ</t>
    </rPh>
    <rPh sb="6" eb="7">
      <t>オヨ</t>
    </rPh>
    <phoneticPr fontId="20"/>
  </si>
  <si>
    <t>生活介護施設　ねやがわ園</t>
    <rPh sb="0" eb="2">
      <t>セイカツ</t>
    </rPh>
    <rPh sb="2" eb="4">
      <t>カイゴ</t>
    </rPh>
    <rPh sb="4" eb="6">
      <t>シセツ</t>
    </rPh>
    <rPh sb="11" eb="12">
      <t>エン</t>
    </rPh>
    <phoneticPr fontId="20"/>
  </si>
  <si>
    <t>特別養護老人ホーム ねやがわ園</t>
    <rPh sb="14" eb="15">
      <t>エン</t>
    </rPh>
    <phoneticPr fontId="20"/>
  </si>
  <si>
    <t>リストから選択</t>
    <rPh sb="5" eb="7">
      <t>センタク</t>
    </rPh>
    <phoneticPr fontId="20"/>
  </si>
  <si>
    <t>【様式１】計画の適用範囲</t>
    <rPh sb="1" eb="3">
      <t>ヨウシキ</t>
    </rPh>
    <rPh sb="5" eb="7">
      <t>ケイカク</t>
    </rPh>
    <rPh sb="8" eb="10">
      <t>テキヨウ</t>
    </rPh>
    <rPh sb="10" eb="12">
      <t>ハンイ</t>
    </rPh>
    <phoneticPr fontId="20"/>
  </si>
  <si>
    <t>平日昼間</t>
    <rPh sb="0" eb="2">
      <t>ヘイジツ</t>
    </rPh>
    <rPh sb="2" eb="4">
      <t>チュウカン</t>
    </rPh>
    <phoneticPr fontId="20"/>
  </si>
  <si>
    <t>平日夜間</t>
    <rPh sb="0" eb="2">
      <t>ヘイジツ</t>
    </rPh>
    <rPh sb="2" eb="4">
      <t>ヤカン</t>
    </rPh>
    <phoneticPr fontId="20"/>
  </si>
  <si>
    <t>休日昼間</t>
    <rPh sb="0" eb="2">
      <t>キュウジツ</t>
    </rPh>
    <rPh sb="2" eb="4">
      <t>ヒルマ</t>
    </rPh>
    <phoneticPr fontId="20"/>
  </si>
  <si>
    <t>休日夜間</t>
    <rPh sb="0" eb="2">
      <t>キュウジツ</t>
    </rPh>
    <rPh sb="2" eb="4">
      <t>ヤカン</t>
    </rPh>
    <phoneticPr fontId="20"/>
  </si>
  <si>
    <t>【様式１】事前休業の判断について</t>
    <rPh sb="1" eb="3">
      <t>ヨウシキ</t>
    </rPh>
    <rPh sb="5" eb="7">
      <t>ジゼン</t>
    </rPh>
    <rPh sb="7" eb="9">
      <t>キュウギョウ</t>
    </rPh>
    <rPh sb="10" eb="12">
      <t>ハンダン</t>
    </rPh>
    <phoneticPr fontId="20"/>
  </si>
  <si>
    <t>午前</t>
    <rPh sb="0" eb="2">
      <t>ゴゼン</t>
    </rPh>
    <phoneticPr fontId="20"/>
  </si>
  <si>
    <t>時の時点で、</t>
    <rPh sb="0" eb="1">
      <t>ジ</t>
    </rPh>
    <rPh sb="2" eb="4">
      <t>ジテン</t>
    </rPh>
    <phoneticPr fontId="20"/>
  </si>
  <si>
    <t>に以下のいずれかが発令されている場合は、臨時休業とする。</t>
    <rPh sb="1" eb="3">
      <t>イカ</t>
    </rPh>
    <rPh sb="9" eb="11">
      <t>ハツレイ</t>
    </rPh>
    <rPh sb="16" eb="18">
      <t>バアイ</t>
    </rPh>
    <rPh sb="20" eb="22">
      <t>リンジ</t>
    </rPh>
    <rPh sb="22" eb="24">
      <t>キュウギョウ</t>
    </rPh>
    <phoneticPr fontId="20"/>
  </si>
  <si>
    <t>暴風警報又は特別警報</t>
  </si>
  <si>
    <t>【様式２】</t>
    <rPh sb="1" eb="3">
      <t>ヨウシキ</t>
    </rPh>
    <phoneticPr fontId="20"/>
  </si>
  <si>
    <t>　</t>
    <phoneticPr fontId="20"/>
  </si>
  <si>
    <t>避難場所名</t>
    <rPh sb="0" eb="2">
      <t>ヒナン</t>
    </rPh>
    <rPh sb="2" eb="4">
      <t>バショ</t>
    </rPh>
    <rPh sb="4" eb="5">
      <t>メイ</t>
    </rPh>
    <phoneticPr fontId="20"/>
  </si>
  <si>
    <t>自動入力</t>
    <rPh sb="0" eb="2">
      <t>ジドウ</t>
    </rPh>
    <rPh sb="2" eb="4">
      <t>ニュウリョク</t>
    </rPh>
    <phoneticPr fontId="20"/>
  </si>
  <si>
    <t>避難場所までの移動距離</t>
    <rPh sb="0" eb="2">
      <t>ヒナン</t>
    </rPh>
    <rPh sb="2" eb="4">
      <t>バショ</t>
    </rPh>
    <rPh sb="7" eb="9">
      <t>イドウ</t>
    </rPh>
    <rPh sb="9" eb="11">
      <t>キョリ</t>
    </rPh>
    <phoneticPr fontId="20"/>
  </si>
  <si>
    <t>避難場所までの移動手段</t>
    <rPh sb="0" eb="2">
      <t>ヒナン</t>
    </rPh>
    <rPh sb="2" eb="4">
      <t>バショ</t>
    </rPh>
    <rPh sb="7" eb="9">
      <t>イドウ</t>
    </rPh>
    <rPh sb="9" eb="11">
      <t>シュダン</t>
    </rPh>
    <phoneticPr fontId="20"/>
  </si>
  <si>
    <t>車両</t>
  </si>
  <si>
    <t>車両の場合</t>
    <rPh sb="0" eb="2">
      <t>シャリョウ</t>
    </rPh>
    <rPh sb="3" eb="5">
      <t>バアイ</t>
    </rPh>
    <phoneticPr fontId="20"/>
  </si>
  <si>
    <t>徒歩／車両　1台</t>
    <rPh sb="0" eb="2">
      <t>トホ</t>
    </rPh>
    <rPh sb="3" eb="5">
      <t>シャリョウ</t>
    </rPh>
    <rPh sb="7" eb="8">
      <t>ダイ</t>
    </rPh>
    <phoneticPr fontId="20"/>
  </si>
  <si>
    <t>　屋内安全確保を図る場所</t>
    <rPh sb="1" eb="3">
      <t>オクナイ</t>
    </rPh>
    <rPh sb="3" eb="5">
      <t>アンゼン</t>
    </rPh>
    <rPh sb="5" eb="7">
      <t>カクホ</t>
    </rPh>
    <rPh sb="8" eb="9">
      <t>ハカ</t>
    </rPh>
    <rPh sb="10" eb="12">
      <t>バショ</t>
    </rPh>
    <phoneticPr fontId="20"/>
  </si>
  <si>
    <t>参照する水位観測所等</t>
    <rPh sb="9" eb="10">
      <t>ナド</t>
    </rPh>
    <phoneticPr fontId="20"/>
  </si>
  <si>
    <t>　対象河川②（ある場合、なければ空欄）</t>
    <rPh sb="16" eb="18">
      <t>クウラン</t>
    </rPh>
    <phoneticPr fontId="20"/>
  </si>
  <si>
    <t>寝屋川</t>
  </si>
  <si>
    <t>　情報収集・伝達に係る機材等</t>
    <rPh sb="1" eb="3">
      <t>ジョウホウ</t>
    </rPh>
    <rPh sb="3" eb="5">
      <t>シュウシュウ</t>
    </rPh>
    <rPh sb="6" eb="8">
      <t>デンタツ</t>
    </rPh>
    <rPh sb="9" eb="10">
      <t>カカ</t>
    </rPh>
    <rPh sb="11" eb="13">
      <t>キザイ</t>
    </rPh>
    <rPh sb="13" eb="14">
      <t>トウ</t>
    </rPh>
    <phoneticPr fontId="20"/>
  </si>
  <si>
    <t>テレビ</t>
    <phoneticPr fontId="20"/>
  </si>
  <si>
    <t>有</t>
  </si>
  <si>
    <t>有りの場合→</t>
    <rPh sb="0" eb="1">
      <t>ア</t>
    </rPh>
    <rPh sb="3" eb="5">
      <t>バアイ</t>
    </rPh>
    <phoneticPr fontId="20"/>
  </si>
  <si>
    <t>台</t>
    <rPh sb="0" eb="1">
      <t>ダイ</t>
    </rPh>
    <phoneticPr fontId="20"/>
  </si>
  <si>
    <t>無</t>
  </si>
  <si>
    <t>タブレット端末</t>
    <rPh sb="5" eb="7">
      <t>タンマツ</t>
    </rPh>
    <phoneticPr fontId="20"/>
  </si>
  <si>
    <t>携帯電話</t>
    <rPh sb="0" eb="2">
      <t>ケイタイ</t>
    </rPh>
    <rPh sb="2" eb="4">
      <t>デンワ</t>
    </rPh>
    <phoneticPr fontId="20"/>
  </si>
  <si>
    <t>携帯電話用バッテリー</t>
    <rPh sb="0" eb="2">
      <t>ケイタイ</t>
    </rPh>
    <rPh sb="2" eb="4">
      <t>デンワ</t>
    </rPh>
    <rPh sb="4" eb="5">
      <t>ヨウ</t>
    </rPh>
    <phoneticPr fontId="20"/>
  </si>
  <si>
    <t>個</t>
    <rPh sb="0" eb="1">
      <t>コ</t>
    </rPh>
    <phoneticPr fontId="20"/>
  </si>
  <si>
    <t>乾電池</t>
    <rPh sb="0" eb="3">
      <t>カンデンチ</t>
    </rPh>
    <phoneticPr fontId="20"/>
  </si>
  <si>
    <t>その他</t>
    <rPh sb="2" eb="3">
      <t>タ</t>
    </rPh>
    <phoneticPr fontId="20"/>
  </si>
  <si>
    <t>　避難誘導に係る機材等</t>
    <rPh sb="1" eb="3">
      <t>ヒナン</t>
    </rPh>
    <rPh sb="3" eb="5">
      <t>ユウドウ</t>
    </rPh>
    <rPh sb="6" eb="7">
      <t>カカ</t>
    </rPh>
    <rPh sb="8" eb="10">
      <t>キザイ</t>
    </rPh>
    <rPh sb="10" eb="11">
      <t>トウ</t>
    </rPh>
    <phoneticPr fontId="20"/>
  </si>
  <si>
    <t>従業員名簿</t>
    <rPh sb="0" eb="3">
      <t>ジュウギョウイン</t>
    </rPh>
    <rPh sb="3" eb="5">
      <t>メイボ</t>
    </rPh>
    <phoneticPr fontId="20"/>
  </si>
  <si>
    <t>利用者名簿</t>
    <rPh sb="0" eb="3">
      <t>リヨウシャ</t>
    </rPh>
    <rPh sb="3" eb="5">
      <t>メイボ</t>
    </rPh>
    <phoneticPr fontId="20"/>
  </si>
  <si>
    <t>案内旗</t>
    <rPh sb="0" eb="2">
      <t>アンナイ</t>
    </rPh>
    <rPh sb="2" eb="3">
      <t>ハタ</t>
    </rPh>
    <phoneticPr fontId="20"/>
  </si>
  <si>
    <t>枚</t>
    <rPh sb="0" eb="1">
      <t>マイ</t>
    </rPh>
    <phoneticPr fontId="20"/>
  </si>
  <si>
    <t>拡声器</t>
    <rPh sb="0" eb="3">
      <t>カクセイキ</t>
    </rPh>
    <phoneticPr fontId="20"/>
  </si>
  <si>
    <t>懐中電灯</t>
    <rPh sb="0" eb="2">
      <t>カイチュウ</t>
    </rPh>
    <rPh sb="2" eb="4">
      <t>デントウ</t>
    </rPh>
    <phoneticPr fontId="20"/>
  </si>
  <si>
    <t>着</t>
    <rPh sb="0" eb="1">
      <t>チャク</t>
    </rPh>
    <phoneticPr fontId="20"/>
  </si>
  <si>
    <t>蛍光塗料</t>
    <rPh sb="0" eb="2">
      <t>ケイコウ</t>
    </rPh>
    <rPh sb="2" eb="4">
      <t>トリョウ</t>
    </rPh>
    <phoneticPr fontId="20"/>
  </si>
  <si>
    <t>　施設内の一時避難</t>
    <rPh sb="1" eb="3">
      <t>シセツ</t>
    </rPh>
    <rPh sb="3" eb="4">
      <t>ナイ</t>
    </rPh>
    <rPh sb="5" eb="7">
      <t>イチジ</t>
    </rPh>
    <rPh sb="7" eb="9">
      <t>ヒナン</t>
    </rPh>
    <phoneticPr fontId="20"/>
  </si>
  <si>
    <t>水</t>
    <rPh sb="0" eb="1">
      <t>ミズ</t>
    </rPh>
    <phoneticPr fontId="20"/>
  </si>
  <si>
    <t>日分</t>
    <rPh sb="0" eb="2">
      <t>ニチブン</t>
    </rPh>
    <phoneticPr fontId="20"/>
  </si>
  <si>
    <t>食料</t>
    <rPh sb="0" eb="2">
      <t>ショクリョウ</t>
    </rPh>
    <phoneticPr fontId="20"/>
  </si>
  <si>
    <t>寝具</t>
    <rPh sb="0" eb="2">
      <t>シング</t>
    </rPh>
    <phoneticPr fontId="20"/>
  </si>
  <si>
    <t>人分</t>
    <rPh sb="0" eb="1">
      <t>ニン</t>
    </rPh>
    <rPh sb="1" eb="2">
      <t>ブン</t>
    </rPh>
    <phoneticPr fontId="20"/>
  </si>
  <si>
    <t>防寒具</t>
    <rPh sb="0" eb="3">
      <t>ボウカング</t>
    </rPh>
    <phoneticPr fontId="20"/>
  </si>
  <si>
    <t>人分</t>
    <rPh sb="0" eb="1">
      <t>ヒト</t>
    </rPh>
    <rPh sb="1" eb="2">
      <t>ブン</t>
    </rPh>
    <phoneticPr fontId="20"/>
  </si>
  <si>
    <t>　衛生器具</t>
    <rPh sb="1" eb="3">
      <t>エイセイ</t>
    </rPh>
    <rPh sb="3" eb="5">
      <t>キグ</t>
    </rPh>
    <phoneticPr fontId="20"/>
  </si>
  <si>
    <t>ゴミ袋</t>
    <rPh sb="2" eb="3">
      <t>ブクロ</t>
    </rPh>
    <phoneticPr fontId="20"/>
  </si>
  <si>
    <t>　医薬品</t>
    <rPh sb="1" eb="4">
      <t>イヤクヒン</t>
    </rPh>
    <phoneticPr fontId="20"/>
  </si>
  <si>
    <t>常備薬</t>
    <rPh sb="0" eb="3">
      <t>ジョウビヤク</t>
    </rPh>
    <phoneticPr fontId="20"/>
  </si>
  <si>
    <t>消毒液</t>
    <rPh sb="0" eb="2">
      <t>ショウドク</t>
    </rPh>
    <rPh sb="2" eb="3">
      <t>エキ</t>
    </rPh>
    <phoneticPr fontId="20"/>
  </si>
  <si>
    <t>包帯</t>
    <rPh sb="0" eb="2">
      <t>ホウタイ</t>
    </rPh>
    <phoneticPr fontId="20"/>
  </si>
  <si>
    <t>おんぶひも</t>
    <phoneticPr fontId="20"/>
  </si>
  <si>
    <t>　その他</t>
    <rPh sb="3" eb="4">
      <t>ホカ</t>
    </rPh>
    <phoneticPr fontId="20"/>
  </si>
  <si>
    <t xml:space="preserve"> 浸水を防ぐための対策</t>
    <rPh sb="1" eb="3">
      <t>シンスイ</t>
    </rPh>
    <rPh sb="4" eb="5">
      <t>フセ</t>
    </rPh>
    <rPh sb="9" eb="11">
      <t>タイサク</t>
    </rPh>
    <phoneticPr fontId="20"/>
  </si>
  <si>
    <t>土のう</t>
    <rPh sb="0" eb="1">
      <t>ド</t>
    </rPh>
    <phoneticPr fontId="20"/>
  </si>
  <si>
    <t>止水板</t>
    <rPh sb="0" eb="2">
      <t>シスイ</t>
    </rPh>
    <rPh sb="2" eb="3">
      <t>バン</t>
    </rPh>
    <phoneticPr fontId="20"/>
  </si>
  <si>
    <t>　研修、訓練の実施（毎年）</t>
    <rPh sb="1" eb="3">
      <t>ケンシュウ</t>
    </rPh>
    <rPh sb="4" eb="6">
      <t>クンレン</t>
    </rPh>
    <rPh sb="10" eb="12">
      <t>マイトシ</t>
    </rPh>
    <phoneticPr fontId="20"/>
  </si>
  <si>
    <t>新規採用職員の研修の実施月</t>
    <rPh sb="0" eb="2">
      <t>シンキ</t>
    </rPh>
    <rPh sb="2" eb="4">
      <t>サイヨウ</t>
    </rPh>
    <rPh sb="4" eb="6">
      <t>ショクイン</t>
    </rPh>
    <rPh sb="7" eb="9">
      <t>ケンシュウ</t>
    </rPh>
    <rPh sb="10" eb="12">
      <t>ジッシ</t>
    </rPh>
    <rPh sb="12" eb="13">
      <t>ツキ</t>
    </rPh>
    <phoneticPr fontId="20"/>
  </si>
  <si>
    <t>全施設職員対象の研修の実施月</t>
    <rPh sb="0" eb="1">
      <t>ゼン</t>
    </rPh>
    <rPh sb="1" eb="3">
      <t>シセツ</t>
    </rPh>
    <rPh sb="3" eb="5">
      <t>ショクイン</t>
    </rPh>
    <rPh sb="5" eb="7">
      <t>タイショウ</t>
    </rPh>
    <rPh sb="8" eb="10">
      <t>ケンシュウ</t>
    </rPh>
    <rPh sb="11" eb="13">
      <t>ジッシ</t>
    </rPh>
    <rPh sb="13" eb="14">
      <t>ツキ</t>
    </rPh>
    <phoneticPr fontId="20"/>
  </si>
  <si>
    <t>年間の教育及び訓練計画策定月</t>
    <rPh sb="0" eb="2">
      <t>ネンカン</t>
    </rPh>
    <rPh sb="3" eb="5">
      <t>キョウイク</t>
    </rPh>
    <rPh sb="5" eb="6">
      <t>オヨ</t>
    </rPh>
    <rPh sb="7" eb="9">
      <t>クンレン</t>
    </rPh>
    <rPh sb="9" eb="11">
      <t>ケイカク</t>
    </rPh>
    <rPh sb="11" eb="13">
      <t>サクテイ</t>
    </rPh>
    <rPh sb="13" eb="14">
      <t>ツキ</t>
    </rPh>
    <phoneticPr fontId="20"/>
  </si>
  <si>
    <t>（その他）</t>
    <rPh sb="3" eb="4">
      <t>タ</t>
    </rPh>
    <phoneticPr fontId="20"/>
  </si>
  <si>
    <t>　その他</t>
    <rPh sb="3" eb="4">
      <t>タ</t>
    </rPh>
    <phoneticPr fontId="20"/>
  </si>
  <si>
    <t>計画作成担当者名</t>
    <rPh sb="0" eb="2">
      <t>ケイカク</t>
    </rPh>
    <rPh sb="2" eb="4">
      <t>サクセイ</t>
    </rPh>
    <rPh sb="4" eb="7">
      <t>タントウシャ</t>
    </rPh>
    <rPh sb="7" eb="8">
      <t>メイ</t>
    </rPh>
    <phoneticPr fontId="20"/>
  </si>
  <si>
    <t>寝屋川　鉢子</t>
    <rPh sb="0" eb="3">
      <t>ネヤガワ</t>
    </rPh>
    <rPh sb="4" eb="5">
      <t>ハチ</t>
    </rPh>
    <rPh sb="5" eb="6">
      <t>コ</t>
    </rPh>
    <phoneticPr fontId="20"/>
  </si>
  <si>
    <t>連絡先（電話番号）</t>
    <rPh sb="0" eb="3">
      <t>レンラクサキ</t>
    </rPh>
    <rPh sb="4" eb="6">
      <t>デンワ</t>
    </rPh>
    <rPh sb="6" eb="8">
      <t>バンゴウ</t>
    </rPh>
    <phoneticPr fontId="20"/>
  </si>
  <si>
    <t>それぞれの空欄にダミーデータが入っていますので、修正の上利用ください.</t>
    <phoneticPr fontId="20"/>
  </si>
  <si>
    <t>施設名称とサービス種別を記載</t>
    <rPh sb="0" eb="2">
      <t>シセツ</t>
    </rPh>
    <rPh sb="2" eb="4">
      <t>メイショウ</t>
    </rPh>
    <rPh sb="9" eb="11">
      <t>シュベツ</t>
    </rPh>
    <rPh sb="12" eb="14">
      <t>キサイ</t>
    </rPh>
    <phoneticPr fontId="20"/>
  </si>
  <si>
    <t>時間帯毎の施設職員数、利用者数を記入します。
病院の場合は、利用者数＝有床数（ベッド数）としてください</t>
    <rPh sb="0" eb="3">
      <t>ジカンタイ</t>
    </rPh>
    <rPh sb="3" eb="4">
      <t>ゴト</t>
    </rPh>
    <rPh sb="5" eb="7">
      <t>シセツ</t>
    </rPh>
    <rPh sb="7" eb="9">
      <t>ショクイン</t>
    </rPh>
    <rPh sb="9" eb="10">
      <t>スウ</t>
    </rPh>
    <rPh sb="11" eb="14">
      <t>リヨウシャ</t>
    </rPh>
    <rPh sb="14" eb="15">
      <t>スウ</t>
    </rPh>
    <rPh sb="16" eb="18">
      <t>キニュウ</t>
    </rPh>
    <rPh sb="23" eb="25">
      <t>ビョウイン</t>
    </rPh>
    <rPh sb="26" eb="28">
      <t>バアイ</t>
    </rPh>
    <rPh sb="30" eb="33">
      <t>リヨウシャ</t>
    </rPh>
    <rPh sb="33" eb="34">
      <t>スウ</t>
    </rPh>
    <rPh sb="35" eb="36">
      <t>ア</t>
    </rPh>
    <rPh sb="36" eb="37">
      <t>ユカ</t>
    </rPh>
    <rPh sb="37" eb="38">
      <t>スウ</t>
    </rPh>
    <rPh sb="42" eb="43">
      <t>スウ</t>
    </rPh>
    <phoneticPr fontId="20"/>
  </si>
  <si>
    <t>大型台風の襲来が予想され公共交通機関の計画運休が予定されている場合や、</t>
    <rPh sb="0" eb="2">
      <t>オオガタ</t>
    </rPh>
    <rPh sb="2" eb="4">
      <t>タイフウ</t>
    </rPh>
    <rPh sb="5" eb="7">
      <t>シュウライ</t>
    </rPh>
    <rPh sb="8" eb="10">
      <t>ヨソウ</t>
    </rPh>
    <rPh sb="12" eb="14">
      <t>コウキョウ</t>
    </rPh>
    <rPh sb="14" eb="16">
      <t>コウツウ</t>
    </rPh>
    <rPh sb="16" eb="18">
      <t>キカン</t>
    </rPh>
    <rPh sb="19" eb="21">
      <t>ケイカク</t>
    </rPh>
    <rPh sb="21" eb="23">
      <t>ウンキュウ</t>
    </rPh>
    <rPh sb="24" eb="26">
      <t>ヨテイ</t>
    </rPh>
    <phoneticPr fontId="20"/>
  </si>
  <si>
    <t>　　大型台風の襲来が予想される場合で、公共交通機関の計画的な運休が予定される場合、</t>
    <phoneticPr fontId="23"/>
  </si>
  <si>
    <t>大阪府下又は寝屋川市に暴風、大雨、洪水警報等の気象警報が発表された場合、</t>
    <rPh sb="0" eb="2">
      <t>オオサカ</t>
    </rPh>
    <rPh sb="2" eb="4">
      <t>フカ</t>
    </rPh>
    <phoneticPr fontId="20"/>
  </si>
  <si>
    <t>通所・通院部門を事前休業とすることが考えられます。</t>
    <rPh sb="0" eb="2">
      <t>ツウショ</t>
    </rPh>
    <rPh sb="3" eb="5">
      <t>ツウイン</t>
    </rPh>
    <rPh sb="5" eb="7">
      <t>ブモン</t>
    </rPh>
    <rPh sb="8" eb="10">
      <t>ジゼン</t>
    </rPh>
    <rPh sb="10" eb="12">
      <t>キュウギョウ</t>
    </rPh>
    <phoneticPr fontId="20"/>
  </si>
  <si>
    <t>施設の営業時間、利用者の特性等に応じて記載してください。</t>
    <rPh sb="0" eb="2">
      <t>シセツ</t>
    </rPh>
    <rPh sb="3" eb="5">
      <t>エイギョウ</t>
    </rPh>
    <rPh sb="5" eb="7">
      <t>ジカン</t>
    </rPh>
    <rPh sb="8" eb="11">
      <t>リヨウシャ</t>
    </rPh>
    <rPh sb="12" eb="14">
      <t>トクセイ</t>
    </rPh>
    <rPh sb="14" eb="15">
      <t>トウ</t>
    </rPh>
    <rPh sb="16" eb="17">
      <t>オウ</t>
    </rPh>
    <rPh sb="19" eb="21">
      <t>キサイ</t>
    </rPh>
    <phoneticPr fontId="20"/>
  </si>
  <si>
    <t>警報発令場所</t>
    <rPh sb="0" eb="2">
      <t>ケイホウ</t>
    </rPh>
    <rPh sb="2" eb="4">
      <t>ハツレイ</t>
    </rPh>
    <rPh sb="4" eb="6">
      <t>バショ</t>
    </rPh>
    <phoneticPr fontId="20"/>
  </si>
  <si>
    <t>警報内容</t>
    <rPh sb="0" eb="2">
      <t>ケイホウ</t>
    </rPh>
    <rPh sb="2" eb="4">
      <t>ナイヨウ</t>
    </rPh>
    <phoneticPr fontId="20"/>
  </si>
  <si>
    <t>時</t>
    <rPh sb="0" eb="1">
      <t>ジ</t>
    </rPh>
    <phoneticPr fontId="20"/>
  </si>
  <si>
    <t>大阪府下</t>
    <rPh sb="0" eb="2">
      <t>オオサカ</t>
    </rPh>
    <rPh sb="2" eb="4">
      <t>フカ</t>
    </rPh>
    <phoneticPr fontId="20"/>
  </si>
  <si>
    <t>暴風警報又は特別警報</t>
    <phoneticPr fontId="20"/>
  </si>
  <si>
    <t>大阪府下又は寝屋川市</t>
  </si>
  <si>
    <t>大雨警報又は特別警報</t>
    <phoneticPr fontId="20"/>
  </si>
  <si>
    <t>寝屋川市</t>
    <phoneticPr fontId="20"/>
  </si>
  <si>
    <t>洪水警報</t>
    <phoneticPr fontId="20"/>
  </si>
  <si>
    <t>-</t>
    <phoneticPr fontId="20"/>
  </si>
  <si>
    <t>ｍ</t>
    <phoneticPr fontId="20"/>
  </si>
  <si>
    <t>500m</t>
    <phoneticPr fontId="20"/>
  </si>
  <si>
    <t>避難場所を設定し、設定した場所や避難ルートが避難時に浸水などで通行困難とならないことを確認してください。</t>
    <phoneticPr fontId="20"/>
  </si>
  <si>
    <t>寝屋川市防災マップ等でご自身の施設が、どの河川の浸水想定区域内に立地しているかを確認して下さい。（該当する観測所を選択）
淀川⇒観測所名：枚方観測所
寝屋川⇒観測所名：寝屋川治水緑地
※地域によっては、淀川の浸水想定区域内でかつ寝屋川の浸水想定区域内でに立地しているケースもあります。
※観測所の場所は　国土交通省　川の防災情報で確認できます　http://www.river.go.jp/</t>
    <phoneticPr fontId="20"/>
  </si>
  <si>
    <t>　対象河川①</t>
    <phoneticPr fontId="20"/>
  </si>
  <si>
    <t>浸水想定区域を持つ河川名</t>
    <phoneticPr fontId="20"/>
  </si>
  <si>
    <t>浸水想定区域を持つ河川名</t>
    <phoneticPr fontId="20"/>
  </si>
  <si>
    <t>ラジオ</t>
    <phoneticPr fontId="20"/>
  </si>
  <si>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phoneticPr fontId="20"/>
  </si>
  <si>
    <t>ファックス</t>
    <phoneticPr fontId="20"/>
  </si>
  <si>
    <t>test 8</t>
    <phoneticPr fontId="20"/>
  </si>
  <si>
    <t>ライフジャケット</t>
    <phoneticPr fontId="20"/>
  </si>
  <si>
    <t>test17</t>
    <phoneticPr fontId="20"/>
  </si>
  <si>
    <t>test22</t>
    <phoneticPr fontId="20"/>
  </si>
  <si>
    <t>おむつ</t>
    <phoneticPr fontId="20"/>
  </si>
  <si>
    <t>おしりふき</t>
    <phoneticPr fontId="20"/>
  </si>
  <si>
    <t>おやつ</t>
    <phoneticPr fontId="20"/>
  </si>
  <si>
    <t>ウエットティッシュ</t>
    <phoneticPr fontId="20"/>
  </si>
  <si>
    <t>タオル</t>
    <phoneticPr fontId="20"/>
  </si>
  <si>
    <t>test31</t>
    <phoneticPr fontId="20"/>
  </si>
  <si>
    <t>test45</t>
    <phoneticPr fontId="20"/>
  </si>
  <si>
    <t>test31</t>
    <phoneticPr fontId="20"/>
  </si>
  <si>
    <r>
      <t>この入力シートでは年1回の研修、訓練の実施を想定していますが、さらに複数回実施する場合は、出力シートを直接修正してください。
訓練の実施日については、出水期前である5月の第3週水曜日としていますが、必要に応じて修正してください。
　</t>
    </r>
    <r>
      <rPr>
        <sz val="12"/>
        <color rgb="FFFF0000"/>
        <rFont val="ＭＳ ゴシック"/>
        <family val="3"/>
        <charset val="128"/>
      </rPr>
      <t>※法律で訓練実施は義務付けられています。（予定可）</t>
    </r>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rPh sb="63" eb="65">
      <t>クンレン</t>
    </rPh>
    <rPh sb="66" eb="69">
      <t>ジッシビ</t>
    </rPh>
    <rPh sb="75" eb="77">
      <t>シュッスイ</t>
    </rPh>
    <rPh sb="77" eb="78">
      <t>キ</t>
    </rPh>
    <rPh sb="78" eb="79">
      <t>マエ</t>
    </rPh>
    <rPh sb="83" eb="84">
      <t>ガツ</t>
    </rPh>
    <rPh sb="85" eb="86">
      <t>ダイ</t>
    </rPh>
    <rPh sb="87" eb="88">
      <t>シュウ</t>
    </rPh>
    <rPh sb="88" eb="91">
      <t>スイヨウビ</t>
    </rPh>
    <rPh sb="99" eb="101">
      <t>ヒツヨウ</t>
    </rPh>
    <rPh sb="102" eb="103">
      <t>オウ</t>
    </rPh>
    <rPh sb="105" eb="107">
      <t>シュウセイ</t>
    </rPh>
    <rPh sb="138" eb="140">
      <t>ヨテイ</t>
    </rPh>
    <rPh sb="140" eb="141">
      <t>カ</t>
    </rPh>
    <phoneticPr fontId="20"/>
  </si>
  <si>
    <t>リストから選択</t>
    <phoneticPr fontId="20"/>
  </si>
  <si>
    <t>リストから選択</t>
    <phoneticPr fontId="20"/>
  </si>
  <si>
    <t>072-824-1181</t>
    <phoneticPr fontId="20"/>
  </si>
  <si>
    <t>「入力シート」</t>
    <rPh sb="1" eb="3">
      <t>ニュウリョク</t>
    </rPh>
    <phoneticPr fontId="20"/>
  </si>
  <si>
    <t>西暦</t>
    <rPh sb="0" eb="2">
      <t>セイレキ</t>
    </rPh>
    <phoneticPr fontId="23"/>
  </si>
  <si>
    <t>寝屋川市</t>
    <phoneticPr fontId="23"/>
  </si>
  <si>
    <t>通所部門は</t>
    <phoneticPr fontId="23"/>
  </si>
  <si>
    <t>利用者</t>
    <rPh sb="0" eb="3">
      <t>リヨウシャ</t>
    </rPh>
    <phoneticPr fontId="23"/>
  </si>
  <si>
    <t>以下のいずれかに該当する場合</t>
    <rPh sb="0" eb="2">
      <t>イカ</t>
    </rPh>
    <rPh sb="8" eb="10">
      <t>ガイトウ</t>
    </rPh>
    <rPh sb="12" eb="14">
      <t>バアイ</t>
    </rPh>
    <phoneticPr fontId="23"/>
  </si>
  <si>
    <t>レベル２注意体制</t>
    <rPh sb="4" eb="6">
      <t>チュウイ</t>
    </rPh>
    <rPh sb="6" eb="8">
      <t>タイセイ</t>
    </rPh>
    <phoneticPr fontId="23"/>
  </si>
  <si>
    <t xml:space="preserve">・災害モードへ気持ちを切り替える。
</t>
    <phoneticPr fontId="23"/>
  </si>
  <si>
    <t>・気象情報等の収集を行う。</t>
  </si>
  <si>
    <t>・避難場所へ避難する準備を行う。</t>
    <phoneticPr fontId="23"/>
  </si>
  <si>
    <t>・要配慮者の避難誘導を開始する。</t>
  </si>
  <si>
    <t>氾濫注意水位</t>
    <rPh sb="0" eb="2">
      <t>ハンラン</t>
    </rPh>
    <rPh sb="2" eb="4">
      <t>チュウイ</t>
    </rPh>
    <rPh sb="4" eb="6">
      <t>スイイ</t>
    </rPh>
    <phoneticPr fontId="23"/>
  </si>
  <si>
    <t>避難判断水位</t>
    <rPh sb="0" eb="2">
      <t>ヒナン</t>
    </rPh>
    <rPh sb="2" eb="4">
      <t>ハンダン</t>
    </rPh>
    <rPh sb="4" eb="6">
      <t>スイイ</t>
    </rPh>
    <phoneticPr fontId="23"/>
  </si>
  <si>
    <t>氾濫危険水位</t>
    <rPh sb="0" eb="2">
      <t>ハンラン</t>
    </rPh>
    <rPh sb="2" eb="4">
      <t>キケン</t>
    </rPh>
    <rPh sb="4" eb="6">
      <t>スイイ</t>
    </rPh>
    <phoneticPr fontId="23"/>
  </si>
  <si>
    <t>堤防天端高等</t>
    <rPh sb="0" eb="2">
      <t>テイボウ</t>
    </rPh>
    <rPh sb="2" eb="3">
      <t>テン</t>
    </rPh>
    <rPh sb="3" eb="4">
      <t>タン</t>
    </rPh>
    <rPh sb="4" eb="6">
      <t>コウトウ</t>
    </rPh>
    <phoneticPr fontId="23"/>
  </si>
  <si>
    <t>寝屋川</t>
    <rPh sb="0" eb="3">
      <t>ネヤガワ</t>
    </rPh>
    <phoneticPr fontId="23"/>
  </si>
  <si>
    <t>淀川</t>
    <rPh sb="0" eb="2">
      <t>ヨドガワ</t>
    </rPh>
    <phoneticPr fontId="23"/>
  </si>
  <si>
    <t>警戒レベル１</t>
    <rPh sb="0" eb="2">
      <t>ケイカイ</t>
    </rPh>
    <phoneticPr fontId="23"/>
  </si>
  <si>
    <t>警報級の可能性</t>
    <rPh sb="0" eb="2">
      <t>ケイホウ</t>
    </rPh>
    <rPh sb="2" eb="3">
      <t>キュウ</t>
    </rPh>
    <rPh sb="4" eb="7">
      <t>カノウセイ</t>
    </rPh>
    <phoneticPr fontId="23"/>
  </si>
  <si>
    <t>警戒レベル２</t>
    <rPh sb="0" eb="2">
      <t>ケイカイ</t>
    </rPh>
    <phoneticPr fontId="23"/>
  </si>
  <si>
    <t>氾濫注意情報</t>
    <rPh sb="0" eb="2">
      <t>ハンラン</t>
    </rPh>
    <rPh sb="2" eb="4">
      <t>チュウイ</t>
    </rPh>
    <rPh sb="4" eb="6">
      <t>ジョウホウ</t>
    </rPh>
    <phoneticPr fontId="23"/>
  </si>
  <si>
    <t>土砂災害に関するメッシュ情報（注意）</t>
    <rPh sb="0" eb="2">
      <t>ドシャ</t>
    </rPh>
    <rPh sb="2" eb="4">
      <t>サイガイ</t>
    </rPh>
    <rPh sb="5" eb="6">
      <t>カン</t>
    </rPh>
    <rPh sb="12" eb="14">
      <t>ジョウホウ</t>
    </rPh>
    <rPh sb="15" eb="17">
      <t>チュウイ</t>
    </rPh>
    <phoneticPr fontId="23"/>
  </si>
  <si>
    <t>警戒レベル３</t>
    <rPh sb="0" eb="2">
      <t>ケイカイ</t>
    </rPh>
    <phoneticPr fontId="23"/>
  </si>
  <si>
    <t>氾濫危険情報</t>
    <rPh sb="0" eb="2">
      <t>ハンラン</t>
    </rPh>
    <rPh sb="2" eb="4">
      <t>キケン</t>
    </rPh>
    <rPh sb="4" eb="6">
      <t>ジョウホウ</t>
    </rPh>
    <phoneticPr fontId="23"/>
  </si>
  <si>
    <t>土砂</t>
    <rPh sb="0" eb="2">
      <t>ドシャ</t>
    </rPh>
    <phoneticPr fontId="23"/>
  </si>
  <si>
    <t>氾濫警戒情報</t>
    <rPh sb="0" eb="2">
      <t>ハンラン</t>
    </rPh>
    <rPh sb="2" eb="4">
      <t>ケイカイ</t>
    </rPh>
    <rPh sb="4" eb="6">
      <t>ジョウホウ</t>
    </rPh>
    <phoneticPr fontId="23"/>
  </si>
  <si>
    <t>洪水警報の危険度分布（注意）</t>
    <rPh sb="0" eb="2">
      <t>コウズイ</t>
    </rPh>
    <rPh sb="2" eb="4">
      <t>ケイホウ</t>
    </rPh>
    <rPh sb="5" eb="8">
      <t>キケンド</t>
    </rPh>
    <rPh sb="8" eb="10">
      <t>ブンプ</t>
    </rPh>
    <rPh sb="11" eb="13">
      <t>チュウイ</t>
    </rPh>
    <phoneticPr fontId="23"/>
  </si>
  <si>
    <t>洪水警報</t>
    <rPh sb="0" eb="2">
      <t>コウズイ</t>
    </rPh>
    <rPh sb="2" eb="4">
      <t>ケイホウ</t>
    </rPh>
    <phoneticPr fontId="23"/>
  </si>
  <si>
    <t>洪水警報の危険度分布（警戒）</t>
    <rPh sb="0" eb="2">
      <t>コウズイ</t>
    </rPh>
    <rPh sb="2" eb="4">
      <t>ケイホウ</t>
    </rPh>
    <rPh sb="5" eb="8">
      <t>キケンド</t>
    </rPh>
    <rPh sb="8" eb="10">
      <t>ブンプ</t>
    </rPh>
    <rPh sb="11" eb="13">
      <t>ケイカイ</t>
    </rPh>
    <phoneticPr fontId="23"/>
  </si>
  <si>
    <t>大雨警報（土砂災害）</t>
    <rPh sb="0" eb="2">
      <t>オオアメ</t>
    </rPh>
    <rPh sb="2" eb="4">
      <t>ケイホウ</t>
    </rPh>
    <rPh sb="5" eb="7">
      <t>ドシャ</t>
    </rPh>
    <rPh sb="7" eb="9">
      <t>サイガイ</t>
    </rPh>
    <phoneticPr fontId="23"/>
  </si>
  <si>
    <t>土砂災害に関するメッシュ情報（警戒）</t>
    <rPh sb="0" eb="2">
      <t>ドシャ</t>
    </rPh>
    <rPh sb="2" eb="4">
      <t>サイガイ</t>
    </rPh>
    <rPh sb="5" eb="6">
      <t>カン</t>
    </rPh>
    <rPh sb="12" eb="14">
      <t>ジョウホウ</t>
    </rPh>
    <rPh sb="15" eb="17">
      <t>ケイカイ</t>
    </rPh>
    <phoneticPr fontId="23"/>
  </si>
  <si>
    <t>警戒レベル４</t>
    <rPh sb="0" eb="2">
      <t>ケイカイ</t>
    </rPh>
    <phoneticPr fontId="23"/>
  </si>
  <si>
    <t>洪水警報の危険度分布（非常に危険</t>
    <rPh sb="0" eb="2">
      <t>コウズイ</t>
    </rPh>
    <rPh sb="2" eb="4">
      <t>ケイホウ</t>
    </rPh>
    <rPh sb="5" eb="8">
      <t>キケンド</t>
    </rPh>
    <rPh sb="8" eb="10">
      <t>ブンプ</t>
    </rPh>
    <rPh sb="11" eb="13">
      <t>ヒジョウ</t>
    </rPh>
    <rPh sb="14" eb="16">
      <t>キケン</t>
    </rPh>
    <phoneticPr fontId="23"/>
  </si>
  <si>
    <t>土砂災害警戒情報</t>
    <rPh sb="0" eb="2">
      <t>ドシャ</t>
    </rPh>
    <rPh sb="2" eb="4">
      <t>サイガイ</t>
    </rPh>
    <rPh sb="4" eb="6">
      <t>ケイカイ</t>
    </rPh>
    <rPh sb="6" eb="8">
      <t>ジョウホウ</t>
    </rPh>
    <phoneticPr fontId="23"/>
  </si>
  <si>
    <t>土砂災害に関するメッシュ情報（非常に危険）</t>
    <rPh sb="0" eb="4">
      <t>ドシャサイガイ</t>
    </rPh>
    <rPh sb="5" eb="6">
      <t>カン</t>
    </rPh>
    <rPh sb="12" eb="14">
      <t>ジョウホウ</t>
    </rPh>
    <rPh sb="15" eb="17">
      <t>ヒジョウ</t>
    </rPh>
    <rPh sb="18" eb="20">
      <t>キケン</t>
    </rPh>
    <phoneticPr fontId="23"/>
  </si>
  <si>
    <t>土砂災害に関するメッシュ情報（極めて危険）</t>
    <rPh sb="0" eb="4">
      <t>ドシャサイガイ</t>
    </rPh>
    <rPh sb="5" eb="6">
      <t>カン</t>
    </rPh>
    <rPh sb="12" eb="14">
      <t>ジョウホウ</t>
    </rPh>
    <rPh sb="15" eb="16">
      <t>キワ</t>
    </rPh>
    <rPh sb="18" eb="20">
      <t>キケン</t>
    </rPh>
    <phoneticPr fontId="23"/>
  </si>
  <si>
    <t>警戒レベル５</t>
    <rPh sb="0" eb="2">
      <t>ケイカイ</t>
    </rPh>
    <phoneticPr fontId="23"/>
  </si>
  <si>
    <t>氾濫発生情報</t>
    <rPh sb="0" eb="2">
      <t>ハンラン</t>
    </rPh>
    <rPh sb="2" eb="4">
      <t>ハッセイ</t>
    </rPh>
    <rPh sb="4" eb="6">
      <t>ジョウホウ</t>
    </rPh>
    <phoneticPr fontId="23"/>
  </si>
  <si>
    <t>大雨特別警報（浸水害）</t>
    <rPh sb="0" eb="2">
      <t>オオアメ</t>
    </rPh>
    <rPh sb="2" eb="4">
      <t>トクベツ</t>
    </rPh>
    <rPh sb="4" eb="6">
      <t>ケイホウ</t>
    </rPh>
    <rPh sb="7" eb="9">
      <t>シンスイ</t>
    </rPh>
    <rPh sb="9" eb="10">
      <t>ガイ</t>
    </rPh>
    <phoneticPr fontId="23"/>
  </si>
  <si>
    <t>寝屋川（寝屋川治水緑地地点） 氾濫注意水位</t>
  </si>
  <si>
    <t>寝屋川（寝屋川治水緑地地点） 避難判断水位</t>
  </si>
  <si>
    <t>寝屋川（寝屋川治水緑地地点） 氾濫危険水位</t>
  </si>
  <si>
    <t>寝屋川（寝屋川治水緑地地点） 堤防天端高等</t>
  </si>
  <si>
    <t>淀川（枚方地点） 氾濫注意水位</t>
  </si>
  <si>
    <t>淀川（枚方地点） 避難判断水位</t>
  </si>
  <si>
    <t>淀川（枚方地点） 氾濫危険水位</t>
  </si>
  <si>
    <t>淀川（枚方地点） 堤防天端高等</t>
  </si>
  <si>
    <t>レベル３警戒体制確立</t>
    <rPh sb="4" eb="6">
      <t>ケイカイ</t>
    </rPh>
    <rPh sb="6" eb="8">
      <t>タイセイ</t>
    </rPh>
    <rPh sb="8" eb="10">
      <t>カクリツ</t>
    </rPh>
    <phoneticPr fontId="23"/>
  </si>
  <si>
    <t>レベル４非常体制確立</t>
    <rPh sb="4" eb="6">
      <t>ヒジョウ</t>
    </rPh>
    <rPh sb="6" eb="8">
      <t>タイセイ</t>
    </rPh>
    <rPh sb="8" eb="10">
      <t>カクリツ</t>
    </rPh>
    <phoneticPr fontId="23"/>
  </si>
  <si>
    <t>暴風警報</t>
    <rPh sb="0" eb="2">
      <t>ボウフウ</t>
    </rPh>
    <rPh sb="2" eb="4">
      <t>ケイホウ</t>
    </rPh>
    <phoneticPr fontId="23"/>
  </si>
  <si>
    <t>大雨警報</t>
    <rPh sb="0" eb="2">
      <t>オオアメ</t>
    </rPh>
    <rPh sb="2" eb="4">
      <t>ケイホウ</t>
    </rPh>
    <phoneticPr fontId="23"/>
  </si>
  <si>
    <t>（自由記載２）</t>
    <phoneticPr fontId="23"/>
  </si>
  <si>
    <t>（自由記載３）</t>
    <phoneticPr fontId="23"/>
  </si>
  <si>
    <t>特別警報</t>
    <rPh sb="0" eb="2">
      <t>トクベツ</t>
    </rPh>
    <rPh sb="2" eb="4">
      <t>ケイホウ</t>
    </rPh>
    <phoneticPr fontId="23"/>
  </si>
  <si>
    <t>活動内容（自由記載）</t>
    <rPh sb="0" eb="2">
      <t>カツドウ</t>
    </rPh>
    <rPh sb="2" eb="4">
      <t>ナイヨウ</t>
    </rPh>
    <rPh sb="5" eb="7">
      <t>ジユウ</t>
    </rPh>
    <rPh sb="7" eb="9">
      <t>キサイ</t>
    </rPh>
    <phoneticPr fontId="23"/>
  </si>
  <si>
    <t>対応班（要員）（自由記載）</t>
    <rPh sb="0" eb="2">
      <t>タイオウ</t>
    </rPh>
    <rPh sb="2" eb="3">
      <t>ハン</t>
    </rPh>
    <rPh sb="4" eb="6">
      <t>ヨウイン</t>
    </rPh>
    <rPh sb="8" eb="10">
      <t>ジユウ</t>
    </rPh>
    <rPh sb="10" eb="12">
      <t>キサイ</t>
    </rPh>
    <phoneticPr fontId="23"/>
  </si>
  <si>
    <t>（自由記載１）</t>
    <phoneticPr fontId="23"/>
  </si>
  <si>
    <t>※</t>
  </si>
  <si>
    <t>※</t>
    <phoneticPr fontId="23"/>
  </si>
  <si>
    <t>※</t>
    <phoneticPr fontId="23"/>
  </si>
  <si>
    <t>洪水予報等の情報収集</t>
    <phoneticPr fontId="23"/>
  </si>
  <si>
    <t>洪水予報等の情報収集</t>
    <phoneticPr fontId="23"/>
  </si>
  <si>
    <t>使用する資器材の準備</t>
    <phoneticPr fontId="23"/>
  </si>
  <si>
    <t>保護者・家族等への事前連絡</t>
    <phoneticPr fontId="23"/>
  </si>
  <si>
    <t>周辺住民への事前協力依頼</t>
    <phoneticPr fontId="23"/>
  </si>
  <si>
    <t>総括・情報班（情報収集伝達要員）</t>
    <phoneticPr fontId="23"/>
  </si>
  <si>
    <t>避難誘導班（避難誘導要員）</t>
    <phoneticPr fontId="23"/>
  </si>
  <si>
    <t>総括・情報班（情報収集伝達要員）</t>
    <phoneticPr fontId="23"/>
  </si>
  <si>
    <t>施設内全体の避難誘導</t>
    <phoneticPr fontId="23"/>
  </si>
  <si>
    <t>避難誘導班（避難誘導要員）</t>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</si>
  <si>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phoneticPr fontId="23"/>
  </si>
  <si>
    <t>大型台風（自由記載）</t>
    <rPh sb="0" eb="2">
      <t>オオガタ</t>
    </rPh>
    <rPh sb="2" eb="4">
      <t>タイフウ</t>
    </rPh>
    <phoneticPr fontId="23"/>
  </si>
  <si>
    <t>　</t>
    <phoneticPr fontId="23"/>
  </si>
  <si>
    <t>　施設周辺の浸水状況</t>
    <phoneticPr fontId="23"/>
  </si>
  <si>
    <t>　排水施設の稼働状況</t>
    <phoneticPr fontId="23"/>
  </si>
  <si>
    <t>大型台風備考欄（自由記載）</t>
    <rPh sb="0" eb="2">
      <t>オオガタ</t>
    </rPh>
    <rPh sb="2" eb="4">
      <t>タイフウ</t>
    </rPh>
    <rPh sb="4" eb="6">
      <t>ビコウ</t>
    </rPh>
    <rPh sb="6" eb="7">
      <t>ラン</t>
    </rPh>
    <rPh sb="8" eb="10">
      <t>ジユウ</t>
    </rPh>
    <rPh sb="10" eb="12">
      <t>キサイ</t>
    </rPh>
    <phoneticPr fontId="23"/>
  </si>
  <si>
    <t>収集する情報</t>
    <phoneticPr fontId="23"/>
  </si>
  <si>
    <t>　その他の情報</t>
    <rPh sb="5" eb="7">
      <t>ジョウホウ</t>
    </rPh>
    <phoneticPr fontId="23"/>
  </si>
  <si>
    <t>　洪水予報等の情報（自由記載）</t>
    <rPh sb="10" eb="12">
      <t>ジユウ</t>
    </rPh>
    <rPh sb="12" eb="14">
      <t>キサイ</t>
    </rPh>
    <phoneticPr fontId="23"/>
  </si>
  <si>
    <t>収集方法（自由記載）</t>
    <rPh sb="0" eb="2">
      <t>シュウシュウ</t>
    </rPh>
    <rPh sb="2" eb="4">
      <t>ホウホウ</t>
    </rPh>
    <rPh sb="5" eb="7">
      <t>ジユウ</t>
    </rPh>
    <rPh sb="7" eb="9">
      <t>キサイ</t>
    </rPh>
    <phoneticPr fontId="23"/>
  </si>
  <si>
    <t>テレビ（ｄボタン）</t>
  </si>
  <si>
    <t>テレビ（ｄボタン）</t>
    <phoneticPr fontId="23"/>
  </si>
  <si>
    <t>インターネット</t>
  </si>
  <si>
    <t>ラジオ</t>
    <phoneticPr fontId="23"/>
  </si>
  <si>
    <t>防災行政無線</t>
    <rPh sb="0" eb="2">
      <t>ボウサイ</t>
    </rPh>
    <rPh sb="2" eb="4">
      <t>ギョウセイ</t>
    </rPh>
    <rPh sb="4" eb="6">
      <t>ムセン</t>
    </rPh>
    <phoneticPr fontId="23"/>
  </si>
  <si>
    <t>エリアメール（緊急速報メール）</t>
    <rPh sb="7" eb="9">
      <t>キンキュウ</t>
    </rPh>
    <rPh sb="9" eb="11">
      <t>ソクホウ</t>
    </rPh>
    <phoneticPr fontId="23"/>
  </si>
  <si>
    <t>インターネット</t>
    <phoneticPr fontId="23"/>
  </si>
  <si>
    <t>収集方法（ドロップダウン）</t>
    <phoneticPr fontId="23"/>
  </si>
  <si>
    <t>収集方法</t>
    <phoneticPr fontId="23"/>
  </si>
  <si>
    <t>　気象警報</t>
    <phoneticPr fontId="23"/>
  </si>
  <si>
    <t>　洪水予報、水位到達情報</t>
    <phoneticPr fontId="23"/>
  </si>
  <si>
    <t>職員の目視（安全に配慮して危険な場所に近づかない）</t>
    <rPh sb="0" eb="2">
      <t>ショクイン</t>
    </rPh>
    <rPh sb="3" eb="5">
      <t>モクシ</t>
    </rPh>
    <rPh sb="6" eb="8">
      <t>アンゼン</t>
    </rPh>
    <rPh sb="9" eb="11">
      <t>ハイリョ</t>
    </rPh>
    <rPh sb="13" eb="15">
      <t>キケン</t>
    </rPh>
    <rPh sb="16" eb="18">
      <t>バショ</t>
    </rPh>
    <rPh sb="19" eb="20">
      <t>チカ</t>
    </rPh>
    <phoneticPr fontId="23"/>
  </si>
  <si>
    <t>関係機関に確認</t>
    <rPh sb="0" eb="2">
      <t>カンケイ</t>
    </rPh>
    <rPh sb="2" eb="4">
      <t>キカン</t>
    </rPh>
    <rPh sb="5" eb="7">
      <t>カクニン</t>
    </rPh>
    <phoneticPr fontId="23"/>
  </si>
  <si>
    <t>キー</t>
    <phoneticPr fontId="20"/>
  </si>
  <si>
    <t>NO</t>
    <phoneticPr fontId="23"/>
  </si>
  <si>
    <t>施設名</t>
    <rPh sb="0" eb="2">
      <t>シセツ</t>
    </rPh>
    <rPh sb="2" eb="3">
      <t>メイ</t>
    </rPh>
    <phoneticPr fontId="20"/>
  </si>
  <si>
    <t>住所</t>
    <rPh sb="0" eb="2">
      <t>ジュウショ</t>
    </rPh>
    <phoneticPr fontId="20"/>
  </si>
  <si>
    <t>管理担当
連絡先</t>
    <rPh sb="0" eb="2">
      <t>カンリ</t>
    </rPh>
    <rPh sb="2" eb="4">
      <t>タントウ</t>
    </rPh>
    <phoneticPr fontId="20"/>
  </si>
  <si>
    <t>対象とする異常な現象の種類</t>
  </si>
  <si>
    <t>施設の所在地
（任意）</t>
    <rPh sb="0" eb="2">
      <t>シセツ</t>
    </rPh>
    <rPh sb="3" eb="6">
      <t>ショザイチ</t>
    </rPh>
    <rPh sb="8" eb="10">
      <t>ニンイ</t>
    </rPh>
    <phoneticPr fontId="23"/>
  </si>
  <si>
    <t>洪水
淀川</t>
    <rPh sb="0" eb="2">
      <t>コウズイ</t>
    </rPh>
    <phoneticPr fontId="20"/>
  </si>
  <si>
    <t>洪水
寝屋川</t>
    <rPh sb="0" eb="2">
      <t>コウズイ</t>
    </rPh>
    <rPh sb="3" eb="6">
      <t>ネヤガワ</t>
    </rPh>
    <phoneticPr fontId="20"/>
  </si>
  <si>
    <t>崖崩れ、土石流及び地滑り</t>
    <phoneticPr fontId="20"/>
  </si>
  <si>
    <t>地震</t>
  </si>
  <si>
    <t>内水氾濫</t>
  </si>
  <si>
    <t>緯度</t>
    <rPh sb="0" eb="2">
      <t>イド</t>
    </rPh>
    <phoneticPr fontId="23"/>
  </si>
  <si>
    <t>経度</t>
    <rPh sb="0" eb="2">
      <t>ケイド</t>
    </rPh>
    <phoneticPr fontId="23"/>
  </si>
  <si>
    <t>市立東小学校</t>
    <rPh sb="0" eb="2">
      <t>シリツ</t>
    </rPh>
    <rPh sb="2" eb="3">
      <t>ヒガシ</t>
    </rPh>
    <rPh sb="3" eb="6">
      <t>ショウガッコウ</t>
    </rPh>
    <phoneticPr fontId="72"/>
  </si>
  <si>
    <t>大阪府寝屋川市太秦元町2番1号</t>
    <rPh sb="0" eb="3">
      <t>オオサカフ</t>
    </rPh>
    <phoneticPr fontId="23"/>
  </si>
  <si>
    <t>072-824-1181</t>
  </si>
  <si>
    <t>34度45分41.23493秒</t>
  </si>
  <si>
    <t>135度38分00.25078秒</t>
  </si>
  <si>
    <t>市立第一中学校</t>
    <rPh sb="0" eb="2">
      <t>シリツ</t>
    </rPh>
    <rPh sb="2" eb="4">
      <t>ダイイチ</t>
    </rPh>
    <rPh sb="4" eb="7">
      <t>チュウガッコウ</t>
    </rPh>
    <phoneticPr fontId="72"/>
  </si>
  <si>
    <t>大阪府寝屋川市高宮新町32番1号</t>
    <phoneticPr fontId="23"/>
  </si>
  <si>
    <t>34度45分43.91658秒</t>
  </si>
  <si>
    <t>135度37分54.01823秒</t>
  </si>
  <si>
    <t>市立市民会館</t>
    <rPh sb="0" eb="2">
      <t>シリツ</t>
    </rPh>
    <rPh sb="2" eb="4">
      <t>シミン</t>
    </rPh>
    <rPh sb="4" eb="6">
      <t>カイカン</t>
    </rPh>
    <phoneticPr fontId="72"/>
  </si>
  <si>
    <t>大阪府寝屋川市秦町41番1号</t>
    <phoneticPr fontId="23"/>
  </si>
  <si>
    <t>34度45分47.25019秒</t>
  </si>
  <si>
    <t>135度37分53.12222秒</t>
  </si>
  <si>
    <t>市立東ｺﾐｭﾆﾃｨｾﾝﾀｰ</t>
    <rPh sb="0" eb="2">
      <t>シリツ</t>
    </rPh>
    <rPh sb="2" eb="3">
      <t>ヒガシ</t>
    </rPh>
    <phoneticPr fontId="72"/>
  </si>
  <si>
    <t>大阪府寝屋川市高宮新町32番2号</t>
    <phoneticPr fontId="23"/>
  </si>
  <si>
    <t>34度45分40.75692秒</t>
  </si>
  <si>
    <t>135度37分52.40344秒</t>
  </si>
  <si>
    <t>市立第二中学校</t>
    <rPh sb="0" eb="2">
      <t>シリツ</t>
    </rPh>
    <rPh sb="2" eb="4">
      <t>ダイニ</t>
    </rPh>
    <rPh sb="4" eb="7">
      <t>チュウガッコウ</t>
    </rPh>
    <phoneticPr fontId="72"/>
  </si>
  <si>
    <t>大阪府寝屋川市池田西町27番7号</t>
    <phoneticPr fontId="23"/>
  </si>
  <si>
    <t>○　</t>
  </si>
  <si>
    <t>４階</t>
    <rPh sb="1" eb="2">
      <t>カイ</t>
    </rPh>
    <phoneticPr fontId="20"/>
  </si>
  <si>
    <t>34度46分11.97688秒</t>
  </si>
  <si>
    <t>135度36分38.90746秒</t>
  </si>
  <si>
    <t>市立木田小学校</t>
    <rPh sb="0" eb="2">
      <t>シリツ</t>
    </rPh>
    <rPh sb="2" eb="4">
      <t>キダ</t>
    </rPh>
    <rPh sb="4" eb="7">
      <t>ショウガッコウ</t>
    </rPh>
    <phoneticPr fontId="72"/>
  </si>
  <si>
    <t>大阪府寝屋川市木田元宮1丁目17番1号</t>
    <phoneticPr fontId="23"/>
  </si>
  <si>
    <t>34度45分09.35405秒</t>
  </si>
  <si>
    <t>135度37分18.30225秒</t>
  </si>
  <si>
    <t>市立南小学校</t>
    <rPh sb="0" eb="2">
      <t>シリツ</t>
    </rPh>
    <rPh sb="2" eb="3">
      <t>ミナミ</t>
    </rPh>
    <rPh sb="3" eb="6">
      <t>ショウガッコウ</t>
    </rPh>
    <phoneticPr fontId="72"/>
  </si>
  <si>
    <t>大阪府寝屋川市下木田町16番15号</t>
    <phoneticPr fontId="23"/>
  </si>
  <si>
    <t>34度44分57.13846秒</t>
  </si>
  <si>
    <t>135度37分22.43125秒</t>
  </si>
  <si>
    <t>市立南ｺﾐｭﾆﾃｨｾﾝﾀｰ</t>
    <rPh sb="0" eb="2">
      <t>シリツ</t>
    </rPh>
    <rPh sb="2" eb="3">
      <t>ミナミ</t>
    </rPh>
    <phoneticPr fontId="72"/>
  </si>
  <si>
    <t>大阪府寝屋川市下木田町16番50号</t>
    <phoneticPr fontId="23"/>
  </si>
  <si>
    <t>34度44分55.07962秒</t>
  </si>
  <si>
    <t>135度37分17.94272秒</t>
  </si>
  <si>
    <t>市立市民体育館</t>
    <rPh sb="0" eb="2">
      <t>シリツ</t>
    </rPh>
    <rPh sb="2" eb="4">
      <t>シミン</t>
    </rPh>
    <rPh sb="4" eb="6">
      <t>タイイク</t>
    </rPh>
    <rPh sb="6" eb="7">
      <t>カン</t>
    </rPh>
    <phoneticPr fontId="72"/>
  </si>
  <si>
    <t>大阪府寝屋川市下木田町16番16号</t>
    <phoneticPr fontId="23"/>
  </si>
  <si>
    <t>34度44分53.87881秒</t>
  </si>
  <si>
    <t>135度37分21.94339秒</t>
  </si>
  <si>
    <t>市立北小学校</t>
    <rPh sb="0" eb="2">
      <t>シリツ</t>
    </rPh>
    <rPh sb="2" eb="3">
      <t>キタ</t>
    </rPh>
    <rPh sb="3" eb="6">
      <t>ショウガッコウ</t>
    </rPh>
    <phoneticPr fontId="72"/>
  </si>
  <si>
    <t>大阪府寝屋川市寿町57番29号</t>
    <phoneticPr fontId="23"/>
  </si>
  <si>
    <t>34度46分57.35808秒</t>
  </si>
  <si>
    <t>135度37分32.23923秒</t>
  </si>
  <si>
    <t>市立友呂岐中学校</t>
    <rPh sb="0" eb="2">
      <t>シリツ</t>
    </rPh>
    <rPh sb="2" eb="3">
      <t>トモ</t>
    </rPh>
    <rPh sb="3" eb="4">
      <t>ロ</t>
    </rPh>
    <rPh sb="5" eb="8">
      <t>チュウガッコウ</t>
    </rPh>
    <phoneticPr fontId="72"/>
  </si>
  <si>
    <t>大阪府寝屋川市日新町2番25号</t>
    <phoneticPr fontId="23"/>
  </si>
  <si>
    <t>34度46分51.64978秒</t>
  </si>
  <si>
    <t>135度37分22.8629秒</t>
  </si>
  <si>
    <t>市立西北ｺﾐｭﾆﾃｨｾﾝﾀｰ</t>
    <rPh sb="0" eb="2">
      <t>シリツ</t>
    </rPh>
    <rPh sb="2" eb="4">
      <t>セイホク</t>
    </rPh>
    <phoneticPr fontId="72"/>
  </si>
  <si>
    <t>大阪府寝屋川市松屋町20番30号</t>
    <phoneticPr fontId="23"/>
  </si>
  <si>
    <t>34度47分06.76996秒</t>
  </si>
  <si>
    <t>135度37分32.31413秒</t>
  </si>
  <si>
    <t>市立第五小学校</t>
    <rPh sb="0" eb="2">
      <t>シリツ</t>
    </rPh>
    <rPh sb="2" eb="3">
      <t>ダイ</t>
    </rPh>
    <rPh sb="3" eb="4">
      <t>ゴ</t>
    </rPh>
    <rPh sb="4" eb="7">
      <t>ショウガッコウ</t>
    </rPh>
    <phoneticPr fontId="72"/>
  </si>
  <si>
    <t>大阪府寝屋川市成田西町2番3号</t>
    <phoneticPr fontId="23"/>
  </si>
  <si>
    <t>34度46分37.49649秒</t>
  </si>
  <si>
    <t>135度38分17.67135秒</t>
  </si>
  <si>
    <t>香里ヌヴェール学院（旧 大阪聖母女学院）</t>
    <rPh sb="0" eb="2">
      <t>カオリ</t>
    </rPh>
    <rPh sb="7" eb="9">
      <t>ガクイン</t>
    </rPh>
    <rPh sb="10" eb="11">
      <t>キュウ</t>
    </rPh>
    <rPh sb="12" eb="14">
      <t>オオサカ</t>
    </rPh>
    <rPh sb="14" eb="16">
      <t>セイボ</t>
    </rPh>
    <rPh sb="16" eb="19">
      <t>ジョガクイン</t>
    </rPh>
    <phoneticPr fontId="72"/>
  </si>
  <si>
    <t>大阪府寝屋川市美井町18番10号</t>
    <phoneticPr fontId="23"/>
  </si>
  <si>
    <t>34度46分51.70872秒</t>
  </si>
  <si>
    <t>135度38分10.22277秒</t>
  </si>
  <si>
    <t>市立成美小学校</t>
    <rPh sb="0" eb="2">
      <t>シリツ</t>
    </rPh>
    <rPh sb="2" eb="4">
      <t>ナルミ</t>
    </rPh>
    <rPh sb="4" eb="7">
      <t>ショウガッコウ</t>
    </rPh>
    <phoneticPr fontId="72"/>
  </si>
  <si>
    <t>大阪府寝屋川市錦町23番45号</t>
    <phoneticPr fontId="23"/>
  </si>
  <si>
    <t>３階</t>
    <rPh sb="1" eb="2">
      <t>カイ</t>
    </rPh>
    <phoneticPr fontId="20"/>
  </si>
  <si>
    <t>34度45分36.0278秒</t>
  </si>
  <si>
    <t>135度36分52.22672秒</t>
  </si>
  <si>
    <t>市立ｴｽﾎﾟｱｰﾙ</t>
    <rPh sb="0" eb="2">
      <t>シリツ</t>
    </rPh>
    <phoneticPr fontId="72"/>
  </si>
  <si>
    <t>大阪府寝屋川市錦町21番3号</t>
    <phoneticPr fontId="23"/>
  </si>
  <si>
    <t>34度45分38.82451秒</t>
  </si>
  <si>
    <t>135度36分53.11054秒</t>
  </si>
  <si>
    <t>市立楠根小学校</t>
    <rPh sb="0" eb="2">
      <t>シリツ</t>
    </rPh>
    <rPh sb="2" eb="4">
      <t>クスネ</t>
    </rPh>
    <rPh sb="4" eb="7">
      <t>ショウガッコウ</t>
    </rPh>
    <phoneticPr fontId="72"/>
  </si>
  <si>
    <t>大阪府寝屋川市楠根南町21番1号</t>
    <phoneticPr fontId="23"/>
  </si>
  <si>
    <t>34度45分04.87796秒</t>
  </si>
  <si>
    <t>135度37分53.00335秒</t>
  </si>
  <si>
    <t>市立明和小学校</t>
    <rPh sb="0" eb="2">
      <t>シリツ</t>
    </rPh>
    <rPh sb="2" eb="4">
      <t>メイワ</t>
    </rPh>
    <rPh sb="4" eb="7">
      <t>ショウガッコウ</t>
    </rPh>
    <phoneticPr fontId="72"/>
  </si>
  <si>
    <t>大阪府寝屋川市打上高塚町4番1号</t>
    <phoneticPr fontId="23"/>
  </si>
  <si>
    <t>34度45分17.86713秒</t>
  </si>
  <si>
    <t>135度38分59.73833秒</t>
  </si>
  <si>
    <t>市立梅が丘小学校</t>
    <rPh sb="0" eb="2">
      <t>シリツ</t>
    </rPh>
    <rPh sb="2" eb="3">
      <t>ウメ</t>
    </rPh>
    <rPh sb="4" eb="5">
      <t>オカ</t>
    </rPh>
    <rPh sb="5" eb="8">
      <t>ショウガッコウ</t>
    </rPh>
    <phoneticPr fontId="72"/>
  </si>
  <si>
    <t>大阪府寝屋川市梅が丘2丁目10番1号</t>
    <phoneticPr fontId="23"/>
  </si>
  <si>
    <t>34度44分56.76267秒</t>
  </si>
  <si>
    <t>135度39分14.89447秒</t>
  </si>
  <si>
    <t>市立第四中学校</t>
    <rPh sb="0" eb="2">
      <t>シリツ</t>
    </rPh>
    <rPh sb="2" eb="3">
      <t>ダイ</t>
    </rPh>
    <rPh sb="3" eb="4">
      <t>ヨン</t>
    </rPh>
    <rPh sb="4" eb="7">
      <t>チュウガッコウ</t>
    </rPh>
    <phoneticPr fontId="72"/>
  </si>
  <si>
    <t>大阪府寝屋川市打上新町4番1号</t>
    <phoneticPr fontId="23"/>
  </si>
  <si>
    <t>34度45分28.63295秒</t>
  </si>
  <si>
    <t>135度39分05.63061秒</t>
  </si>
  <si>
    <t>学び館 東障害福祉センター</t>
    <rPh sb="0" eb="1">
      <t>マナ</t>
    </rPh>
    <rPh sb="2" eb="3">
      <t>カン</t>
    </rPh>
    <rPh sb="4" eb="5">
      <t>ヒガシ</t>
    </rPh>
    <rPh sb="5" eb="7">
      <t>ショウガイ</t>
    </rPh>
    <rPh sb="7" eb="9">
      <t>フクシ</t>
    </rPh>
    <phoneticPr fontId="72"/>
  </si>
  <si>
    <t>大阪府寝屋川市明和1丁目13番23号</t>
    <phoneticPr fontId="23"/>
  </si>
  <si>
    <t>34度45分07.53507秒</t>
  </si>
  <si>
    <t>135度38分33.13783秒</t>
  </si>
  <si>
    <t>市立宇谷小学校</t>
    <rPh sb="0" eb="2">
      <t>シリツ</t>
    </rPh>
    <rPh sb="2" eb="4">
      <t>ウタニ</t>
    </rPh>
    <rPh sb="4" eb="7">
      <t>ショウガッコウ</t>
    </rPh>
    <phoneticPr fontId="72"/>
  </si>
  <si>
    <t>大阪府寝屋川市宇谷町8番1号</t>
    <phoneticPr fontId="23"/>
  </si>
  <si>
    <t>34度45分58.67426秒</t>
  </si>
  <si>
    <t>135度38分41.72009秒</t>
  </si>
  <si>
    <t>すばる･北斗福祉作業所(療育･自立ｾﾝﾀｰ)</t>
    <rPh sb="4" eb="6">
      <t>ホクト</t>
    </rPh>
    <rPh sb="6" eb="8">
      <t>フクシ</t>
    </rPh>
    <rPh sb="8" eb="10">
      <t>サギョウ</t>
    </rPh>
    <rPh sb="10" eb="11">
      <t>ジョ</t>
    </rPh>
    <rPh sb="12" eb="14">
      <t>リョウイク</t>
    </rPh>
    <rPh sb="15" eb="17">
      <t>ジリツ</t>
    </rPh>
    <phoneticPr fontId="72"/>
  </si>
  <si>
    <t>大阪府寝屋川市大谷町7番1号</t>
    <phoneticPr fontId="23"/>
  </si>
  <si>
    <t>34度45分47.29606秒</t>
  </si>
  <si>
    <t>135度39分30.7291秒</t>
  </si>
  <si>
    <t>府立北かわち皐が丘高等学校</t>
    <rPh sb="0" eb="2">
      <t>フリツ</t>
    </rPh>
    <rPh sb="2" eb="3">
      <t>キタ</t>
    </rPh>
    <rPh sb="6" eb="7">
      <t>サツキ</t>
    </rPh>
    <rPh sb="8" eb="9">
      <t>オカ</t>
    </rPh>
    <rPh sb="9" eb="11">
      <t>コウトウ</t>
    </rPh>
    <rPh sb="11" eb="13">
      <t>ガッコウ</t>
    </rPh>
    <phoneticPr fontId="72"/>
  </si>
  <si>
    <t>大阪府寝屋川市寝屋北町1番1号</t>
    <phoneticPr fontId="23"/>
  </si>
  <si>
    <t>34度46分26.46532秒</t>
  </si>
  <si>
    <t>135度39分17.06271秒</t>
  </si>
  <si>
    <t>市立池田小学校</t>
    <rPh sb="0" eb="2">
      <t>シリツ</t>
    </rPh>
    <rPh sb="2" eb="4">
      <t>イケダ</t>
    </rPh>
    <rPh sb="4" eb="7">
      <t>ショウガッコウ</t>
    </rPh>
    <phoneticPr fontId="72"/>
  </si>
  <si>
    <t>大阪府寝屋川市池田2丁目1番7号</t>
    <phoneticPr fontId="23"/>
  </si>
  <si>
    <t>34度46分24.30875秒</t>
  </si>
  <si>
    <t>135度36分59.08934秒</t>
  </si>
  <si>
    <t>市立桜小学校</t>
    <rPh sb="0" eb="2">
      <t>シリツ</t>
    </rPh>
    <rPh sb="2" eb="3">
      <t>サクラ</t>
    </rPh>
    <rPh sb="3" eb="4">
      <t>ショウ</t>
    </rPh>
    <rPh sb="4" eb="6">
      <t>ガッコウ</t>
    </rPh>
    <phoneticPr fontId="72"/>
  </si>
  <si>
    <t>大阪府寝屋川市池田新町3番23号</t>
    <phoneticPr fontId="23"/>
  </si>
  <si>
    <t>34度46分24.82558秒</t>
  </si>
  <si>
    <t>135度36分42.02165秒</t>
  </si>
  <si>
    <t>市立点野小学校</t>
    <rPh sb="0" eb="2">
      <t>シリツ</t>
    </rPh>
    <rPh sb="2" eb="4">
      <t>シメノ</t>
    </rPh>
    <rPh sb="4" eb="7">
      <t>ショウガッコウ</t>
    </rPh>
    <phoneticPr fontId="72"/>
  </si>
  <si>
    <t>大阪府寝屋川市点野5丁目26番1号</t>
    <phoneticPr fontId="23"/>
  </si>
  <si>
    <t>34度46分20.61824秒</t>
  </si>
  <si>
    <t>135度36分01.48791秒</t>
  </si>
  <si>
    <t>市立第八中学校</t>
    <rPh sb="0" eb="2">
      <t>シリツ</t>
    </rPh>
    <rPh sb="2" eb="3">
      <t>ダイ</t>
    </rPh>
    <rPh sb="3" eb="4">
      <t>ハチ</t>
    </rPh>
    <rPh sb="4" eb="7">
      <t>チュウガッコウ</t>
    </rPh>
    <phoneticPr fontId="72"/>
  </si>
  <si>
    <t>大阪府寝屋川市点野5丁目28番1号</t>
    <phoneticPr fontId="23"/>
  </si>
  <si>
    <t>34度46分16.92555秒</t>
  </si>
  <si>
    <t>135度35分57.57345秒</t>
  </si>
  <si>
    <t>市立西ｺﾐｭﾆﾃｨｾﾝﾀｰ</t>
    <rPh sb="0" eb="2">
      <t>シリツ</t>
    </rPh>
    <rPh sb="2" eb="3">
      <t>ニシ</t>
    </rPh>
    <phoneticPr fontId="72"/>
  </si>
  <si>
    <t>大阪府寝屋川市葛原2丁目7番1号</t>
    <phoneticPr fontId="23"/>
  </si>
  <si>
    <t>34度46分13.45933秒</t>
  </si>
  <si>
    <t>135度36分17.41952秒</t>
  </si>
  <si>
    <t>府立西寝屋川高等学校</t>
    <rPh sb="0" eb="2">
      <t>フリツ</t>
    </rPh>
    <rPh sb="2" eb="3">
      <t>ニシ</t>
    </rPh>
    <rPh sb="3" eb="6">
      <t>ネヤガワ</t>
    </rPh>
    <rPh sb="6" eb="7">
      <t>コウ</t>
    </rPh>
    <rPh sb="7" eb="8">
      <t>トウ</t>
    </rPh>
    <rPh sb="8" eb="10">
      <t>ガッコウ</t>
    </rPh>
    <phoneticPr fontId="72"/>
  </si>
  <si>
    <t>大阪府寝屋川市葛原2丁目19番1号</t>
    <phoneticPr fontId="23"/>
  </si>
  <si>
    <t>×</t>
    <phoneticPr fontId="20"/>
  </si>
  <si>
    <t>34度46分15.93488秒</t>
  </si>
  <si>
    <t>135度36分08.28337秒</t>
  </si>
  <si>
    <t>摂南大学</t>
    <rPh sb="0" eb="2">
      <t>セツナン</t>
    </rPh>
    <rPh sb="2" eb="4">
      <t>ダイガク</t>
    </rPh>
    <phoneticPr fontId="72"/>
  </si>
  <si>
    <t>大阪府寝屋川市池田中町17番8号</t>
    <phoneticPr fontId="23"/>
  </si>
  <si>
    <t>体育館２階</t>
    <rPh sb="0" eb="3">
      <t>タイイクカン</t>
    </rPh>
    <rPh sb="4" eb="5">
      <t>カイ</t>
    </rPh>
    <phoneticPr fontId="20"/>
  </si>
  <si>
    <t>34度46分47.67824秒</t>
  </si>
  <si>
    <t>135度36分43.36158秒</t>
  </si>
  <si>
    <t>市立中央小学校</t>
    <rPh sb="0" eb="2">
      <t>シリツ</t>
    </rPh>
    <rPh sb="2" eb="4">
      <t>チュウオウ</t>
    </rPh>
    <rPh sb="4" eb="7">
      <t>ショウガッコウ</t>
    </rPh>
    <phoneticPr fontId="72"/>
  </si>
  <si>
    <t>大阪府寝屋川市初町1番25号</t>
    <phoneticPr fontId="23"/>
  </si>
  <si>
    <t>34度45分48.71988秒</t>
  </si>
  <si>
    <t>135度37分32.68981秒</t>
  </si>
  <si>
    <t>府立寝屋川高等学校</t>
    <rPh sb="0" eb="2">
      <t>フリツ</t>
    </rPh>
    <rPh sb="2" eb="5">
      <t>ネヤガワ</t>
    </rPh>
    <rPh sb="5" eb="7">
      <t>コウトウ</t>
    </rPh>
    <rPh sb="7" eb="9">
      <t>ガッコウ</t>
    </rPh>
    <phoneticPr fontId="72"/>
  </si>
  <si>
    <t>大阪府寝屋川市本町15番64号</t>
    <phoneticPr fontId="23"/>
  </si>
  <si>
    <t>34度45分52.80644秒</t>
  </si>
  <si>
    <t>135度37分34.18157秒</t>
  </si>
  <si>
    <t>大阪電気通信大学</t>
    <rPh sb="0" eb="2">
      <t>オオサカ</t>
    </rPh>
    <rPh sb="2" eb="4">
      <t>デンキ</t>
    </rPh>
    <rPh sb="4" eb="6">
      <t>ツウシン</t>
    </rPh>
    <rPh sb="6" eb="8">
      <t>ダイガク</t>
    </rPh>
    <phoneticPr fontId="72"/>
  </si>
  <si>
    <t>大阪府寝屋川市初町18番8号</t>
    <phoneticPr fontId="23"/>
  </si>
  <si>
    <t>34度45分36.57826秒</t>
  </si>
  <si>
    <t>135度37分37.73876秒</t>
  </si>
  <si>
    <t>市立地域交流ｾﾝﾀｰ（ｱﾙｶｽﾎｰﾙ）</t>
    <rPh sb="0" eb="2">
      <t>シリツ</t>
    </rPh>
    <rPh sb="2" eb="4">
      <t>チイキ</t>
    </rPh>
    <rPh sb="4" eb="6">
      <t>コウリュウ</t>
    </rPh>
    <phoneticPr fontId="72"/>
  </si>
  <si>
    <t>大阪府寝屋川市早子町12番21号</t>
    <phoneticPr fontId="23"/>
  </si>
  <si>
    <t>34度45分50.13965秒</t>
  </si>
  <si>
    <t>135度37分22.66656秒</t>
  </si>
  <si>
    <t>市立中木田中学校</t>
    <rPh sb="0" eb="2">
      <t>シリツ</t>
    </rPh>
    <rPh sb="2" eb="4">
      <t>ナカキ</t>
    </rPh>
    <rPh sb="4" eb="5">
      <t>タ</t>
    </rPh>
    <rPh sb="5" eb="8">
      <t>チュウガッコウ</t>
    </rPh>
    <phoneticPr fontId="72"/>
  </si>
  <si>
    <t>大阪府寝屋川市中木田町7番1号</t>
    <phoneticPr fontId="23"/>
  </si>
  <si>
    <t>34度45分27.93502秒</t>
  </si>
  <si>
    <t>135度37分17.47072秒</t>
  </si>
  <si>
    <t>市立三井小学校</t>
    <rPh sb="0" eb="2">
      <t>シリツ</t>
    </rPh>
    <rPh sb="2" eb="4">
      <t>ミイ</t>
    </rPh>
    <rPh sb="4" eb="7">
      <t>ショウガッコウ</t>
    </rPh>
    <phoneticPr fontId="72"/>
  </si>
  <si>
    <t>大阪府寝屋川市三井が丘3丁目7番3号</t>
    <phoneticPr fontId="23"/>
  </si>
  <si>
    <t>34度46分19.9847秒</t>
  </si>
  <si>
    <t>135度38分35.60323秒</t>
  </si>
  <si>
    <t>市立第六中学校</t>
    <rPh sb="0" eb="2">
      <t>シリツ</t>
    </rPh>
    <rPh sb="2" eb="4">
      <t>ダイロク</t>
    </rPh>
    <rPh sb="4" eb="7">
      <t>チュウガッコウ</t>
    </rPh>
    <phoneticPr fontId="72"/>
  </si>
  <si>
    <t>大阪府寝屋川市成田町3番6号</t>
    <phoneticPr fontId="23"/>
  </si>
  <si>
    <t>34度46分40.73415秒</t>
  </si>
  <si>
    <t>135度38分28.23852秒</t>
  </si>
  <si>
    <t>市立東北ｺﾐｭﾆﾃｨｾﾝﾀｰ</t>
    <rPh sb="0" eb="2">
      <t>シリツ</t>
    </rPh>
    <rPh sb="2" eb="4">
      <t>トウホク</t>
    </rPh>
    <phoneticPr fontId="72"/>
  </si>
  <si>
    <t>大阪府寝屋川市成田町3番3号</t>
    <phoneticPr fontId="23"/>
  </si>
  <si>
    <t>34度46分38.40841秒</t>
  </si>
  <si>
    <t>135度38分23.25292秒</t>
  </si>
  <si>
    <t>市立木屋小学校</t>
    <rPh sb="0" eb="2">
      <t>シリツ</t>
    </rPh>
    <rPh sb="2" eb="3">
      <t>キ</t>
    </rPh>
    <rPh sb="3" eb="4">
      <t>ヤ</t>
    </rPh>
    <rPh sb="4" eb="7">
      <t>ショウガッコウ</t>
    </rPh>
    <phoneticPr fontId="72"/>
  </si>
  <si>
    <t>大阪府寝屋川市豊里町19番22号</t>
    <phoneticPr fontId="23"/>
  </si>
  <si>
    <t>34度47分05.48523秒</t>
  </si>
  <si>
    <t>135度37分09.43347秒</t>
  </si>
  <si>
    <t>市立第十中学校</t>
    <rPh sb="0" eb="2">
      <t>シリツ</t>
    </rPh>
    <rPh sb="2" eb="3">
      <t>ダイ</t>
    </rPh>
    <rPh sb="3" eb="4">
      <t>ジュウ</t>
    </rPh>
    <rPh sb="4" eb="7">
      <t>チュウガッコウ</t>
    </rPh>
    <phoneticPr fontId="72"/>
  </si>
  <si>
    <t>大阪府寝屋川市成田南町20番7号</t>
    <phoneticPr fontId="23"/>
  </si>
  <si>
    <t>34度46分32.58421秒</t>
  </si>
  <si>
    <t>135度38分42.51155秒</t>
  </si>
  <si>
    <t>市立石津小学校</t>
    <rPh sb="0" eb="2">
      <t>シリツ</t>
    </rPh>
    <rPh sb="2" eb="4">
      <t>イシヅ</t>
    </rPh>
    <rPh sb="4" eb="7">
      <t>ショウガッコウ</t>
    </rPh>
    <phoneticPr fontId="72"/>
  </si>
  <si>
    <t>大阪府寝屋川市石津元町8番1号</t>
    <phoneticPr fontId="23"/>
  </si>
  <si>
    <t>34度46分36.34451秒</t>
  </si>
  <si>
    <t>135度37分10.24408秒</t>
  </si>
  <si>
    <t>市立第九中学校</t>
    <rPh sb="0" eb="2">
      <t>シリツ</t>
    </rPh>
    <rPh sb="2" eb="3">
      <t>ダイ</t>
    </rPh>
    <rPh sb="3" eb="4">
      <t>キュウ</t>
    </rPh>
    <rPh sb="4" eb="7">
      <t>チュウガッコウ</t>
    </rPh>
    <phoneticPr fontId="72"/>
  </si>
  <si>
    <t>大阪府寝屋川市高柳4丁目16番16号</t>
    <phoneticPr fontId="23"/>
  </si>
  <si>
    <t>34度45分41.37989秒</t>
  </si>
  <si>
    <t>135度36分28.81167秒</t>
  </si>
  <si>
    <t>市立啓明小学校</t>
    <rPh sb="0" eb="2">
      <t>シリツ</t>
    </rPh>
    <rPh sb="2" eb="3">
      <t>ケイ</t>
    </rPh>
    <rPh sb="3" eb="4">
      <t>メイ</t>
    </rPh>
    <rPh sb="4" eb="7">
      <t>ショウガッコウ</t>
    </rPh>
    <phoneticPr fontId="72"/>
  </si>
  <si>
    <t>大阪府寝屋川市高柳6丁目3番1号</t>
    <phoneticPr fontId="23"/>
  </si>
  <si>
    <t>34度45分34.8353秒</t>
  </si>
  <si>
    <t>135度36分14.36336秒</t>
  </si>
  <si>
    <t>市立神田小学校</t>
    <rPh sb="0" eb="2">
      <t>シリツ</t>
    </rPh>
    <rPh sb="2" eb="4">
      <t>カンダ</t>
    </rPh>
    <rPh sb="4" eb="7">
      <t>ショウガッコウ</t>
    </rPh>
    <phoneticPr fontId="72"/>
  </si>
  <si>
    <t>大阪府屋川市東神田町27番1号</t>
    <phoneticPr fontId="23"/>
  </si>
  <si>
    <t>34度45分17.75775秒</t>
  </si>
  <si>
    <t>135度36分52.63435秒</t>
  </si>
  <si>
    <t>市立第五中学校</t>
    <rPh sb="0" eb="2">
      <t>シリツ</t>
    </rPh>
    <rPh sb="2" eb="3">
      <t>ダイ</t>
    </rPh>
    <rPh sb="3" eb="4">
      <t>ゴ</t>
    </rPh>
    <rPh sb="4" eb="7">
      <t>チュウガッコウ</t>
    </rPh>
    <phoneticPr fontId="72"/>
  </si>
  <si>
    <t>大阪府寝屋川市上神田2丁目8番1号</t>
    <phoneticPr fontId="23"/>
  </si>
  <si>
    <t>34度45分18.59427秒</t>
  </si>
  <si>
    <t>135度36分28.09363秒</t>
  </si>
  <si>
    <t>市立西南ｺﾐｭﾆﾃｨｾﾝﾀｰ</t>
    <rPh sb="0" eb="2">
      <t>シリツ</t>
    </rPh>
    <rPh sb="2" eb="4">
      <t>セイナン</t>
    </rPh>
    <phoneticPr fontId="72"/>
  </si>
  <si>
    <t>大阪府寝屋川市上神田1丁目30番1号</t>
    <phoneticPr fontId="23"/>
  </si>
  <si>
    <t>34度45分23.66899秒</t>
  </si>
  <si>
    <t>135度36分43.94793秒</t>
  </si>
  <si>
    <t>市立第七中学校</t>
    <rPh sb="0" eb="2">
      <t>シリツ</t>
    </rPh>
    <rPh sb="2" eb="3">
      <t>ダイ</t>
    </rPh>
    <rPh sb="3" eb="4">
      <t>ナナ</t>
    </rPh>
    <rPh sb="4" eb="7">
      <t>チュウガッコウ</t>
    </rPh>
    <phoneticPr fontId="72"/>
  </si>
  <si>
    <t>大阪府寝屋川市讃良東町1番1号</t>
    <phoneticPr fontId="23"/>
  </si>
  <si>
    <t>34度44分54.90885秒</t>
  </si>
  <si>
    <t>135度37分34.08029秒</t>
  </si>
  <si>
    <t>市立堀溝小学校</t>
    <rPh sb="0" eb="2">
      <t>シリツ</t>
    </rPh>
    <rPh sb="2" eb="3">
      <t>ホリ</t>
    </rPh>
    <rPh sb="3" eb="4">
      <t>ミゾ</t>
    </rPh>
    <rPh sb="4" eb="7">
      <t>ショウガッコウ</t>
    </rPh>
    <phoneticPr fontId="72"/>
  </si>
  <si>
    <t>大阪府寝屋川市堀溝3丁目10番8号</t>
    <phoneticPr fontId="23"/>
  </si>
  <si>
    <t>34度44分17.17906秒</t>
  </si>
  <si>
    <t>135度37分32.26046秒</t>
  </si>
  <si>
    <t>市立田井小学校</t>
    <rPh sb="0" eb="2">
      <t>シリツ</t>
    </rPh>
    <rPh sb="2" eb="4">
      <t>タイ</t>
    </rPh>
    <rPh sb="4" eb="7">
      <t>ショウガッコウ</t>
    </rPh>
    <phoneticPr fontId="72"/>
  </si>
  <si>
    <t>大阪府寝屋川市田井西町9番1号</t>
    <phoneticPr fontId="23"/>
  </si>
  <si>
    <t>34度46分36.59953秒</t>
  </si>
  <si>
    <t>135度37分34.02341秒</t>
  </si>
  <si>
    <t>市立第三中学校</t>
    <rPh sb="0" eb="2">
      <t>シリツ</t>
    </rPh>
    <rPh sb="2" eb="3">
      <t>ダイ</t>
    </rPh>
    <rPh sb="3" eb="4">
      <t>サン</t>
    </rPh>
    <rPh sb="4" eb="7">
      <t>チュウガッコウ</t>
    </rPh>
    <phoneticPr fontId="72"/>
  </si>
  <si>
    <t>大阪府寝屋川市田井町17番3号</t>
    <phoneticPr fontId="23"/>
  </si>
  <si>
    <t>34度46分45.57747秒</t>
  </si>
  <si>
    <t>135度37分44.94952秒</t>
  </si>
  <si>
    <t>総合教育研修センター</t>
    <rPh sb="0" eb="2">
      <t>ソウゴウ</t>
    </rPh>
    <rPh sb="2" eb="4">
      <t>キョウイク</t>
    </rPh>
    <rPh sb="4" eb="6">
      <t>ケンシュウ</t>
    </rPh>
    <phoneticPr fontId="72"/>
  </si>
  <si>
    <t>大阪府寝屋川市明徳1丁目1番1号</t>
    <phoneticPr fontId="23"/>
  </si>
  <si>
    <t>34度46分36.56387秒</t>
  </si>
  <si>
    <t>135度38分58.5032秒</t>
  </si>
  <si>
    <t>市立和光小学校</t>
    <rPh sb="0" eb="2">
      <t>シリツ</t>
    </rPh>
    <rPh sb="2" eb="4">
      <t>ワコウ</t>
    </rPh>
    <rPh sb="4" eb="7">
      <t>ショウガッコウ</t>
    </rPh>
    <phoneticPr fontId="72"/>
  </si>
  <si>
    <t>大阪府寝屋川市黒原橘町30番1号</t>
    <phoneticPr fontId="23"/>
  </si>
  <si>
    <t>34度45分22.76644秒</t>
  </si>
  <si>
    <t>135度36分07.6345秒</t>
  </si>
  <si>
    <t>市立国松緑丘小学校</t>
    <rPh sb="0" eb="2">
      <t>シリツ</t>
    </rPh>
    <rPh sb="2" eb="4">
      <t>クニマツ</t>
    </rPh>
    <rPh sb="4" eb="5">
      <t>ミドリ</t>
    </rPh>
    <rPh sb="5" eb="6">
      <t>オカ</t>
    </rPh>
    <rPh sb="6" eb="9">
      <t>ショウガッコウ</t>
    </rPh>
    <phoneticPr fontId="72"/>
  </si>
  <si>
    <t>大阪府寝屋川市国松町47番1号</t>
    <phoneticPr fontId="23"/>
  </si>
  <si>
    <t>○</t>
    <phoneticPr fontId="20"/>
  </si>
  <si>
    <t>34度46分13.92728秒</t>
  </si>
  <si>
    <t>135度38分15.0999秒</t>
  </si>
  <si>
    <t>同志社香里中学校・高等学校</t>
    <rPh sb="0" eb="3">
      <t>ドウシシャ</t>
    </rPh>
    <rPh sb="3" eb="5">
      <t>カオリ</t>
    </rPh>
    <rPh sb="5" eb="8">
      <t>チュウガッコウ</t>
    </rPh>
    <rPh sb="9" eb="11">
      <t>コウトウ</t>
    </rPh>
    <rPh sb="11" eb="13">
      <t>ガッコウ</t>
    </rPh>
    <phoneticPr fontId="72"/>
  </si>
  <si>
    <t>大阪府寝屋川市三井南町15番1号</t>
    <phoneticPr fontId="23"/>
  </si>
  <si>
    <t>○</t>
    <phoneticPr fontId="20"/>
  </si>
  <si>
    <t>34度46分24.63496秒</t>
  </si>
  <si>
    <t>135度38分07.7683秒</t>
  </si>
  <si>
    <t>市立西小学校</t>
    <rPh sb="0" eb="2">
      <t>シリツ</t>
    </rPh>
    <rPh sb="2" eb="3">
      <t>ニシ</t>
    </rPh>
    <rPh sb="3" eb="6">
      <t>ショウガッコウ</t>
    </rPh>
    <phoneticPr fontId="72"/>
  </si>
  <si>
    <t>大阪府寝屋川市高柳3丁目1番27号</t>
    <phoneticPr fontId="23"/>
  </si>
  <si>
    <t>34度45分54.77865秒</t>
  </si>
  <si>
    <t>135度36分37.51028秒</t>
  </si>
  <si>
    <t>指定避難所の指定箇所数合計）</t>
    <rPh sb="0" eb="2">
      <t>シテイ</t>
    </rPh>
    <rPh sb="2" eb="5">
      <t>ヒナンジョ</t>
    </rPh>
    <rPh sb="6" eb="8">
      <t>シテイ</t>
    </rPh>
    <rPh sb="8" eb="10">
      <t>カショ</t>
    </rPh>
    <rPh sb="10" eb="11">
      <t>スウ</t>
    </rPh>
    <rPh sb="11" eb="13">
      <t>ゴウケイ</t>
    </rPh>
    <phoneticPr fontId="23"/>
  </si>
  <si>
    <t>収集方法（ドロップダウン）</t>
    <phoneticPr fontId="23"/>
  </si>
  <si>
    <t>【ドロップダウン】</t>
    <phoneticPr fontId="23"/>
  </si>
  <si>
    <t>【自由記載】</t>
    <rPh sb="1" eb="3">
      <t>ジユウ</t>
    </rPh>
    <rPh sb="3" eb="5">
      <t>キサイ</t>
    </rPh>
    <phoneticPr fontId="23"/>
  </si>
  <si>
    <t>自由記載</t>
    <rPh sb="0" eb="2">
      <t>ジユウ</t>
    </rPh>
    <rPh sb="2" eb="4">
      <t>キサイ</t>
    </rPh>
    <phoneticPr fontId="20"/>
  </si>
  <si>
    <t>指定緊急避難場所名</t>
    <rPh sb="0" eb="2">
      <t>シテイ</t>
    </rPh>
    <rPh sb="2" eb="4">
      <t>キンキュウ</t>
    </rPh>
    <rPh sb="4" eb="6">
      <t>ヒナン</t>
    </rPh>
    <rPh sb="6" eb="8">
      <t>バショ</t>
    </rPh>
    <rPh sb="8" eb="9">
      <t>メイ</t>
    </rPh>
    <phoneticPr fontId="20"/>
  </si>
  <si>
    <t>指定緊急避難場所の所在地</t>
    <rPh sb="0" eb="2">
      <t>シテイ</t>
    </rPh>
    <rPh sb="2" eb="4">
      <t>キンキュウ</t>
    </rPh>
    <rPh sb="9" eb="12">
      <t>ショザイチ</t>
    </rPh>
    <phoneticPr fontId="23"/>
  </si>
  <si>
    <t>避難場所の所在地</t>
    <rPh sb="5" eb="8">
      <t>ショザイチ</t>
    </rPh>
    <phoneticPr fontId="23"/>
  </si>
  <si>
    <t>　利用者の引き渡し場所</t>
    <rPh sb="1" eb="4">
      <t>リヨウシャ</t>
    </rPh>
    <rPh sb="5" eb="6">
      <t>ヒ</t>
    </rPh>
    <rPh sb="7" eb="8">
      <t>ワタ</t>
    </rPh>
    <rPh sb="9" eb="11">
      <t>バショ</t>
    </rPh>
    <phoneticPr fontId="20"/>
  </si>
  <si>
    <t>上記の緊急指定避難場所又は避難場所に同じ</t>
    <rPh sb="0" eb="2">
      <t>ジョウキ</t>
    </rPh>
    <rPh sb="3" eb="5">
      <t>キンキュウ</t>
    </rPh>
    <rPh sb="5" eb="7">
      <t>シテイ</t>
    </rPh>
    <rPh sb="7" eb="9">
      <t>ヒナン</t>
    </rPh>
    <rPh sb="9" eb="11">
      <t>バショ</t>
    </rPh>
    <rPh sb="11" eb="12">
      <t>マタ</t>
    </rPh>
    <rPh sb="13" eb="15">
      <t>ヒナン</t>
    </rPh>
    <rPh sb="15" eb="17">
      <t>バショ</t>
    </rPh>
    <rPh sb="18" eb="19">
      <t>オナ</t>
    </rPh>
    <phoneticPr fontId="23"/>
  </si>
  <si>
    <t>同じ</t>
    <rPh sb="0" eb="1">
      <t>オナ</t>
    </rPh>
    <phoneticPr fontId="23"/>
  </si>
  <si>
    <t>違う</t>
    <rPh sb="0" eb="1">
      <t>チガ</t>
    </rPh>
    <phoneticPr fontId="23"/>
  </si>
  <si>
    <t>利用者の引き渡し場所</t>
    <phoneticPr fontId="23"/>
  </si>
  <si>
    <t>引き渡し場所</t>
    <rPh sb="0" eb="1">
      <t>ヒ</t>
    </rPh>
    <rPh sb="2" eb="3">
      <t>ワタ</t>
    </rPh>
    <rPh sb="4" eb="6">
      <t>バショ</t>
    </rPh>
    <phoneticPr fontId="23"/>
  </si>
  <si>
    <t>引き渡し場所の所在地</t>
    <rPh sb="0" eb="1">
      <t>ヒ</t>
    </rPh>
    <rPh sb="2" eb="3">
      <t>ワタ</t>
    </rPh>
    <rPh sb="7" eb="10">
      <t>ショザイチ</t>
    </rPh>
    <phoneticPr fontId="23"/>
  </si>
  <si>
    <t>【洪水】</t>
    <rPh sb="1" eb="3">
      <t>コウズイ</t>
    </rPh>
    <phoneticPr fontId="23"/>
  </si>
  <si>
    <t>【内　水】</t>
    <rPh sb="1" eb="2">
      <t>ナイ</t>
    </rPh>
    <rPh sb="3" eb="4">
      <t>ミズ</t>
    </rPh>
    <phoneticPr fontId="23"/>
  </si>
  <si>
    <t>時の時点で、全府下又は「</t>
    <rPh sb="7" eb="8">
      <t>フ</t>
    </rPh>
    <phoneticPr fontId="20"/>
  </si>
  <si>
    <t>自由記載欄を記入してからドロップダウンを選択してくださ</t>
    <rPh sb="0" eb="2">
      <t>ジユウ</t>
    </rPh>
    <rPh sb="2" eb="4">
      <t>キサイ</t>
    </rPh>
    <rPh sb="4" eb="5">
      <t>ラン</t>
    </rPh>
    <rPh sb="6" eb="8">
      <t>キニュウ</t>
    </rPh>
    <rPh sb="20" eb="22">
      <t>センタク</t>
    </rPh>
    <phoneticPr fontId="23"/>
  </si>
  <si>
    <t>（避難場所）へ避難する。</t>
    <phoneticPr fontId="10"/>
  </si>
  <si>
    <t>利用者引き渡しは</t>
  </si>
  <si>
    <t>第２ねやがわ園</t>
    <rPh sb="0" eb="1">
      <t>ダイ</t>
    </rPh>
    <rPh sb="6" eb="7">
      <t>エン</t>
    </rPh>
    <phoneticPr fontId="23"/>
  </si>
  <si>
    <t>第２ねやがわ園</t>
    <phoneticPr fontId="23"/>
  </si>
  <si>
    <t>寝屋川市本町10番</t>
    <rPh sb="0" eb="4">
      <t>ネヤガワシ</t>
    </rPh>
    <rPh sb="4" eb="6">
      <t>ホンマチ</t>
    </rPh>
    <rPh sb="8" eb="9">
      <t>バン</t>
    </rPh>
    <phoneticPr fontId="23"/>
  </si>
  <si>
    <t>徒歩</t>
  </si>
  <si>
    <t>台</t>
    <rPh sb="0" eb="1">
      <t>ダイ</t>
    </rPh>
    <phoneticPr fontId="23"/>
  </si>
  <si>
    <t>　緊急指定避難場所１（市指定）</t>
    <rPh sb="1" eb="3">
      <t>キンキュウ</t>
    </rPh>
    <rPh sb="3" eb="5">
      <t>シテイ</t>
    </rPh>
    <rPh sb="11" eb="12">
      <t>シ</t>
    </rPh>
    <rPh sb="12" eb="14">
      <t>シテイ</t>
    </rPh>
    <phoneticPr fontId="20"/>
  </si>
  <si>
    <t>　避難場所１（緊急指定避難場所以外の避難場所）</t>
    <rPh sb="15" eb="17">
      <t>イガイ</t>
    </rPh>
    <rPh sb="18" eb="20">
      <t>ヒナン</t>
    </rPh>
    <rPh sb="20" eb="22">
      <t>バショ</t>
    </rPh>
    <phoneticPr fontId="20"/>
  </si>
  <si>
    <t>　避難場所１までの移動距離</t>
    <rPh sb="9" eb="11">
      <t>イドウ</t>
    </rPh>
    <rPh sb="11" eb="13">
      <t>キョリ</t>
    </rPh>
    <phoneticPr fontId="20"/>
  </si>
  <si>
    <t>　緊急指定避難場所２（市指定）</t>
    <rPh sb="1" eb="3">
      <t>キンキュウ</t>
    </rPh>
    <rPh sb="3" eb="5">
      <t>シテイ</t>
    </rPh>
    <rPh sb="11" eb="12">
      <t>シ</t>
    </rPh>
    <rPh sb="12" eb="14">
      <t>シテイ</t>
    </rPh>
    <phoneticPr fontId="20"/>
  </si>
  <si>
    <t>　避難場所２（緊急指定避難場所以外の避難場所）</t>
    <rPh sb="15" eb="17">
      <t>イガイ</t>
    </rPh>
    <rPh sb="18" eb="20">
      <t>ヒナン</t>
    </rPh>
    <rPh sb="20" eb="22">
      <t>バショ</t>
    </rPh>
    <phoneticPr fontId="20"/>
  </si>
  <si>
    <t>　避難場所２までの移動距離</t>
    <rPh sb="9" eb="11">
      <t>イドウ</t>
    </rPh>
    <rPh sb="11" eb="13">
      <t>キョリ</t>
    </rPh>
    <phoneticPr fontId="20"/>
  </si>
  <si>
    <t>01市立東小学校</t>
    <phoneticPr fontId="23"/>
  </si>
  <si>
    <t>03市立市民会館</t>
  </si>
  <si>
    <t>洪水の場合</t>
    <rPh sb="0" eb="2">
      <t>コウズイ</t>
    </rPh>
    <rPh sb="3" eb="5">
      <t>バアイ</t>
    </rPh>
    <phoneticPr fontId="23"/>
  </si>
  <si>
    <t>内水の場合</t>
    <rPh sb="0" eb="2">
      <t>ナイスイ</t>
    </rPh>
    <rPh sb="3" eb="5">
      <t>バアイ</t>
    </rPh>
    <phoneticPr fontId="23"/>
  </si>
  <si>
    <t>階</t>
    <rPh sb="0" eb="1">
      <t>カイ</t>
    </rPh>
    <phoneticPr fontId="23"/>
  </si>
  <si>
    <t>施設</t>
    <rPh sb="0" eb="2">
      <t>シセツ</t>
    </rPh>
    <phoneticPr fontId="20"/>
  </si>
  <si>
    <t>エレベーター</t>
    <phoneticPr fontId="23"/>
  </si>
  <si>
    <t>ストレッチャー</t>
    <phoneticPr fontId="23"/>
  </si>
  <si>
    <t>移動手段：</t>
    <phoneticPr fontId="23"/>
  </si>
  <si>
    <t>　近隣の安全な避難場所</t>
    <rPh sb="1" eb="3">
      <t>キンリン</t>
    </rPh>
    <rPh sb="4" eb="6">
      <t>アンゼン</t>
    </rPh>
    <rPh sb="7" eb="9">
      <t>ヒナン</t>
    </rPh>
    <rPh sb="9" eb="11">
      <t>バショ</t>
    </rPh>
    <phoneticPr fontId="20"/>
  </si>
  <si>
    <t>寝屋川公園</t>
    <rPh sb="0" eb="3">
      <t>ネヤガワ</t>
    </rPh>
    <rPh sb="3" eb="5">
      <t>コウエン</t>
    </rPh>
    <phoneticPr fontId="23"/>
  </si>
  <si>
    <t xml:space="preserve"> 【自衛水防組織の業務に関する事項】研修、訓練の実施（毎年）</t>
    <rPh sb="18" eb="20">
      <t>ケンシュウ</t>
    </rPh>
    <rPh sb="21" eb="23">
      <t>クンレン</t>
    </rPh>
    <rPh sb="27" eb="29">
      <t>マイトシ</t>
    </rPh>
    <phoneticPr fontId="20"/>
  </si>
  <si>
    <t>新たな自衛水防組織の構成員の研修の実施月</t>
    <rPh sb="0" eb="1">
      <t>シン</t>
    </rPh>
    <rPh sb="3" eb="5">
      <t>ジエイ</t>
    </rPh>
    <rPh sb="5" eb="7">
      <t>スイボウ</t>
    </rPh>
    <rPh sb="7" eb="9">
      <t>ソシキ</t>
    </rPh>
    <rPh sb="10" eb="13">
      <t>コウセイイン</t>
    </rPh>
    <rPh sb="14" eb="16">
      <t>ケンシュウ</t>
    </rPh>
    <rPh sb="17" eb="19">
      <t>ジッシ</t>
    </rPh>
    <rPh sb="19" eb="20">
      <t>ツキ</t>
    </rPh>
    <phoneticPr fontId="20"/>
  </si>
  <si>
    <t>○水害・土砂災害の危険性や避難場所の確認
○緊急時の対応等に関する保護者・家族等への説明
　等</t>
    <phoneticPr fontId="23"/>
  </si>
  <si>
    <t>○避難確保計画の情報共有
○過去の被災経験や災害に対する知恵の伝承
　等</t>
    <phoneticPr fontId="23"/>
  </si>
  <si>
    <t>　計画を作成又は必要に応じて見直し・修正をしたときは、遅滞なく、当該計画を市長へ報告する。</t>
    <rPh sb="6" eb="7">
      <t>マタ</t>
    </rPh>
    <phoneticPr fontId="10"/>
  </si>
  <si>
    <t>【表紙】基本情報</t>
    <phoneticPr fontId="20"/>
  </si>
  <si>
    <t>【様式３】（情報入手手段）</t>
    <rPh sb="1" eb="3">
      <t>ヨウシキ</t>
    </rPh>
    <rPh sb="6" eb="8">
      <t>ジョウホウ</t>
    </rPh>
    <rPh sb="8" eb="10">
      <t>ニュウシュ</t>
    </rPh>
    <rPh sb="10" eb="12">
      <t>シュダン</t>
    </rPh>
    <phoneticPr fontId="20"/>
  </si>
  <si>
    <t>【様式３、４】（避難に関する情報）</t>
    <rPh sb="8" eb="10">
      <t>ヒナン</t>
    </rPh>
    <rPh sb="11" eb="12">
      <t>カン</t>
    </rPh>
    <rPh sb="14" eb="16">
      <t>ジョウホウ</t>
    </rPh>
    <phoneticPr fontId="20"/>
  </si>
  <si>
    <t>（河川に係る情報）【様式２，３の参考】</t>
    <rPh sb="1" eb="3">
      <t>カセン</t>
    </rPh>
    <rPh sb="4" eb="5">
      <t>カカ</t>
    </rPh>
    <rPh sb="6" eb="8">
      <t>ジョウホウ</t>
    </rPh>
    <rPh sb="16" eb="18">
      <t>サンコウ</t>
    </rPh>
    <phoneticPr fontId="20"/>
  </si>
  <si>
    <t>【様式５】（避難の確保を図るための施設の整備に関する情報）</t>
    <rPh sb="6" eb="8">
      <t>ヒナン</t>
    </rPh>
    <rPh sb="9" eb="11">
      <t>カクホ</t>
    </rPh>
    <rPh sb="12" eb="13">
      <t>ハカ</t>
    </rPh>
    <rPh sb="17" eb="19">
      <t>シセツ</t>
    </rPh>
    <rPh sb="20" eb="22">
      <t>セイビ</t>
    </rPh>
    <rPh sb="23" eb="24">
      <t>カン</t>
    </rPh>
    <rPh sb="26" eb="28">
      <t>ジョウホウ</t>
    </rPh>
    <phoneticPr fontId="20"/>
  </si>
  <si>
    <t>【様式５，６】防災教育及び訓練の実施</t>
    <rPh sb="7" eb="9">
      <t>ボウサイ</t>
    </rPh>
    <rPh sb="9" eb="11">
      <t>キョウイク</t>
    </rPh>
    <rPh sb="11" eb="12">
      <t>オヨ</t>
    </rPh>
    <rPh sb="13" eb="15">
      <t>クンレン</t>
    </rPh>
    <rPh sb="16" eb="18">
      <t>ジッシ</t>
    </rPh>
    <phoneticPr fontId="20"/>
  </si>
  <si>
    <t>【様式７】防災教育及び訓練の年間計画</t>
    <rPh sb="5" eb="7">
      <t>ボウサイ</t>
    </rPh>
    <rPh sb="7" eb="9">
      <t>キョウイク</t>
    </rPh>
    <rPh sb="9" eb="10">
      <t>オヨ</t>
    </rPh>
    <rPh sb="11" eb="13">
      <t>クンレン</t>
    </rPh>
    <rPh sb="14" eb="16">
      <t>ネンカン</t>
    </rPh>
    <rPh sb="16" eb="18">
      <t>ケイカク</t>
    </rPh>
    <phoneticPr fontId="20"/>
  </si>
  <si>
    <t>作業シート (様式６～12、別添、別表１～２、別紙１～２)に直接入力</t>
    <rPh sb="0" eb="2">
      <t>サギョウ</t>
    </rPh>
    <rPh sb="30" eb="32">
      <t>チョクセツ</t>
    </rPh>
    <rPh sb="32" eb="34">
      <t>ニュウリョク</t>
    </rPh>
    <phoneticPr fontId="23"/>
  </si>
  <si>
    <t>１１　利用者緊急連絡先一覧表</t>
    <phoneticPr fontId="23"/>
  </si>
  <si>
    <t>【様式８】利用者緊急連絡先一覧表</t>
    <rPh sb="5" eb="8">
      <t>リヨウシャ</t>
    </rPh>
    <rPh sb="8" eb="10">
      <t>キンキュウ</t>
    </rPh>
    <rPh sb="10" eb="13">
      <t>レンラクサキ</t>
    </rPh>
    <rPh sb="13" eb="15">
      <t>イチラン</t>
    </rPh>
    <rPh sb="15" eb="16">
      <t>ヒョウ</t>
    </rPh>
    <phoneticPr fontId="20"/>
  </si>
  <si>
    <t>又は既存の名簿等を貼り付け</t>
    <rPh sb="0" eb="1">
      <t>マタ</t>
    </rPh>
    <rPh sb="2" eb="4">
      <t>キゾン</t>
    </rPh>
    <rPh sb="5" eb="7">
      <t>メイボ</t>
    </rPh>
    <rPh sb="7" eb="8">
      <t>トウ</t>
    </rPh>
    <rPh sb="9" eb="10">
      <t>ハ</t>
    </rPh>
    <rPh sb="11" eb="12">
      <t>ツ</t>
    </rPh>
    <phoneticPr fontId="23"/>
  </si>
  <si>
    <t>１２　緊急連絡網</t>
    <phoneticPr fontId="23"/>
  </si>
  <si>
    <t>【様式９】緊急連絡網</t>
    <rPh sb="5" eb="7">
      <t>キンキュウ</t>
    </rPh>
    <rPh sb="7" eb="10">
      <t>レンラクモウ</t>
    </rPh>
    <phoneticPr fontId="20"/>
  </si>
  <si>
    <t>寝屋川市</t>
    <rPh sb="0" eb="4">
      <t>ネヤガワシ</t>
    </rPh>
    <phoneticPr fontId="23"/>
  </si>
  <si>
    <t>072-824-1181（代表）</t>
    <rPh sb="13" eb="15">
      <t>ダイヒョウ</t>
    </rPh>
    <phoneticPr fontId="20"/>
  </si>
  <si>
    <t>072-852-9966</t>
    <phoneticPr fontId="20"/>
  </si>
  <si>
    <t>寝屋川消防署</t>
    <rPh sb="0" eb="3">
      <t>ネヤガワ</t>
    </rPh>
    <phoneticPr fontId="23"/>
  </si>
  <si>
    <t>072-823-1234</t>
    <phoneticPr fontId="20"/>
  </si>
  <si>
    <t>寝屋川警察署</t>
    <rPh sb="0" eb="3">
      <t>ネヤガワ</t>
    </rPh>
    <phoneticPr fontId="23"/>
  </si>
  <si>
    <t>１４　対応別避難誘導一覧表</t>
    <phoneticPr fontId="23"/>
  </si>
  <si>
    <t>１３　外部機関等の緊急連絡先一覧表</t>
    <phoneticPr fontId="10"/>
  </si>
  <si>
    <t>【様式10】外部機関等の緊急連絡先一覧表</t>
    <rPh sb="6" eb="8">
      <t>ガイブ</t>
    </rPh>
    <rPh sb="8" eb="10">
      <t>キカン</t>
    </rPh>
    <rPh sb="10" eb="11">
      <t>トウ</t>
    </rPh>
    <rPh sb="12" eb="14">
      <t>キンキュウ</t>
    </rPh>
    <rPh sb="14" eb="17">
      <t>レンラクサキ</t>
    </rPh>
    <rPh sb="17" eb="19">
      <t>イチラン</t>
    </rPh>
    <rPh sb="19" eb="20">
      <t>ヒョウ</t>
    </rPh>
    <phoneticPr fontId="20"/>
  </si>
  <si>
    <t>【様式11】対応別避難誘導一覧表</t>
    <rPh sb="6" eb="8">
      <t>タイオウ</t>
    </rPh>
    <rPh sb="8" eb="9">
      <t>ベツ</t>
    </rPh>
    <rPh sb="9" eb="11">
      <t>ヒナン</t>
    </rPh>
    <rPh sb="11" eb="13">
      <t>ユウドウ</t>
    </rPh>
    <rPh sb="13" eb="15">
      <t>イチラン</t>
    </rPh>
    <rPh sb="15" eb="16">
      <t>ヒョウ</t>
    </rPh>
    <phoneticPr fontId="20"/>
  </si>
  <si>
    <t>１５　防災体制一覧表</t>
    <phoneticPr fontId="23"/>
  </si>
  <si>
    <t>【様式12】防災体制一覧表</t>
    <rPh sb="6" eb="8">
      <t>ボウサイ</t>
    </rPh>
    <rPh sb="8" eb="10">
      <t>タイセイ</t>
    </rPh>
    <rPh sb="10" eb="12">
      <t>イチラン</t>
    </rPh>
    <rPh sb="12" eb="13">
      <t>ヒョウ</t>
    </rPh>
    <phoneticPr fontId="20"/>
  </si>
  <si>
    <t>(１)　班は、総括・情報班及び避難誘導班とし、各班に班長を置く。</t>
    <phoneticPr fontId="23"/>
  </si>
  <si>
    <t>○</t>
    <phoneticPr fontId="23"/>
  </si>
  <si>
    <t>自衛水防組織活動要領</t>
    <phoneticPr fontId="23"/>
  </si>
  <si>
    <t>記入要領</t>
    <rPh sb="0" eb="2">
      <t>キニュウ</t>
    </rPh>
    <rPh sb="2" eb="4">
      <t>ヨウリョウ</t>
    </rPh>
    <phoneticPr fontId="23"/>
  </si>
  <si>
    <t>・本シートは、避難確保計画を簡易に作成することを目的としたものです。このため、出力シート上に作成される内容は、必ずしも各施設の状況を反映したものとはなりません。適切な計画を作成するため、各施設においてはシート上に作成された計画内容を十分確認し、必要な場合修正してください。</t>
  </si>
  <si>
    <t>・シートの性質上、文字がつぶれたりする場合がありますので、その場合は適宜エクセルシートの大きさを変えるなどで表示内容を調整してください。</t>
  </si>
  <si>
    <t>・太枠線内のオレンジ色に色付けされた部分に入力してください。</t>
  </si>
  <si>
    <t>１　注意</t>
    <rPh sb="2" eb="4">
      <t>チュウイ</t>
    </rPh>
    <phoneticPr fontId="23"/>
  </si>
  <si>
    <t>　⑴　「対象災害選択シート」を入力してください。</t>
    <rPh sb="4" eb="6">
      <t>タイショウ</t>
    </rPh>
    <rPh sb="6" eb="8">
      <t>サイガイ</t>
    </rPh>
    <rPh sb="8" eb="10">
      <t>センタク</t>
    </rPh>
    <rPh sb="15" eb="17">
      <t>ニュウリョク</t>
    </rPh>
    <phoneticPr fontId="23"/>
  </si>
  <si>
    <t>　⑵　「入力シート（表紙・目次・様式１～６）」を入力してください。</t>
    <rPh sb="24" eb="26">
      <t>ニュウリョク</t>
    </rPh>
    <phoneticPr fontId="23"/>
  </si>
  <si>
    <t>　⑶　「入力シート２ (別紙１) 」を作成してください。</t>
    <rPh sb="19" eb="21">
      <t>サクセイ</t>
    </rPh>
    <phoneticPr fontId="23"/>
  </si>
  <si>
    <t>　⑷　「入力シート３ (様式７～12、別添、別表１，２)」を入力してください。</t>
    <rPh sb="30" eb="32">
      <t>ニュウリョク</t>
    </rPh>
    <phoneticPr fontId="23"/>
  </si>
  <si>
    <t>　　※　入力シート３は「自衛水防組織」を設置する場合としない場合で作成する箇所が異なります。</t>
    <rPh sb="4" eb="6">
      <t>ニュウリョク</t>
    </rPh>
    <rPh sb="12" eb="14">
      <t>ジエイ</t>
    </rPh>
    <rPh sb="14" eb="16">
      <t>スイボウ</t>
    </rPh>
    <rPh sb="16" eb="18">
      <t>ソシキ</t>
    </rPh>
    <rPh sb="20" eb="22">
      <t>セッチ</t>
    </rPh>
    <rPh sb="24" eb="26">
      <t>バアイ</t>
    </rPh>
    <rPh sb="30" eb="32">
      <t>バアイ</t>
    </rPh>
    <rPh sb="33" eb="35">
      <t>サクセイ</t>
    </rPh>
    <rPh sb="37" eb="39">
      <t>カショ</t>
    </rPh>
    <rPh sb="40" eb="41">
      <t>コト</t>
    </rPh>
    <phoneticPr fontId="23"/>
  </si>
  <si>
    <t>　　　　</t>
    <phoneticPr fontId="23"/>
  </si>
  <si>
    <t>２　作成方法</t>
    <rPh sb="2" eb="4">
      <t>サクセイ</t>
    </rPh>
    <rPh sb="4" eb="6">
      <t>ホウホウ</t>
    </rPh>
    <phoneticPr fontId="23"/>
  </si>
  <si>
    <t>3　市への提出</t>
    <rPh sb="2" eb="3">
      <t>シ</t>
    </rPh>
    <rPh sb="5" eb="7">
      <t>テイシュツ</t>
    </rPh>
    <phoneticPr fontId="23"/>
  </si>
  <si>
    <t>選択【気象警報の種類（例）】</t>
    <rPh sb="0" eb="2">
      <t>センタク</t>
    </rPh>
    <rPh sb="3" eb="5">
      <t>キショウ</t>
    </rPh>
    <rPh sb="5" eb="7">
      <t>ケイホウ</t>
    </rPh>
    <rPh sb="8" eb="10">
      <t>シュルイ</t>
    </rPh>
    <rPh sb="11" eb="12">
      <t>レイ</t>
    </rPh>
    <phoneticPr fontId="23"/>
  </si>
  <si>
    <t>暴風警報又は特別警報</t>
    <phoneticPr fontId="23"/>
  </si>
  <si>
    <t>淀川</t>
    <phoneticPr fontId="23"/>
  </si>
  <si>
    <t>・印刷シートの内容の修正は、直接印刷シートに対して行ってください。</t>
    <rPh sb="1" eb="3">
      <t>インサツ</t>
    </rPh>
    <rPh sb="16" eb="18">
      <t>インサツ</t>
    </rPh>
    <phoneticPr fontId="23"/>
  </si>
  <si>
    <r>
      <t>　作成した避難確保計画を市の担当課へ提出してください。</t>
    </r>
    <r>
      <rPr>
        <b/>
        <sz val="11"/>
        <color theme="1"/>
        <rFont val="游ゴシック"/>
        <family val="3"/>
        <charset val="128"/>
        <scheme val="minor"/>
      </rPr>
      <t>提出する必要があるページは印刷シート（表紙・目次・様式１～６）及び入力シート２（別紙１）のみです。</t>
    </r>
    <rPh sb="1" eb="3">
      <t>サクセイ</t>
    </rPh>
    <rPh sb="5" eb="7">
      <t>ヒナン</t>
    </rPh>
    <rPh sb="7" eb="9">
      <t>カクホ</t>
    </rPh>
    <rPh sb="9" eb="11">
      <t>ケイカク</t>
    </rPh>
    <rPh sb="12" eb="13">
      <t>シ</t>
    </rPh>
    <rPh sb="14" eb="17">
      <t>タントウカ</t>
    </rPh>
    <rPh sb="18" eb="20">
      <t>テイシュツ</t>
    </rPh>
    <rPh sb="27" eb="29">
      <t>テイシュツ</t>
    </rPh>
    <rPh sb="31" eb="33">
      <t>ヒツヨウ</t>
    </rPh>
    <rPh sb="41" eb="43">
      <t>インサツ</t>
    </rPh>
    <rPh sb="47" eb="49">
      <t>ヒョウシ</t>
    </rPh>
    <rPh sb="50" eb="52">
      <t>モクジ</t>
    </rPh>
    <rPh sb="53" eb="55">
      <t>ヨウシキ</t>
    </rPh>
    <rPh sb="59" eb="60">
      <t>オヨ</t>
    </rPh>
    <rPh sb="61" eb="63">
      <t>ニュウリョク</t>
    </rPh>
    <rPh sb="68" eb="70">
      <t>ベッシ</t>
    </rPh>
    <phoneticPr fontId="23"/>
  </si>
  <si>
    <t>学校</t>
  </si>
  <si>
    <t>学校</t>
    <rPh sb="0" eb="2">
      <t>ガッコウ</t>
    </rPh>
    <phoneticPr fontId="23"/>
  </si>
  <si>
    <t>社会福祉施設</t>
    <rPh sb="0" eb="2">
      <t>シャカイ</t>
    </rPh>
    <rPh sb="2" eb="4">
      <t>フクシ</t>
    </rPh>
    <rPh sb="4" eb="6">
      <t>シセツ</t>
    </rPh>
    <phoneticPr fontId="23"/>
  </si>
  <si>
    <t>学校施設</t>
    <rPh sb="0" eb="2">
      <t>ガッコウ</t>
    </rPh>
    <rPh sb="2" eb="4">
      <t>シセツ</t>
    </rPh>
    <phoneticPr fontId="23"/>
  </si>
  <si>
    <t>医療施設</t>
  </si>
  <si>
    <t>医療施設</t>
    <rPh sb="0" eb="2">
      <t>イリョウ</t>
    </rPh>
    <rPh sb="2" eb="4">
      <t>シセツ</t>
    </rPh>
    <phoneticPr fontId="23"/>
  </si>
  <si>
    <t>※幼児・児童・生徒数は最大の幼児・児童・生徒数を記載（おおよその幼児・児童・生徒数でもよい）</t>
    <rPh sb="40" eb="41">
      <t>スウ</t>
    </rPh>
    <phoneticPr fontId="10"/>
  </si>
  <si>
    <t>　大型台風の襲来が予想される場合で、公共交通機関の計画的な運休が予定される場合、臨時休業とする。</t>
    <phoneticPr fontId="20"/>
  </si>
  <si>
    <t>臨時休業とする。</t>
    <phoneticPr fontId="10"/>
  </si>
  <si>
    <t>　避難する場合には「利用者緊急連絡先一覧表」に基づき、幼児・児童・生徒の保護者・家族等に対し、</t>
    <rPh sb="40" eb="43">
      <t>カゾクトウ</t>
    </rPh>
    <phoneticPr fontId="20"/>
  </si>
  <si>
    <t>（避難場所）へ避難する。幼児・児童・生徒引き渡しは</t>
    <phoneticPr fontId="20"/>
  </si>
  <si>
    <t>行う。幼児・児童・生徒の引き渡し開始は○○時頃とする。」旨を連絡する。</t>
    <rPh sb="12" eb="13">
      <t>ヒ</t>
    </rPh>
    <rPh sb="14" eb="15">
      <t>ワタ</t>
    </rPh>
    <rPh sb="16" eb="18">
      <t>カイシ</t>
    </rPh>
    <rPh sb="21" eb="23">
      <t>ジゴロ</t>
    </rPh>
    <phoneticPr fontId="10"/>
  </si>
  <si>
    <t>幼児・児童・生徒への防災教育</t>
  </si>
  <si>
    <t>○施設職員の緊急連絡網の試行
○連絡後、全幼児・児童・生徒を保護者・家族等に引き渡すまでにかかる時間の計測　等</t>
  </si>
  <si>
    <t>○施設職員の緊急連絡網の試行
○連絡後、全幼児・児童・生徒を保護者・家族等に引き渡すまでにかかる時間の計測　等</t>
    <phoneticPr fontId="23"/>
  </si>
  <si>
    <t>※患者数は最大の患者数を記載（おおよその患者数でもよい）</t>
    <rPh sb="22" eb="23">
      <t>スウ</t>
    </rPh>
    <phoneticPr fontId="10"/>
  </si>
  <si>
    <t>※昼間は通院（所）部門と入院（所）部門の合計人数を記載</t>
    <rPh sb="7" eb="8">
      <t>ショ</t>
    </rPh>
    <rPh sb="15" eb="16">
      <t>ショ</t>
    </rPh>
    <phoneticPr fontId="20"/>
  </si>
  <si>
    <t>※夜間は入院（所）部門の人数を記載</t>
  </si>
  <si>
    <t>　大型台風の襲来が予想される場合で、公共交通機関の計画的な運休が予定される場合、臨時休業とする。</t>
  </si>
  <si>
    <t>　大型台風の襲来が予想される場合で、公共交通機関の計画運休が予定されている場合、通院（所）部門は臨時休業を判断する。</t>
  </si>
  <si>
    <t>　大型台風の襲来が予想される場合で、公共交通機関の計画運休が予定されている場合、通院（所）部門は臨時休業を判断する。</t>
    <phoneticPr fontId="20"/>
  </si>
  <si>
    <t>通院（所）部門を臨時休業とする。</t>
  </si>
  <si>
    <t>患者への防災教育</t>
  </si>
  <si>
    <t>　避難する場合には「利用者緊急連絡先一覧表」に基づき、患者の保護者・家族等に対し、</t>
    <rPh sb="27" eb="29">
      <t>カンジャ</t>
    </rPh>
    <rPh sb="34" eb="37">
      <t>カゾクトウ</t>
    </rPh>
    <phoneticPr fontId="20"/>
  </si>
  <si>
    <t>（避難場所）へ避難する。患者引き渡しは</t>
  </si>
  <si>
    <t>行う。患者の引き渡し開始は○○時頃とする。」旨を連絡する。</t>
    <rPh sb="6" eb="7">
      <t>ヒ</t>
    </rPh>
    <rPh sb="8" eb="9">
      <t>ワタ</t>
    </rPh>
    <rPh sb="10" eb="12">
      <t>カイシ</t>
    </rPh>
    <rPh sb="15" eb="17">
      <t>ジゴロ</t>
    </rPh>
    <phoneticPr fontId="10"/>
  </si>
  <si>
    <t>○施設職員の緊急連絡網の試行
○保護者・家族等への情報伝達手段（メール・電話等）の確認、情報伝達の試行　等</t>
    <phoneticPr fontId="23"/>
  </si>
  <si>
    <t>○施設職員の緊急連絡網の試行
○連絡後、全利用者を保護者・家族等に引き渡すまでにかかる時間の計測　等</t>
    <phoneticPr fontId="23"/>
  </si>
  <si>
    <t>※利用者数は最大の利用者数を記載（おおよその利用者数でもよい）</t>
  </si>
  <si>
    <t>（施設の区分）</t>
    <rPh sb="1" eb="3">
      <t>シセツ</t>
    </rPh>
    <rPh sb="4" eb="6">
      <t>クブン</t>
    </rPh>
    <phoneticPr fontId="23"/>
  </si>
  <si>
    <t>１、学校施設</t>
    <rPh sb="2" eb="4">
      <t>ガッコウ</t>
    </rPh>
    <rPh sb="4" eb="6">
      <t>シセツ</t>
    </rPh>
    <phoneticPr fontId="23"/>
  </si>
  <si>
    <t>２、社会福祉施設</t>
    <rPh sb="2" eb="4">
      <t>シャカイ</t>
    </rPh>
    <rPh sb="4" eb="6">
      <t>フクシ</t>
    </rPh>
    <rPh sb="6" eb="8">
      <t>シセツ</t>
    </rPh>
    <phoneticPr fontId="23"/>
  </si>
  <si>
    <t>３、医療施設</t>
    <rPh sb="2" eb="4">
      <t>イリョウ</t>
    </rPh>
    <rPh sb="4" eb="6">
      <t>シセツ</t>
    </rPh>
    <phoneticPr fontId="23"/>
  </si>
  <si>
    <t>※幼児・児童・生徒数は最大の幼児・児童・生徒数を記載（おおよその幼児・児童・生徒数でもよい）</t>
  </si>
  <si>
    <t>臨時休業とする。</t>
  </si>
  <si>
    <t>　避難する場合には「利用者緊急連絡先一覧表」に基づき、幼児・児童・生徒の保護者・家族等に対し、</t>
  </si>
  <si>
    <t>（避難場所）へ避難する。幼児・児童・生徒引き渡しは</t>
  </si>
  <si>
    <t>　大型台風の襲来が予想される場合で、公共交通機関の計画的な運休が予定される場合、通所部門を臨時休業とする。</t>
  </si>
  <si>
    <t>通所部門を臨時休業とする。</t>
  </si>
  <si>
    <t>　避難する場合には「利用者緊急連絡先一覧表」に基づき、利用者の保護者・家族等に対し、</t>
  </si>
  <si>
    <t>※患者数は最大の患者数を記載（おおよその患者数でもよい）</t>
  </si>
  <si>
    <t>※昼間は通院（所）部門と入院（所）部門の合計人数を記載</t>
  </si>
  <si>
    <t>　避難する場合には「利用者緊急連絡先一覧表」に基づき、患者の保護者・家族等に対し、</t>
  </si>
  <si>
    <t>（避難場所）において行う。</t>
    <rPh sb="10" eb="11">
      <t>オコナ</t>
    </rPh>
    <phoneticPr fontId="23"/>
  </si>
  <si>
    <t>幼児・児童・生徒の引き渡し開始は○○時頃とする。」旨を連絡する。</t>
    <phoneticPr fontId="23"/>
  </si>
  <si>
    <t>利用者の引き渡し開始は○○時頃とする。」旨を連絡する。</t>
    <phoneticPr fontId="23"/>
  </si>
  <si>
    <t>患者の引き渡し開始は○○時頃とする。」旨を連絡する。</t>
    <phoneticPr fontId="23"/>
  </si>
  <si>
    <t>※「対象災害選択シート」で内水「×」を選択している場合は、（内水）箇所の欄に「－」が表示されます。</t>
    <rPh sb="13" eb="15">
      <t>ナイスイ</t>
    </rPh>
    <rPh sb="19" eb="21">
      <t>センタク</t>
    </rPh>
    <rPh sb="25" eb="27">
      <t>バアイ</t>
    </rPh>
    <rPh sb="30" eb="32">
      <t>ナイスイ</t>
    </rPh>
    <rPh sb="33" eb="35">
      <t>カショ</t>
    </rPh>
    <rPh sb="36" eb="37">
      <t>ラン</t>
    </rPh>
    <rPh sb="42" eb="44">
      <t>ヒョウジ</t>
    </rPh>
    <phoneticPr fontId="23"/>
  </si>
  <si>
    <t>47市立西南ｺﾐｭﾆﾃｨｾﾝﾀｰ</t>
  </si>
  <si>
    <t>　①</t>
    <phoneticPr fontId="23"/>
  </si>
  <si>
    <t>　②</t>
    <phoneticPr fontId="23"/>
  </si>
  <si>
    <t>　①又は②の一方のみを記入する。</t>
    <rPh sb="2" eb="3">
      <t>マタ</t>
    </rPh>
    <rPh sb="6" eb="8">
      <t>イッポウ</t>
    </rPh>
    <rPh sb="11" eb="13">
      <t>キニュウ</t>
    </rPh>
    <phoneticPr fontId="23"/>
  </si>
  <si>
    <t>　　①又は②の移動距離を記入する。</t>
    <rPh sb="3" eb="4">
      <t>マタ</t>
    </rPh>
    <rPh sb="7" eb="9">
      <t>イドウ</t>
    </rPh>
    <rPh sb="9" eb="11">
      <t>キョリ</t>
    </rPh>
    <rPh sb="12" eb="14">
      <t>キニュウ</t>
    </rPh>
    <phoneticPr fontId="23"/>
  </si>
  <si>
    <t>施設</t>
    <rPh sb="0" eb="2">
      <t>シセツ</t>
    </rPh>
    <phoneticPr fontId="23"/>
  </si>
  <si>
    <t>本</t>
    <rPh sb="0" eb="1">
      <t>ホン</t>
    </rPh>
    <phoneticPr fontId="20"/>
  </si>
  <si>
    <t>セット</t>
    <phoneticPr fontId="20"/>
  </si>
  <si>
    <t>ガーゼ</t>
    <phoneticPr fontId="20"/>
  </si>
  <si>
    <t>避難情報（高齢者等避難）</t>
    <rPh sb="0" eb="2">
      <t>ヒナン</t>
    </rPh>
    <rPh sb="2" eb="4">
      <t>ジョウホウ</t>
    </rPh>
    <rPh sb="5" eb="8">
      <t>コウレイシャ</t>
    </rPh>
    <rPh sb="8" eb="9">
      <t>トウ</t>
    </rPh>
    <rPh sb="9" eb="11">
      <t>ヒナン</t>
    </rPh>
    <phoneticPr fontId="23"/>
  </si>
  <si>
    <t>避難情報（避難指示）</t>
    <rPh sb="0" eb="2">
      <t>ヒナン</t>
    </rPh>
    <rPh sb="2" eb="4">
      <t>ジョウホウ</t>
    </rPh>
    <rPh sb="5" eb="7">
      <t>ヒナン</t>
    </rPh>
    <rPh sb="7" eb="9">
      <t>シジ</t>
    </rPh>
    <phoneticPr fontId="23"/>
  </si>
  <si>
    <t>避難情報（緊急安全確保）</t>
    <rPh sb="0" eb="2">
      <t>ヒナン</t>
    </rPh>
    <rPh sb="2" eb="4">
      <t>ジョウホウ</t>
    </rPh>
    <rPh sb="5" eb="7">
      <t>キンキュウ</t>
    </rPh>
    <rPh sb="7" eb="9">
      <t>アンゼン</t>
    </rPh>
    <rPh sb="9" eb="11">
      <t>カクホ</t>
    </rPh>
    <phoneticPr fontId="23"/>
  </si>
  <si>
    <t>　高齢者等避難</t>
    <phoneticPr fontId="23"/>
  </si>
  <si>
    <t>　避難指示の発令</t>
    <rPh sb="7" eb="9">
      <t>ハツレイ</t>
    </rPh>
    <phoneticPr fontId="23"/>
  </si>
  <si>
    <t>　高齢者等避難開始、避難指示</t>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</si>
</sst>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yyyy&quot;年&quot;m&quot;月&quot;d&quot;日&quot;;@"/>
    <numFmt numFmtId="178" formatCode="#&quot;名&quot;"/>
    <numFmt numFmtId="179" formatCode="#&quot;台&quot;"/>
    <numFmt numFmtId="180" formatCode="0_ "/>
    <numFmt numFmtId="181" formatCode="General&quot;箇所&quot;"/>
    <numFmt numFmtId="182" formatCode="0_);[Red]\(0\)"/>
  </numFmts>
  <fonts count="8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
      <sz val="12"/>
      <color theme="0"/>
      <name val="ＭＳ ゴシック"/>
      <family val="3"/>
      <charset val="128"/>
    </font>
    <font>
      <sz val="9"/>
      <color theme="1"/>
      <name val="ＭＳ ゴシック"/>
      <family val="3"/>
      <charset val="128"/>
    </font>
    <font>
      <u/>
      <sz val="11"/>
      <color theme="10"/>
      <name val="游ゴシック"/>
      <family val="2"/>
      <charset val="128"/>
      <scheme val="minor"/>
    </font>
    <font>
      <sz val="10"/>
      <color theme="1"/>
      <name val="游ゴシック"/>
      <family val="2"/>
      <charset val="128"/>
      <scheme val="minor"/>
    </font>
    <font>
      <sz val="18"/>
      <color theme="1"/>
      <name val="ＭＳ ゴシック"/>
      <family val="3"/>
      <charset val="128"/>
    </font>
    <font>
      <sz val="12"/>
      <color rgb="FFFF0000"/>
      <name val="ＭＳ ゴシック"/>
      <family val="3"/>
      <charset val="128"/>
    </font>
    <font>
      <sz val="10"/>
      <name val="ＭＳ Ｐゴシック"/>
      <family val="3"/>
      <charset val="128"/>
    </font>
    <font>
      <sz val="10"/>
      <color theme="1"/>
      <name val="ＭＳ Ｐゴシック"/>
      <family val="3"/>
      <charset val="128"/>
    </font>
    <font>
      <sz val="10"/>
      <color theme="1"/>
      <name val="ＭＳ ゴシック"/>
      <family val="3"/>
      <charset val="128"/>
    </font>
    <font>
      <b/>
      <sz val="9"/>
      <color theme="1"/>
      <name val="游ゴシック"/>
      <family val="3"/>
      <charset val="128"/>
      <scheme val="minor"/>
    </font>
    <font>
      <sz val="8"/>
      <color rgb="FF0D0D0D"/>
      <name val="ＭＳ 明朝"/>
      <family val="1"/>
      <charset val="128"/>
    </font>
    <font>
      <b/>
      <sz val="9"/>
      <name val="游ゴシック"/>
      <family val="3"/>
      <charset val="128"/>
      <scheme val="minor"/>
    </font>
    <font>
      <sz val="10"/>
      <color theme="1"/>
      <name val="游ゴシック"/>
      <family val="3"/>
      <charset val="128"/>
      <scheme val="minor"/>
    </font>
    <font>
      <sz val="10"/>
      <name val="游ゴシック"/>
      <family val="3"/>
      <charset val="128"/>
      <scheme val="minor"/>
    </font>
    <font>
      <sz val="11"/>
      <color theme="1"/>
      <name val="游ゴシック"/>
      <family val="2"/>
      <scheme val="minor"/>
    </font>
    <font>
      <sz val="9"/>
      <color rgb="FF000000"/>
      <name val="ＭＳ 明朝"/>
      <family val="1"/>
      <charset val="128"/>
    </font>
    <font>
      <sz val="10.5"/>
      <color theme="1"/>
      <name val="Century"/>
      <family val="1"/>
    </font>
    <font>
      <sz val="12"/>
      <color theme="1"/>
      <name val="游ゴシック"/>
      <family val="3"/>
      <charset val="128"/>
      <scheme val="minor"/>
    </font>
    <font>
      <sz val="22"/>
      <color rgb="FFFF0000"/>
      <name val="ＭＳ ゴシック"/>
      <family val="3"/>
      <charset val="128"/>
    </font>
    <font>
      <sz val="14"/>
      <color theme="1"/>
      <name val="游ゴシック"/>
      <family val="3"/>
      <charset val="128"/>
      <scheme val="minor"/>
    </font>
    <font>
      <b/>
      <sz val="11"/>
      <color theme="1"/>
      <name val="游ゴシック"/>
      <family val="3"/>
      <charset val="128"/>
      <scheme val="minor"/>
    </font>
    <font>
      <sz val="11"/>
      <color rgb="FFFF0000"/>
      <name val="游ゴシック"/>
      <family val="2"/>
      <charset val="128"/>
      <scheme val="minor"/>
    </font>
    <font>
      <sz val="48"/>
      <color rgb="FFFF0000"/>
      <name val="メイリオ"/>
      <family val="3"/>
      <charset val="128"/>
    </font>
    <font>
      <sz val="8"/>
      <color rgb="FFFF0000"/>
      <name val="ＭＳ ゴシック"/>
      <family val="3"/>
      <charset val="128"/>
    </font>
    <font>
      <b/>
      <sz val="10"/>
      <name val="ＭＳ ゴシック"/>
      <family val="3"/>
      <charset val="128"/>
    </font>
  </fonts>
  <fills count="23">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
      <patternFill patternType="solid">
        <fgColor theme="5" tint="0.59999389629810485"/>
        <bgColor indexed="64"/>
      </patternFill>
    </fill>
    <fill>
      <patternFill patternType="solid">
        <fgColor theme="5" tint="0.59996337778862885"/>
        <bgColor indexed="64"/>
      </patternFill>
    </fill>
    <fill>
      <patternFill patternType="solid">
        <fgColor theme="7" tint="0.59999389629810485"/>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theme="0"/>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indexed="64"/>
      </left>
      <right/>
      <top style="dashed">
        <color auto="1"/>
      </top>
      <bottom style="dashed">
        <color auto="1"/>
      </bottom>
      <diagonal/>
    </border>
    <border>
      <left/>
      <right style="medium">
        <color indexed="64"/>
      </right>
      <top style="dashed">
        <color auto="1"/>
      </top>
      <bottom style="dashed">
        <color auto="1"/>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dashed">
        <color auto="1"/>
      </bottom>
      <diagonal/>
    </border>
    <border>
      <left/>
      <right/>
      <top style="hair">
        <color indexed="64"/>
      </top>
      <bottom style="hair">
        <color indexed="64"/>
      </bottom>
      <diagonal/>
    </border>
    <border>
      <left/>
      <right style="thin">
        <color auto="1"/>
      </right>
      <top/>
      <bottom style="dashed">
        <color auto="1"/>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s>
  <cellStyleXfs count="27">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0" borderId="0" applyNumberFormat="0" applyFill="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72" fillId="0" borderId="0"/>
  </cellStyleXfs>
  <cellXfs count="1218">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2" fillId="0" borderId="0" xfId="18" applyFont="1" applyFill="1" applyBorder="1">
      <alignment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5"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6"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2" fillId="0" borderId="15" xfId="16" applyFont="1" applyBorder="1" applyAlignment="1">
      <alignment horizontal="center" vertical="center"/>
    </xf>
    <xf numFmtId="0" fontId="11" fillId="0" borderId="0" xfId="16" applyFont="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34" fillId="0" borderId="0" xfId="20" applyFont="1" applyAlignment="1">
      <alignment vertical="center" wrapText="1"/>
    </xf>
    <xf numFmtId="0" fontId="12" fillId="0" borderId="49"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4" fillId="2" borderId="0" xfId="16" applyFont="1" applyFill="1" applyAlignment="1">
      <alignment horizontal="left" vertical="center" wrapText="1"/>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left" vertical="center" wrapText="1"/>
    </xf>
    <xf numFmtId="0" fontId="12" fillId="5" borderId="0" xfId="2" applyFont="1" applyFill="1" applyAlignment="1">
      <alignment horizontal="center" vertical="center"/>
    </xf>
    <xf numFmtId="0" fontId="12" fillId="0" borderId="6" xfId="7" applyFont="1" applyBorder="1" applyAlignment="1">
      <alignment horizontal="left" vertical="center"/>
    </xf>
    <xf numFmtId="0" fontId="12" fillId="5" borderId="6" xfId="7" applyFont="1" applyFill="1" applyBorder="1" applyAlignment="1">
      <alignment horizontal="left" vertical="center"/>
    </xf>
    <xf numFmtId="0" fontId="12" fillId="5" borderId="7" xfId="7" applyFont="1" applyFill="1" applyBorder="1" applyAlignment="1">
      <alignment horizontal="left" vertical="center"/>
    </xf>
    <xf numFmtId="0" fontId="22" fillId="0" borderId="0" xfId="16" applyFont="1" applyFill="1" applyBorder="1" applyAlignment="1">
      <alignment horizontal="center" vertical="center" wrapText="1" readingOrder="1"/>
    </xf>
    <xf numFmtId="0" fontId="36" fillId="18" borderId="62" xfId="2" applyFont="1" applyFill="1" applyBorder="1" applyAlignment="1">
      <alignment horizontal="center" vertical="center"/>
    </xf>
    <xf numFmtId="0" fontId="36" fillId="0" borderId="0" xfId="2" applyFont="1" applyFill="1" applyBorder="1" applyAlignment="1">
      <alignment horizontal="center" vertical="center"/>
    </xf>
    <xf numFmtId="0" fontId="12" fillId="0" borderId="0" xfId="17" applyFont="1" applyFill="1" applyBorder="1">
      <alignment vertical="center"/>
    </xf>
    <xf numFmtId="0" fontId="12" fillId="0" borderId="0" xfId="17" applyFont="1" applyFill="1" applyBorder="1" applyAlignment="1">
      <alignment horizontal="center" vertical="center"/>
    </xf>
    <xf numFmtId="0" fontId="12" fillId="0" borderId="0" xfId="17" applyFont="1" applyFill="1" applyBorder="1" applyAlignment="1">
      <alignment horizontal="left" vertical="center"/>
    </xf>
    <xf numFmtId="0" fontId="22" fillId="17" borderId="66" xfId="16" applyFont="1" applyFill="1" applyBorder="1" applyAlignment="1">
      <alignment horizontal="left" vertical="center" wrapText="1"/>
    </xf>
    <xf numFmtId="0" fontId="22" fillId="0" borderId="0" xfId="16" applyFont="1" applyFill="1" applyAlignment="1">
      <alignment horizontal="left" vertical="center" wrapText="1"/>
    </xf>
    <xf numFmtId="0" fontId="22" fillId="17" borderId="67" xfId="16" applyFont="1" applyFill="1" applyBorder="1" applyAlignment="1">
      <alignment horizontal="left" vertical="center" wrapText="1"/>
    </xf>
    <xf numFmtId="0" fontId="12" fillId="0" borderId="0" xfId="17" applyFont="1" applyFill="1" applyAlignment="1">
      <alignment vertical="center"/>
    </xf>
    <xf numFmtId="0" fontId="22" fillId="17" borderId="68" xfId="16" applyFont="1" applyFill="1" applyBorder="1" applyAlignment="1">
      <alignment horizontal="left" vertical="center" wrapText="1"/>
    </xf>
    <xf numFmtId="0" fontId="60" fillId="0" borderId="2" xfId="21" applyBorder="1" applyAlignment="1">
      <alignment horizontal="justify" vertical="center" shrinkToFit="1"/>
    </xf>
    <xf numFmtId="0" fontId="62" fillId="0" borderId="0" xfId="20" applyFont="1" applyBorder="1">
      <alignment vertical="center"/>
    </xf>
    <xf numFmtId="0" fontId="18" fillId="0" borderId="0" xfId="20" applyFont="1" applyBorder="1">
      <alignment vertical="center"/>
    </xf>
    <xf numFmtId="0" fontId="18" fillId="0" borderId="0" xfId="20" applyFont="1" applyBorder="1" applyAlignment="1">
      <alignment vertical="center" shrinkToFit="1"/>
    </xf>
    <xf numFmtId="0" fontId="63" fillId="0" borderId="0" xfId="20" applyFont="1" applyBorder="1">
      <alignment vertical="center"/>
    </xf>
    <xf numFmtId="0" fontId="18" fillId="0" borderId="19" xfId="20" applyFont="1" applyBorder="1" applyAlignment="1">
      <alignment horizontal="center" vertical="center" shrinkToFit="1"/>
    </xf>
    <xf numFmtId="0" fontId="58" fillId="0" borderId="31" xfId="20" applyFont="1" applyFill="1" applyBorder="1" applyAlignment="1">
      <alignment vertical="center" wrapText="1"/>
    </xf>
    <xf numFmtId="0" fontId="58" fillId="0" borderId="11" xfId="20" applyFont="1" applyFill="1" applyBorder="1" applyAlignment="1">
      <alignment vertical="center" wrapText="1"/>
    </xf>
    <xf numFmtId="0" fontId="58" fillId="0" borderId="32" xfId="20" applyFont="1" applyFill="1" applyBorder="1" applyAlignment="1">
      <alignment vertical="center" shrinkToFit="1"/>
    </xf>
    <xf numFmtId="0" fontId="18" fillId="0" borderId="45" xfId="20" applyFont="1" applyBorder="1" applyAlignment="1">
      <alignment vertical="center" wrapText="1"/>
    </xf>
    <xf numFmtId="0" fontId="18" fillId="0" borderId="7" xfId="20" applyFont="1" applyBorder="1" applyAlignment="1">
      <alignment vertical="center" wrapText="1"/>
    </xf>
    <xf numFmtId="0" fontId="59" fillId="0" borderId="2" xfId="20" applyFont="1" applyBorder="1" applyAlignment="1">
      <alignment horizontal="justify" vertical="center" shrinkToFit="1"/>
    </xf>
    <xf numFmtId="0" fontId="18" fillId="0" borderId="0" xfId="20" applyFont="1" applyBorder="1" applyAlignment="1">
      <alignment vertical="center" wrapText="1"/>
    </xf>
    <xf numFmtId="0" fontId="11" fillId="0" borderId="0" xfId="20" applyFont="1" applyFill="1" applyBorder="1" applyAlignment="1" applyProtection="1">
      <alignment vertical="center" wrapText="1"/>
      <protection locked="0"/>
    </xf>
    <xf numFmtId="0" fontId="11" fillId="0" borderId="45" xfId="20" applyFont="1" applyBorder="1" applyAlignment="1">
      <alignment vertical="center" wrapText="1"/>
    </xf>
    <xf numFmtId="0" fontId="11" fillId="17" borderId="62" xfId="20" applyNumberFormat="1" applyFont="1" applyFill="1" applyBorder="1" applyAlignment="1" applyProtection="1">
      <alignment horizontal="justify" vertical="center" wrapText="1"/>
      <protection locked="0"/>
    </xf>
    <xf numFmtId="177" fontId="11" fillId="0" borderId="0" xfId="20" applyNumberFormat="1" applyFont="1" applyBorder="1" applyAlignment="1">
      <alignment horizontal="justify" vertical="center" wrapText="1"/>
    </xf>
    <xf numFmtId="177" fontId="11" fillId="0" borderId="2" xfId="20" applyNumberFormat="1" applyFont="1" applyBorder="1" applyAlignment="1">
      <alignment horizontal="justify" vertical="center" shrinkToFit="1"/>
    </xf>
    <xf numFmtId="0" fontId="11" fillId="0" borderId="0" xfId="20" applyFont="1" applyBorder="1">
      <alignment vertical="center"/>
    </xf>
    <xf numFmtId="0" fontId="11" fillId="0" borderId="45" xfId="20" applyFont="1" applyBorder="1" applyAlignment="1">
      <alignment horizontal="justify" vertical="center" wrapText="1"/>
    </xf>
    <xf numFmtId="0" fontId="11" fillId="0" borderId="0" xfId="20" applyFont="1" applyBorder="1" applyAlignment="1">
      <alignment horizontal="justify" vertical="center" wrapText="1"/>
    </xf>
    <xf numFmtId="0" fontId="11" fillId="0" borderId="0" xfId="20" applyNumberFormat="1" applyFont="1" applyBorder="1" applyAlignment="1">
      <alignment horizontal="justify" vertical="center" wrapText="1"/>
    </xf>
    <xf numFmtId="0" fontId="18" fillId="0" borderId="45" xfId="20" applyFont="1" applyBorder="1" applyAlignment="1">
      <alignment horizontal="justify" vertical="center" wrapText="1"/>
    </xf>
    <xf numFmtId="0" fontId="18" fillId="0" borderId="0" xfId="20" applyFont="1" applyBorder="1" applyAlignment="1">
      <alignment horizontal="justify" vertical="center" wrapText="1"/>
    </xf>
    <xf numFmtId="0" fontId="11" fillId="0" borderId="0" xfId="20" applyFont="1" applyBorder="1" applyAlignment="1">
      <alignment vertical="center" wrapText="1"/>
    </xf>
    <xf numFmtId="0" fontId="18" fillId="0" borderId="2" xfId="20" applyFont="1" applyBorder="1" applyAlignment="1">
      <alignment horizontal="justify" vertical="center" shrinkToFit="1"/>
    </xf>
    <xf numFmtId="0" fontId="11" fillId="0" borderId="0" xfId="20" applyFont="1" applyFill="1" applyBorder="1" applyAlignment="1">
      <alignment vertical="center" wrapText="1"/>
    </xf>
    <xf numFmtId="0" fontId="58" fillId="12" borderId="17" xfId="20" applyFont="1" applyFill="1" applyBorder="1" applyAlignment="1">
      <alignment vertical="center" wrapText="1"/>
    </xf>
    <xf numFmtId="0" fontId="58" fillId="12" borderId="19" xfId="20" applyFont="1" applyFill="1" applyBorder="1" applyAlignment="1">
      <alignment vertical="center" shrinkToFit="1"/>
    </xf>
    <xf numFmtId="0" fontId="18" fillId="0" borderId="0" xfId="20" applyFont="1" applyFill="1" applyBorder="1" applyAlignment="1">
      <alignment horizontal="justify" vertical="center" wrapText="1"/>
    </xf>
    <xf numFmtId="0" fontId="58" fillId="0" borderId="0" xfId="20" applyFont="1" applyFill="1" applyBorder="1" applyAlignment="1">
      <alignment horizontal="justify" vertical="center" wrapText="1"/>
    </xf>
    <xf numFmtId="0" fontId="18" fillId="0" borderId="0" xfId="20" applyFont="1" applyFill="1" applyBorder="1" applyAlignment="1">
      <alignment horizontal="justify" vertical="center" shrinkToFit="1"/>
    </xf>
    <xf numFmtId="0" fontId="18" fillId="0" borderId="2" xfId="20" applyFont="1" applyFill="1" applyBorder="1" applyAlignment="1">
      <alignment horizontal="justify" vertical="center" shrinkToFit="1"/>
    </xf>
    <xf numFmtId="0" fontId="18" fillId="0" borderId="45" xfId="20" applyFont="1" applyFill="1" applyBorder="1" applyAlignment="1">
      <alignment horizontal="justify" vertical="center" wrapText="1"/>
    </xf>
    <xf numFmtId="0" fontId="18" fillId="0" borderId="0" xfId="20" applyFont="1" applyFill="1" applyBorder="1" applyAlignment="1">
      <alignment horizontal="left" vertical="center"/>
    </xf>
    <xf numFmtId="178" fontId="11" fillId="17" borderId="62" xfId="20" applyNumberFormat="1" applyFont="1" applyFill="1" applyBorder="1" applyAlignment="1" applyProtection="1">
      <alignment vertical="center" wrapText="1"/>
      <protection locked="0"/>
    </xf>
    <xf numFmtId="0" fontId="18" fillId="0" borderId="0" xfId="20" applyFont="1" applyBorder="1" applyAlignment="1">
      <alignment vertical="center" wrapText="1"/>
    </xf>
    <xf numFmtId="0" fontId="17" fillId="0" borderId="2" xfId="20" applyFont="1" applyBorder="1" applyAlignment="1">
      <alignment horizontal="justify" vertical="center" shrinkToFit="1"/>
    </xf>
    <xf numFmtId="0" fontId="58" fillId="0" borderId="0" xfId="20" applyFont="1" applyBorder="1" applyAlignment="1">
      <alignment horizontal="justify" vertical="center" wrapText="1"/>
    </xf>
    <xf numFmtId="0" fontId="11" fillId="0" borderId="0" xfId="16" applyFont="1" applyAlignment="1">
      <alignment horizontal="right" vertical="center"/>
    </xf>
    <xf numFmtId="0" fontId="11" fillId="0" borderId="0" xfId="17" applyFont="1">
      <alignment vertical="center"/>
    </xf>
    <xf numFmtId="0" fontId="18" fillId="0" borderId="20" xfId="20" applyFont="1" applyBorder="1">
      <alignment vertical="center"/>
    </xf>
    <xf numFmtId="0" fontId="18" fillId="0" borderId="19" xfId="20" applyFont="1" applyBorder="1">
      <alignment vertical="center"/>
    </xf>
    <xf numFmtId="0" fontId="18" fillId="0" borderId="20" xfId="20" applyFont="1" applyBorder="1" applyAlignment="1">
      <alignment vertical="center"/>
    </xf>
    <xf numFmtId="0" fontId="18" fillId="0" borderId="19" xfId="20" applyFont="1" applyBorder="1" applyAlignment="1">
      <alignment vertical="center"/>
    </xf>
    <xf numFmtId="0" fontId="12" fillId="0" borderId="20" xfId="17" applyFont="1" applyFill="1" applyBorder="1" applyAlignment="1">
      <alignment vertical="center"/>
    </xf>
    <xf numFmtId="0" fontId="12" fillId="0" borderId="19" xfId="17" applyFont="1" applyFill="1" applyBorder="1" applyAlignment="1">
      <alignment vertical="center"/>
    </xf>
    <xf numFmtId="0" fontId="11" fillId="0" borderId="20" xfId="17" applyFont="1" applyFill="1" applyBorder="1" applyAlignment="1">
      <alignment vertical="center"/>
    </xf>
    <xf numFmtId="0" fontId="18" fillId="0" borderId="20" xfId="20" applyFont="1" applyFill="1" applyBorder="1">
      <alignment vertical="center"/>
    </xf>
    <xf numFmtId="0" fontId="18" fillId="0" borderId="19" xfId="20" applyFont="1" applyFill="1" applyBorder="1">
      <alignment vertical="center"/>
    </xf>
    <xf numFmtId="0" fontId="18" fillId="0" borderId="0" xfId="20" applyFont="1" applyAlignment="1">
      <alignment vertical="center" wrapText="1"/>
    </xf>
    <xf numFmtId="0" fontId="18" fillId="0" borderId="45" xfId="20" applyFont="1" applyBorder="1" applyAlignment="1">
      <alignment vertical="top" wrapText="1"/>
    </xf>
    <xf numFmtId="0" fontId="18" fillId="0" borderId="0" xfId="20" applyFont="1" applyBorder="1" applyAlignment="1">
      <alignment vertical="top" wrapText="1"/>
    </xf>
    <xf numFmtId="0" fontId="1" fillId="0" borderId="0" xfId="20" applyFill="1" applyBorder="1">
      <alignment vertical="center"/>
    </xf>
    <xf numFmtId="0" fontId="18" fillId="0" borderId="21" xfId="20" applyFont="1" applyBorder="1" applyAlignment="1">
      <alignment horizontal="justify" vertical="center" wrapText="1"/>
    </xf>
    <xf numFmtId="0" fontId="18" fillId="0" borderId="13" xfId="20" applyFont="1" applyBorder="1" applyAlignment="1">
      <alignment horizontal="justify" vertical="center" wrapText="1"/>
    </xf>
    <xf numFmtId="0" fontId="58" fillId="0" borderId="13" xfId="20" applyFont="1" applyBorder="1" applyAlignment="1">
      <alignment horizontal="justify" vertical="center" wrapText="1"/>
    </xf>
    <xf numFmtId="0" fontId="18" fillId="0" borderId="18" xfId="20" applyFont="1" applyBorder="1" applyAlignment="1">
      <alignment horizontal="justify" vertical="center" shrinkToFit="1"/>
    </xf>
    <xf numFmtId="0" fontId="18" fillId="0" borderId="0" xfId="20" applyFont="1" applyFill="1" applyBorder="1">
      <alignment vertical="center"/>
    </xf>
    <xf numFmtId="0" fontId="18" fillId="19" borderId="64" xfId="20" applyFont="1" applyFill="1" applyBorder="1">
      <alignment vertical="center"/>
    </xf>
    <xf numFmtId="0" fontId="18" fillId="0" borderId="45" xfId="20" applyFont="1" applyFill="1" applyBorder="1" applyAlignment="1">
      <alignment vertical="center" wrapText="1"/>
    </xf>
    <xf numFmtId="0" fontId="18" fillId="0" borderId="0" xfId="20" applyFont="1" applyFill="1" applyBorder="1" applyAlignment="1">
      <alignment vertical="center" wrapText="1"/>
    </xf>
    <xf numFmtId="0" fontId="58" fillId="0" borderId="2" xfId="20" applyFont="1" applyFill="1" applyBorder="1" applyAlignment="1">
      <alignment vertical="center" shrinkToFit="1"/>
    </xf>
    <xf numFmtId="0" fontId="18" fillId="19" borderId="65" xfId="20" applyFont="1" applyFill="1" applyBorder="1" applyAlignment="1">
      <alignment horizontal="justify" vertical="center" shrinkToFit="1"/>
    </xf>
    <xf numFmtId="0" fontId="58" fillId="19" borderId="64" xfId="20" applyFont="1" applyFill="1" applyBorder="1" applyAlignment="1">
      <alignment vertical="center" wrapText="1"/>
    </xf>
    <xf numFmtId="0" fontId="58" fillId="19" borderId="65" xfId="20" applyFont="1" applyFill="1" applyBorder="1" applyAlignment="1">
      <alignment vertical="center" shrinkToFit="1"/>
    </xf>
    <xf numFmtId="0" fontId="58" fillId="0" borderId="0" xfId="20" applyFont="1" applyFill="1" applyBorder="1" applyAlignment="1">
      <alignment vertical="center" wrapText="1"/>
    </xf>
    <xf numFmtId="0" fontId="11" fillId="0" borderId="0" xfId="20" applyFont="1" applyBorder="1" applyAlignment="1">
      <alignment vertical="center" shrinkToFit="1"/>
    </xf>
    <xf numFmtId="0" fontId="61" fillId="0" borderId="0" xfId="20" applyFont="1" applyFill="1" applyBorder="1" applyAlignment="1">
      <alignment horizontal="right" vertical="center"/>
    </xf>
    <xf numFmtId="0" fontId="1" fillId="17" borderId="62" xfId="20" applyFill="1" applyBorder="1" applyAlignment="1" applyProtection="1">
      <alignment horizontal="center" vertical="center"/>
      <protection locked="0"/>
    </xf>
    <xf numFmtId="0" fontId="22" fillId="0" borderId="0" xfId="20" applyFont="1" applyBorder="1" applyAlignment="1">
      <alignment horizontal="right" vertical="center" wrapText="1"/>
    </xf>
    <xf numFmtId="0" fontId="11" fillId="0" borderId="2" xfId="20" applyFont="1" applyBorder="1" applyAlignment="1">
      <alignment horizontal="justify" vertical="center" shrinkToFit="1"/>
    </xf>
    <xf numFmtId="0" fontId="11" fillId="19" borderId="64" xfId="20" applyFont="1" applyFill="1" applyBorder="1" applyAlignment="1">
      <alignment vertical="center" wrapText="1"/>
    </xf>
    <xf numFmtId="0" fontId="11" fillId="19" borderId="64" xfId="20" applyFont="1" applyFill="1" applyBorder="1" applyAlignment="1">
      <alignment horizontal="justify" vertical="center" wrapText="1"/>
    </xf>
    <xf numFmtId="0" fontId="11" fillId="19" borderId="65" xfId="20" applyFont="1" applyFill="1" applyBorder="1" applyAlignment="1">
      <alignment horizontal="justify" vertical="center" shrinkToFit="1"/>
    </xf>
    <xf numFmtId="0" fontId="1" fillId="0" borderId="0" xfId="20" applyFill="1" applyBorder="1" applyAlignment="1" applyProtection="1">
      <alignment horizontal="center" vertical="center"/>
      <protection locked="0"/>
    </xf>
    <xf numFmtId="0" fontId="11" fillId="0" borderId="0" xfId="20" applyFont="1" applyFill="1" applyBorder="1" applyAlignment="1">
      <alignment vertical="center" shrinkToFit="1"/>
    </xf>
    <xf numFmtId="180" fontId="11" fillId="0" borderId="0" xfId="20" applyNumberFormat="1" applyFont="1" applyFill="1" applyBorder="1" applyAlignment="1" applyProtection="1">
      <alignment vertical="center" wrapText="1"/>
      <protection locked="0"/>
    </xf>
    <xf numFmtId="0" fontId="11" fillId="0" borderId="2" xfId="20" applyFont="1" applyFill="1" applyBorder="1" applyAlignment="1">
      <alignment horizontal="justify" vertical="center" shrinkToFit="1"/>
    </xf>
    <xf numFmtId="0" fontId="11" fillId="0" borderId="0" xfId="20" applyFont="1" applyFill="1" applyBorder="1" applyAlignment="1" applyProtection="1">
      <alignment vertical="center" wrapText="1"/>
      <protection locked="0"/>
    </xf>
    <xf numFmtId="0" fontId="18" fillId="0" borderId="21" xfId="20" applyFont="1" applyBorder="1" applyAlignment="1">
      <alignment vertical="center" wrapText="1"/>
    </xf>
    <xf numFmtId="0" fontId="18" fillId="0" borderId="13" xfId="20" applyFont="1" applyBorder="1" applyAlignment="1">
      <alignment vertical="center" wrapText="1"/>
    </xf>
    <xf numFmtId="0" fontId="58" fillId="0" borderId="13" xfId="20" applyFont="1" applyFill="1" applyBorder="1" applyAlignment="1">
      <alignment vertical="center" wrapText="1"/>
    </xf>
    <xf numFmtId="0" fontId="18" fillId="0" borderId="6" xfId="20" applyFont="1" applyBorder="1" applyAlignment="1">
      <alignment horizontal="justify" vertical="center" wrapText="1"/>
    </xf>
    <xf numFmtId="0" fontId="11" fillId="0" borderId="7" xfId="20" applyFont="1" applyBorder="1" applyAlignment="1">
      <alignment horizontal="justify" vertical="center" shrinkToFit="1"/>
    </xf>
    <xf numFmtId="0" fontId="58" fillId="12" borderId="55" xfId="20" applyFont="1" applyFill="1" applyBorder="1" applyAlignment="1">
      <alignment vertical="center" shrinkToFit="1"/>
    </xf>
    <xf numFmtId="0" fontId="11" fillId="19" borderId="70" xfId="20" applyFont="1" applyFill="1" applyBorder="1" applyAlignment="1">
      <alignment horizontal="justify" vertical="center" shrinkToFit="1"/>
    </xf>
    <xf numFmtId="0" fontId="11" fillId="0" borderId="0" xfId="20" applyFont="1" applyBorder="1" applyAlignment="1">
      <alignment vertical="center"/>
    </xf>
    <xf numFmtId="0" fontId="18" fillId="0" borderId="7" xfId="20" applyFont="1" applyBorder="1" applyAlignment="1">
      <alignment horizontal="justify" vertical="center" shrinkToFit="1"/>
    </xf>
    <xf numFmtId="0" fontId="18" fillId="0" borderId="8" xfId="20" applyFont="1" applyBorder="1" applyAlignment="1">
      <alignment horizontal="justify" vertical="center" wrapText="1"/>
    </xf>
    <xf numFmtId="0" fontId="11" fillId="0" borderId="10" xfId="20" applyFont="1" applyBorder="1" applyAlignment="1">
      <alignment horizontal="justify" vertical="center" wrapText="1"/>
    </xf>
    <xf numFmtId="0" fontId="18" fillId="0" borderId="10" xfId="20" applyFont="1" applyBorder="1">
      <alignment vertical="center"/>
    </xf>
    <xf numFmtId="0" fontId="22" fillId="0" borderId="10" xfId="20" applyFont="1" applyBorder="1" applyAlignment="1">
      <alignment horizontal="right" vertical="center" wrapText="1"/>
    </xf>
    <xf numFmtId="0" fontId="11" fillId="0" borderId="9" xfId="20" applyFont="1" applyBorder="1" applyAlignment="1">
      <alignment horizontal="justify" vertical="center" shrinkToFit="1"/>
    </xf>
    <xf numFmtId="0" fontId="18" fillId="0" borderId="17" xfId="20" applyFont="1" applyBorder="1" applyAlignment="1">
      <alignment horizontal="center" vertical="center" wrapText="1"/>
    </xf>
    <xf numFmtId="0" fontId="36" fillId="0" borderId="0" xfId="2" applyFont="1" applyFill="1" applyBorder="1" applyAlignment="1">
      <alignment horizontal="left" vertical="center"/>
    </xf>
    <xf numFmtId="0" fontId="58" fillId="12" borderId="19" xfId="20" applyFont="1" applyFill="1" applyBorder="1" applyAlignment="1">
      <alignment horizontal="justify" vertical="center" shrinkToFit="1"/>
    </xf>
    <xf numFmtId="0" fontId="58" fillId="0" borderId="0" xfId="20" applyFont="1" applyFill="1" applyBorder="1" applyAlignment="1">
      <alignment vertical="center" shrinkToFit="1"/>
    </xf>
    <xf numFmtId="0" fontId="12" fillId="7" borderId="0" xfId="2" applyFont="1" applyFill="1" applyAlignment="1">
      <alignment vertical="center"/>
    </xf>
    <xf numFmtId="0" fontId="12" fillId="8" borderId="0" xfId="2" applyFont="1" applyFill="1" applyAlignment="1">
      <alignment vertical="center"/>
    </xf>
    <xf numFmtId="0" fontId="12" fillId="9" borderId="0" xfId="2" applyFont="1" applyFill="1" applyAlignment="1">
      <alignment vertical="center"/>
    </xf>
    <xf numFmtId="0" fontId="12" fillId="0" borderId="0" xfId="2" applyFont="1" applyFill="1" applyAlignment="1">
      <alignment vertical="center"/>
    </xf>
    <xf numFmtId="0" fontId="22" fillId="0" borderId="0" xfId="2" applyFont="1" applyFill="1" applyAlignment="1">
      <alignment vertical="top" wrapText="1"/>
    </xf>
    <xf numFmtId="0" fontId="19" fillId="0" borderId="0" xfId="2" applyFont="1" applyFill="1">
      <alignment vertical="center"/>
    </xf>
    <xf numFmtId="0" fontId="12" fillId="0" borderId="0" xfId="2" applyFont="1" applyFill="1" applyAlignment="1">
      <alignment horizontal="center" vertical="center"/>
    </xf>
    <xf numFmtId="0" fontId="22" fillId="0" borderId="0" xfId="2" applyFont="1" applyAlignment="1">
      <alignment vertical="top"/>
    </xf>
    <xf numFmtId="0" fontId="22" fillId="0" borderId="0" xfId="2" applyFont="1" applyFill="1" applyAlignment="1">
      <alignment vertical="top"/>
    </xf>
    <xf numFmtId="0" fontId="64" fillId="0" borderId="1" xfId="2" applyFont="1" applyFill="1" applyBorder="1" applyAlignment="1">
      <alignment vertical="top" shrinkToFit="1"/>
    </xf>
    <xf numFmtId="0" fontId="64" fillId="0" borderId="1" xfId="2" applyFont="1" applyBorder="1" applyAlignment="1">
      <alignment vertical="top" shrinkToFit="1"/>
    </xf>
    <xf numFmtId="0" fontId="64" fillId="0" borderId="1" xfId="2" applyFont="1" applyFill="1" applyBorder="1" applyAlignment="1">
      <alignment horizontal="center" vertical="center" shrinkToFit="1"/>
    </xf>
    <xf numFmtId="0" fontId="64" fillId="0" borderId="1" xfId="2" applyFont="1" applyFill="1" applyBorder="1" applyAlignment="1">
      <alignment vertical="center" shrinkToFit="1"/>
    </xf>
    <xf numFmtId="0" fontId="65" fillId="0" borderId="1" xfId="20" applyFont="1" applyBorder="1" applyAlignment="1">
      <alignment vertical="center" shrinkToFit="1"/>
    </xf>
    <xf numFmtId="0" fontId="66" fillId="0" borderId="1" xfId="20" applyFont="1" applyBorder="1" applyAlignment="1">
      <alignment horizontal="center" vertical="center" shrinkToFit="1"/>
    </xf>
    <xf numFmtId="0" fontId="66" fillId="0" borderId="1" xfId="20" applyFont="1" applyBorder="1" applyAlignment="1">
      <alignment vertical="center" shrinkToFit="1"/>
    </xf>
    <xf numFmtId="2" fontId="66" fillId="0" borderId="1" xfId="20" applyNumberFormat="1" applyFont="1" applyBorder="1" applyAlignment="1">
      <alignment vertical="center" shrinkToFit="1"/>
    </xf>
    <xf numFmtId="0" fontId="22" fillId="0" borderId="1" xfId="2" applyFont="1" applyFill="1" applyBorder="1" applyAlignment="1">
      <alignment vertical="center" shrinkToFit="1"/>
    </xf>
    <xf numFmtId="2" fontId="22" fillId="0" borderId="1" xfId="2" applyNumberFormat="1" applyFont="1" applyFill="1" applyBorder="1" applyAlignment="1">
      <alignment vertical="center" shrinkToFit="1"/>
    </xf>
    <xf numFmtId="0" fontId="22" fillId="0" borderId="1" xfId="2" applyFont="1" applyFill="1" applyBorder="1" applyAlignment="1">
      <alignment vertical="top" shrinkToFit="1"/>
    </xf>
    <xf numFmtId="2" fontId="22" fillId="0" borderId="1" xfId="2" applyNumberFormat="1" applyFont="1" applyFill="1" applyBorder="1" applyAlignment="1">
      <alignment vertical="top" shrinkToFit="1"/>
    </xf>
    <xf numFmtId="0" fontId="22" fillId="0" borderId="0" xfId="16" applyFont="1" applyAlignment="1">
      <alignment vertical="center"/>
    </xf>
    <xf numFmtId="0" fontId="22" fillId="0" borderId="0" xfId="16" applyFont="1" applyAlignment="1">
      <alignment horizontal="left" vertical="center"/>
    </xf>
    <xf numFmtId="0" fontId="18" fillId="0" borderId="0" xfId="20" applyFont="1" applyBorder="1" applyAlignment="1">
      <alignment vertical="center"/>
    </xf>
    <xf numFmtId="0" fontId="22" fillId="0" borderId="0" xfId="16" applyFont="1" applyFill="1" applyBorder="1" applyAlignment="1">
      <alignment horizontal="left" vertical="center" wrapText="1"/>
    </xf>
    <xf numFmtId="0" fontId="18" fillId="0" borderId="0" xfId="20" applyFont="1" applyBorder="1">
      <alignment vertical="center"/>
    </xf>
    <xf numFmtId="0" fontId="18" fillId="17" borderId="66" xfId="20" applyFont="1" applyFill="1" applyBorder="1" applyAlignment="1">
      <alignment vertical="center" shrinkToFit="1"/>
    </xf>
    <xf numFmtId="0" fontId="18" fillId="17" borderId="71" xfId="20" applyFont="1" applyFill="1" applyBorder="1" applyAlignment="1">
      <alignment vertical="center" shrinkToFit="1"/>
    </xf>
    <xf numFmtId="0" fontId="18" fillId="17" borderId="68" xfId="20" applyFont="1" applyFill="1" applyBorder="1" applyAlignment="1">
      <alignment vertical="center" shrinkToFit="1"/>
    </xf>
    <xf numFmtId="0" fontId="18" fillId="0" borderId="0" xfId="20" applyFont="1" applyFill="1" applyBorder="1" applyAlignment="1">
      <alignment vertical="center" shrinkToFit="1"/>
    </xf>
    <xf numFmtId="0" fontId="12" fillId="0" borderId="1" xfId="2" applyFont="1" applyFill="1" applyBorder="1" applyAlignment="1">
      <alignment vertical="center"/>
    </xf>
    <xf numFmtId="0" fontId="18" fillId="0" borderId="45" xfId="20" applyFont="1" applyFill="1" applyBorder="1" applyAlignment="1">
      <alignment horizontal="left" vertical="center"/>
    </xf>
    <xf numFmtId="0" fontId="58" fillId="0" borderId="13" xfId="20" applyFont="1" applyFill="1" applyBorder="1" applyAlignment="1">
      <alignment horizontal="center" vertical="center" wrapText="1"/>
    </xf>
    <xf numFmtId="0" fontId="58" fillId="0" borderId="18" xfId="20" applyFont="1" applyFill="1" applyBorder="1" applyAlignment="1">
      <alignment horizontal="center" vertical="center" wrapText="1"/>
    </xf>
    <xf numFmtId="0" fontId="18" fillId="0" borderId="0" xfId="20" applyFont="1" applyBorder="1" applyAlignment="1">
      <alignment horizontal="left" vertical="center"/>
    </xf>
    <xf numFmtId="0" fontId="18" fillId="0" borderId="2" xfId="20" applyFont="1" applyBorder="1" applyAlignment="1">
      <alignment horizontal="left" vertical="center" shrinkToFit="1"/>
    </xf>
    <xf numFmtId="0" fontId="18" fillId="17" borderId="6" xfId="20" applyFont="1" applyFill="1" applyBorder="1" applyAlignment="1">
      <alignment vertical="center" shrinkToFit="1"/>
    </xf>
    <xf numFmtId="0" fontId="18" fillId="17" borderId="0" xfId="20" applyFont="1" applyFill="1" applyBorder="1" applyAlignment="1">
      <alignment vertical="center" shrinkToFit="1"/>
    </xf>
    <xf numFmtId="0" fontId="18" fillId="17" borderId="7" xfId="20" applyFont="1" applyFill="1" applyBorder="1" applyAlignment="1">
      <alignment vertical="center" shrinkToFit="1"/>
    </xf>
    <xf numFmtId="0" fontId="18" fillId="17" borderId="62" xfId="20" applyFont="1" applyFill="1" applyBorder="1" applyAlignment="1">
      <alignment vertical="center" shrinkToFit="1"/>
    </xf>
    <xf numFmtId="0" fontId="18" fillId="17" borderId="8" xfId="20" applyFont="1" applyFill="1" applyBorder="1" applyAlignment="1">
      <alignment vertical="center" shrinkToFit="1"/>
    </xf>
    <xf numFmtId="0" fontId="18" fillId="17" borderId="10" xfId="20" applyFont="1" applyFill="1" applyBorder="1" applyAlignment="1">
      <alignment vertical="center" shrinkToFit="1"/>
    </xf>
    <xf numFmtId="0" fontId="18" fillId="17" borderId="9" xfId="20" applyFont="1" applyFill="1" applyBorder="1" applyAlignment="1">
      <alignment vertical="center" shrinkToFit="1"/>
    </xf>
    <xf numFmtId="0" fontId="18" fillId="0" borderId="45" xfId="20" applyFont="1" applyBorder="1" applyAlignment="1">
      <alignment vertical="center"/>
    </xf>
    <xf numFmtId="0" fontId="18" fillId="0" borderId="0" xfId="20" applyFont="1" applyAlignment="1">
      <alignment vertical="center"/>
    </xf>
    <xf numFmtId="0" fontId="18" fillId="17" borderId="62" xfId="20" applyFont="1" applyFill="1" applyBorder="1" applyAlignment="1">
      <alignment horizontal="left" vertical="center" shrinkToFit="1"/>
    </xf>
    <xf numFmtId="0" fontId="69" fillId="0" borderId="0" xfId="22" applyFont="1" applyFill="1" applyBorder="1" applyAlignment="1">
      <alignment horizontal="center" vertical="center" wrapText="1"/>
    </xf>
    <xf numFmtId="0" fontId="1" fillId="0" borderId="0" xfId="22" applyFill="1" applyBorder="1" applyAlignment="1">
      <alignment vertical="center" wrapText="1"/>
    </xf>
    <xf numFmtId="0" fontId="68" fillId="0" borderId="26" xfId="22" applyFont="1" applyBorder="1" applyAlignment="1">
      <alignment horizontal="center" vertical="center" wrapText="1"/>
    </xf>
    <xf numFmtId="0" fontId="68" fillId="0" borderId="26" xfId="22" applyFont="1" applyBorder="1" applyAlignment="1">
      <alignment vertical="center" wrapText="1"/>
    </xf>
    <xf numFmtId="0" fontId="68" fillId="0" borderId="1" xfId="22" applyFont="1" applyBorder="1" applyAlignment="1">
      <alignment vertical="center" wrapText="1"/>
    </xf>
    <xf numFmtId="0" fontId="68" fillId="0" borderId="1" xfId="22" applyFont="1" applyFill="1" applyBorder="1" applyAlignment="1">
      <alignment vertical="center" wrapText="1"/>
    </xf>
    <xf numFmtId="0" fontId="69" fillId="0" borderId="25" xfId="22" applyFont="1" applyFill="1" applyBorder="1" applyAlignment="1">
      <alignment horizontal="center" vertical="center" wrapText="1"/>
    </xf>
    <xf numFmtId="0" fontId="69" fillId="0" borderId="75" xfId="22" applyFont="1" applyFill="1" applyBorder="1" applyAlignment="1">
      <alignment horizontal="center" vertical="center" wrapText="1"/>
    </xf>
    <xf numFmtId="0" fontId="1" fillId="0" borderId="0" xfId="22" applyBorder="1" applyAlignment="1">
      <alignment vertical="center" wrapText="1"/>
    </xf>
    <xf numFmtId="0" fontId="70" fillId="0" borderId="76" xfId="23" applyFont="1" applyFill="1" applyBorder="1" applyAlignment="1">
      <alignment horizontal="center" vertical="center" wrapText="1"/>
    </xf>
    <xf numFmtId="0" fontId="71" fillId="22" borderId="73" xfId="24" applyFont="1" applyFill="1" applyBorder="1" applyAlignment="1">
      <alignment horizontal="left" vertical="center" wrapText="1"/>
    </xf>
    <xf numFmtId="0" fontId="71" fillId="22" borderId="73" xfId="24" applyFont="1" applyFill="1" applyBorder="1" applyAlignment="1">
      <alignment horizontal="left" vertical="center"/>
    </xf>
    <xf numFmtId="0" fontId="73" fillId="0" borderId="1" xfId="22" applyFont="1" applyFill="1" applyBorder="1" applyAlignment="1">
      <alignment horizontal="center" vertical="center" wrapText="1"/>
    </xf>
    <xf numFmtId="0" fontId="68" fillId="0" borderId="1" xfId="22" applyFont="1" applyBorder="1" applyAlignment="1">
      <alignment horizontal="center" vertical="center" wrapText="1"/>
    </xf>
    <xf numFmtId="0" fontId="68" fillId="0" borderId="1" xfId="22" applyFont="1" applyFill="1" applyBorder="1" applyAlignment="1">
      <alignment horizontal="center" vertical="center" wrapText="1"/>
    </xf>
    <xf numFmtId="0" fontId="1" fillId="0" borderId="73" xfId="22" applyBorder="1" applyAlignment="1">
      <alignment vertical="center" wrapText="1"/>
    </xf>
    <xf numFmtId="0" fontId="1" fillId="0" borderId="77" xfId="22" applyBorder="1" applyAlignment="1">
      <alignment vertical="center" wrapText="1"/>
    </xf>
    <xf numFmtId="0" fontId="70" fillId="0" borderId="28" xfId="23" applyFont="1" applyFill="1" applyBorder="1" applyAlignment="1">
      <alignment horizontal="center" vertical="center" wrapText="1"/>
    </xf>
    <xf numFmtId="0" fontId="71" fillId="22" borderId="1" xfId="24" applyFont="1" applyFill="1" applyBorder="1" applyAlignment="1">
      <alignment horizontal="left" vertical="center" wrapText="1" shrinkToFit="1"/>
    </xf>
    <xf numFmtId="0" fontId="71" fillId="22" borderId="1" xfId="24" applyFont="1" applyFill="1" applyBorder="1" applyAlignment="1">
      <alignment horizontal="left" vertical="center" wrapText="1"/>
    </xf>
    <xf numFmtId="0" fontId="71" fillId="22" borderId="1" xfId="24" applyFont="1" applyFill="1" applyBorder="1" applyAlignment="1">
      <alignment horizontal="left" vertical="center"/>
    </xf>
    <xf numFmtId="0" fontId="1" fillId="0" borderId="1" xfId="22" applyBorder="1" applyAlignment="1">
      <alignment vertical="center" wrapText="1"/>
    </xf>
    <xf numFmtId="0" fontId="1" fillId="0" borderId="22" xfId="22" applyBorder="1" applyAlignment="1">
      <alignment vertical="center" wrapText="1"/>
    </xf>
    <xf numFmtId="0" fontId="74" fillId="0" borderId="1" xfId="22" applyFont="1" applyBorder="1" applyAlignment="1">
      <alignment vertical="center" wrapText="1"/>
    </xf>
    <xf numFmtId="0" fontId="71" fillId="0" borderId="1" xfId="24" applyFont="1" applyFill="1" applyBorder="1" applyAlignment="1">
      <alignment horizontal="left" vertical="center" wrapText="1" shrinkToFit="1"/>
    </xf>
    <xf numFmtId="0" fontId="71" fillId="0" borderId="1" xfId="24" applyFont="1" applyFill="1" applyBorder="1" applyAlignment="1">
      <alignment horizontal="left" vertical="center" wrapText="1"/>
    </xf>
    <xf numFmtId="0" fontId="68" fillId="0" borderId="1" xfId="22" applyFont="1" applyBorder="1" applyAlignment="1">
      <alignment horizontal="center" vertical="center"/>
    </xf>
    <xf numFmtId="0" fontId="1" fillId="0" borderId="1" xfId="22" applyBorder="1">
      <alignment vertical="center"/>
    </xf>
    <xf numFmtId="0" fontId="1" fillId="0" borderId="1" xfId="22" applyFill="1" applyBorder="1" applyAlignment="1">
      <alignment horizontal="center" vertical="center"/>
    </xf>
    <xf numFmtId="0" fontId="1" fillId="0" borderId="1" xfId="22" applyFill="1" applyBorder="1">
      <alignment vertical="center"/>
    </xf>
    <xf numFmtId="0" fontId="61" fillId="0" borderId="0" xfId="22" applyFont="1" applyFill="1" applyBorder="1" applyAlignment="1">
      <alignment horizontal="center" vertical="center" wrapText="1"/>
    </xf>
    <xf numFmtId="0" fontId="61" fillId="0" borderId="0" xfId="22" applyFont="1" applyFill="1" applyBorder="1" applyAlignment="1">
      <alignment horizontal="left" vertical="center" wrapText="1"/>
    </xf>
    <xf numFmtId="0" fontId="1" fillId="0" borderId="0" xfId="22">
      <alignment vertical="center"/>
    </xf>
    <xf numFmtId="0" fontId="1" fillId="0" borderId="0" xfId="22" applyFill="1" applyAlignment="1">
      <alignment horizontal="center" vertical="center"/>
    </xf>
    <xf numFmtId="0" fontId="1" fillId="0" borderId="0" xfId="22" applyFill="1">
      <alignment vertical="center"/>
    </xf>
    <xf numFmtId="0" fontId="30" fillId="0" borderId="0" xfId="25" applyFont="1" applyFill="1" applyBorder="1" applyAlignment="1">
      <alignment horizontal="center" vertical="center" wrapText="1"/>
    </xf>
    <xf numFmtId="0" fontId="30" fillId="0" borderId="1" xfId="25" applyFont="1" applyFill="1" applyBorder="1" applyAlignment="1">
      <alignment horizontal="right" vertical="center" wrapText="1"/>
    </xf>
    <xf numFmtId="181" fontId="30" fillId="0" borderId="1" xfId="25" applyNumberFormat="1" applyFont="1" applyFill="1" applyBorder="1" applyAlignment="1">
      <alignment horizontal="right" vertical="center" wrapText="1"/>
    </xf>
    <xf numFmtId="0" fontId="30" fillId="0" borderId="0" xfId="25" applyFont="1" applyFill="1" applyBorder="1" applyAlignment="1">
      <alignment vertical="center" wrapText="1"/>
    </xf>
    <xf numFmtId="0" fontId="75" fillId="0" borderId="0" xfId="26" applyFont="1" applyBorder="1" applyAlignment="1">
      <alignment vertical="center" wrapText="1"/>
    </xf>
    <xf numFmtId="0" fontId="18" fillId="0" borderId="45" xfId="20" applyFont="1" applyBorder="1" applyAlignment="1">
      <alignment horizontal="left" vertical="center"/>
    </xf>
    <xf numFmtId="0" fontId="11" fillId="0" borderId="0" xfId="20" applyFont="1" applyFill="1" applyBorder="1" applyAlignment="1" applyProtection="1">
      <alignment vertical="center" shrinkToFit="1"/>
      <protection locked="0"/>
    </xf>
    <xf numFmtId="0" fontId="17" fillId="0" borderId="0" xfId="20" applyFont="1" applyBorder="1" applyAlignment="1">
      <alignment horizontal="left" vertical="center" wrapText="1"/>
    </xf>
    <xf numFmtId="0" fontId="18" fillId="19" borderId="79" xfId="20" applyFont="1" applyFill="1" applyBorder="1">
      <alignment vertical="center"/>
    </xf>
    <xf numFmtId="179" fontId="11" fillId="0" borderId="0" xfId="20" applyNumberFormat="1" applyFont="1" applyFill="1" applyBorder="1" applyAlignment="1" applyProtection="1">
      <alignment vertical="center" wrapText="1"/>
      <protection locked="0"/>
    </xf>
    <xf numFmtId="0" fontId="11" fillId="0" borderId="0" xfId="20" applyFont="1" applyFill="1" applyBorder="1" applyAlignment="1" applyProtection="1">
      <alignment horizontal="left" vertical="center" wrapText="1"/>
      <protection locked="0"/>
    </xf>
    <xf numFmtId="0" fontId="18" fillId="0" borderId="0" xfId="20" applyFont="1" applyBorder="1" applyAlignment="1">
      <alignment horizontal="left" vertical="center" wrapText="1"/>
    </xf>
    <xf numFmtId="0" fontId="18" fillId="0" borderId="1" xfId="20" applyFont="1" applyBorder="1" applyAlignment="1">
      <alignment vertical="center" wrapText="1"/>
    </xf>
    <xf numFmtId="0" fontId="18" fillId="19" borderId="78" xfId="20" applyFont="1" applyFill="1" applyBorder="1">
      <alignment vertical="center"/>
    </xf>
    <xf numFmtId="0" fontId="18" fillId="19" borderId="80" xfId="20" applyFont="1" applyFill="1" applyBorder="1" applyAlignment="1">
      <alignment horizontal="justify" vertical="center" shrinkToFit="1"/>
    </xf>
    <xf numFmtId="0" fontId="22" fillId="0" borderId="0" xfId="20" applyFont="1" applyFill="1" applyBorder="1" applyAlignment="1">
      <alignment horizontal="center" vertical="center" wrapText="1"/>
    </xf>
    <xf numFmtId="0" fontId="18" fillId="0" borderId="5" xfId="20" applyFont="1" applyFill="1" applyBorder="1" applyAlignment="1">
      <alignment horizontal="left" vertical="center"/>
    </xf>
    <xf numFmtId="0" fontId="58" fillId="0" borderId="15" xfId="20" applyFont="1" applyFill="1" applyBorder="1" applyAlignment="1">
      <alignment vertical="center" wrapText="1"/>
    </xf>
    <xf numFmtId="0" fontId="58" fillId="0" borderId="16" xfId="20" applyFont="1" applyFill="1" applyBorder="1" applyAlignment="1">
      <alignment vertical="center" shrinkToFit="1"/>
    </xf>
    <xf numFmtId="0" fontId="18" fillId="19" borderId="70" xfId="20" applyFont="1" applyFill="1" applyBorder="1" applyAlignment="1">
      <alignment vertical="center" shrinkToFit="1"/>
    </xf>
    <xf numFmtId="0" fontId="18" fillId="0" borderId="6" xfId="20" applyFont="1" applyBorder="1" applyAlignment="1">
      <alignment horizontal="left" vertical="center"/>
    </xf>
    <xf numFmtId="0" fontId="18" fillId="0" borderId="6" xfId="20" applyFont="1" applyBorder="1" applyAlignment="1">
      <alignment vertical="center" wrapText="1"/>
    </xf>
    <xf numFmtId="0" fontId="11" fillId="0" borderId="7" xfId="20" applyFont="1" applyFill="1" applyBorder="1" applyAlignment="1">
      <alignment vertical="center" shrinkToFit="1"/>
    </xf>
    <xf numFmtId="0" fontId="18" fillId="0" borderId="6" xfId="20" applyFont="1" applyFill="1" applyBorder="1" applyAlignment="1">
      <alignment vertical="center" wrapText="1"/>
    </xf>
    <xf numFmtId="0" fontId="58" fillId="0" borderId="7" xfId="20" applyFont="1" applyFill="1" applyBorder="1" applyAlignment="1">
      <alignment vertical="center" shrinkToFit="1"/>
    </xf>
    <xf numFmtId="0" fontId="18" fillId="19" borderId="82" xfId="20" applyFont="1" applyFill="1" applyBorder="1" applyAlignment="1">
      <alignment vertical="center" shrinkToFit="1"/>
    </xf>
    <xf numFmtId="3" fontId="18" fillId="0" borderId="7" xfId="20" applyNumberFormat="1" applyFont="1" applyBorder="1" applyAlignment="1">
      <alignment horizontal="justify" vertical="center" shrinkToFit="1"/>
    </xf>
    <xf numFmtId="0" fontId="18" fillId="0" borderId="8" xfId="20" applyFont="1" applyBorder="1" applyAlignment="1">
      <alignment vertical="center" wrapText="1"/>
    </xf>
    <xf numFmtId="0" fontId="11" fillId="0" borderId="10" xfId="20" applyFont="1" applyFill="1" applyBorder="1" applyAlignment="1">
      <alignment vertical="center" wrapText="1"/>
    </xf>
    <xf numFmtId="0" fontId="22" fillId="0" borderId="10" xfId="20" applyFont="1" applyFill="1" applyBorder="1" applyAlignment="1">
      <alignment horizontal="center" vertical="center" wrapText="1"/>
    </xf>
    <xf numFmtId="179" fontId="11" fillId="0" borderId="10" xfId="20" applyNumberFormat="1" applyFont="1" applyFill="1" applyBorder="1" applyAlignment="1" applyProtection="1">
      <alignment vertical="center" wrapText="1"/>
      <protection locked="0"/>
    </xf>
    <xf numFmtId="0" fontId="18" fillId="0" borderId="9" xfId="20" applyFont="1" applyBorder="1" applyAlignment="1">
      <alignment horizontal="justify" vertical="center" shrinkToFit="1"/>
    </xf>
    <xf numFmtId="0" fontId="18" fillId="19" borderId="84" xfId="20" applyFont="1" applyFill="1" applyBorder="1">
      <alignment vertical="center"/>
    </xf>
    <xf numFmtId="0" fontId="18" fillId="19" borderId="85" xfId="20" applyFont="1" applyFill="1" applyBorder="1" applyAlignment="1">
      <alignment vertical="center" shrinkToFit="1"/>
    </xf>
    <xf numFmtId="0" fontId="18" fillId="0" borderId="5" xfId="20" applyFont="1" applyBorder="1" applyAlignment="1">
      <alignment vertical="center" wrapText="1"/>
    </xf>
    <xf numFmtId="0" fontId="11" fillId="0" borderId="15" xfId="20" applyFont="1" applyFill="1" applyBorder="1" applyAlignment="1">
      <alignment vertical="center" wrapText="1"/>
    </xf>
    <xf numFmtId="0" fontId="22" fillId="0" borderId="15" xfId="20" applyFont="1" applyFill="1" applyBorder="1" applyAlignment="1">
      <alignment horizontal="center" vertical="center" wrapText="1"/>
    </xf>
    <xf numFmtId="179" fontId="11" fillId="0" borderId="15" xfId="20" applyNumberFormat="1" applyFont="1" applyFill="1" applyBorder="1" applyAlignment="1" applyProtection="1">
      <alignment vertical="center" wrapText="1"/>
      <protection locked="0"/>
    </xf>
    <xf numFmtId="0" fontId="18" fillId="0" borderId="16" xfId="20" applyFont="1" applyBorder="1" applyAlignment="1">
      <alignment horizontal="justify" vertical="center" shrinkToFit="1"/>
    </xf>
    <xf numFmtId="0" fontId="18" fillId="0" borderId="10" xfId="20" applyFont="1" applyBorder="1" applyAlignment="1">
      <alignment vertical="center" wrapText="1"/>
    </xf>
    <xf numFmtId="0" fontId="18" fillId="2" borderId="64" xfId="20" applyFont="1" applyFill="1" applyBorder="1">
      <alignment vertical="center"/>
    </xf>
    <xf numFmtId="0" fontId="18" fillId="2" borderId="70" xfId="20" applyFont="1" applyFill="1" applyBorder="1" applyAlignment="1">
      <alignment vertical="center" shrinkToFit="1"/>
    </xf>
    <xf numFmtId="0" fontId="18" fillId="2" borderId="79" xfId="20" applyFont="1" applyFill="1" applyBorder="1">
      <alignment vertical="center"/>
    </xf>
    <xf numFmtId="0" fontId="18" fillId="2" borderId="82" xfId="20" applyFont="1" applyFill="1" applyBorder="1" applyAlignment="1">
      <alignment vertical="center" shrinkToFit="1"/>
    </xf>
    <xf numFmtId="0" fontId="18" fillId="0" borderId="0" xfId="20" applyFont="1" applyBorder="1" applyAlignment="1">
      <alignment horizontal="justify" vertical="center" shrinkToFit="1"/>
    </xf>
    <xf numFmtId="0" fontId="18" fillId="2" borderId="0" xfId="20" applyFont="1" applyFill="1" applyBorder="1" applyAlignment="1">
      <alignment horizontal="center" vertical="center"/>
    </xf>
    <xf numFmtId="0" fontId="18" fillId="0" borderId="0" xfId="20" applyFont="1" applyBorder="1">
      <alignment vertical="center"/>
    </xf>
    <xf numFmtId="0" fontId="11" fillId="0" borderId="0" xfId="20" applyFont="1" applyFill="1" applyBorder="1" applyAlignment="1" applyProtection="1">
      <alignment vertical="center" wrapText="1"/>
      <protection locked="0"/>
    </xf>
    <xf numFmtId="0" fontId="18" fillId="0" borderId="0" xfId="20" applyFont="1" applyBorder="1" applyAlignment="1">
      <alignment vertical="center" wrapText="1"/>
    </xf>
    <xf numFmtId="178" fontId="11" fillId="0" borderId="0" xfId="20" applyNumberFormat="1" applyFont="1" applyFill="1" applyBorder="1" applyAlignment="1" applyProtection="1">
      <alignment vertical="center" wrapText="1"/>
      <protection locked="0"/>
    </xf>
    <xf numFmtId="0" fontId="12" fillId="0" borderId="0" xfId="2" applyFont="1" applyFill="1" applyAlignment="1">
      <alignment vertical="center" shrinkToFit="1"/>
    </xf>
    <xf numFmtId="0" fontId="12" fillId="0" borderId="0" xfId="16" applyFont="1" applyFill="1">
      <alignment vertical="center"/>
    </xf>
    <xf numFmtId="0" fontId="12" fillId="0" borderId="0" xfId="2" applyFont="1" applyFill="1">
      <alignment vertical="center"/>
    </xf>
    <xf numFmtId="0" fontId="11" fillId="17" borderId="62" xfId="20" applyNumberFormat="1" applyFont="1" applyFill="1" applyBorder="1" applyAlignment="1" applyProtection="1">
      <alignment vertical="center" wrapText="1"/>
      <protection locked="0"/>
    </xf>
    <xf numFmtId="0" fontId="18" fillId="0" borderId="0" xfId="20" applyFont="1" applyBorder="1" applyAlignment="1">
      <alignment horizontal="right" vertical="center" wrapText="1"/>
    </xf>
    <xf numFmtId="0" fontId="12" fillId="5" borderId="0" xfId="7" applyFont="1" applyFill="1" applyBorder="1" applyAlignment="1">
      <alignment horizontal="left" vertical="center"/>
    </xf>
    <xf numFmtId="0" fontId="12" fillId="0" borderId="0" xfId="7" applyFont="1" applyBorder="1" applyAlignment="1">
      <alignment horizontal="left" vertical="center"/>
    </xf>
    <xf numFmtId="0" fontId="11" fillId="0" borderId="0" xfId="20" applyFont="1" applyFill="1" applyBorder="1" applyAlignment="1" applyProtection="1">
      <alignment vertical="top" wrapText="1"/>
      <protection locked="0"/>
    </xf>
    <xf numFmtId="0" fontId="18" fillId="0" borderId="0" xfId="20" applyFont="1" applyFill="1" applyBorder="1" applyAlignment="1" applyProtection="1">
      <alignment vertical="top"/>
      <protection locked="0"/>
    </xf>
    <xf numFmtId="0" fontId="58" fillId="12" borderId="17" xfId="20" applyFont="1" applyFill="1" applyBorder="1" applyAlignment="1">
      <alignment vertical="center" wrapText="1"/>
    </xf>
    <xf numFmtId="0" fontId="18" fillId="0" borderId="0" xfId="20" applyFont="1" applyBorder="1">
      <alignment vertical="center"/>
    </xf>
    <xf numFmtId="180" fontId="11" fillId="0" borderId="0" xfId="20" applyNumberFormat="1" applyFont="1" applyFill="1" applyBorder="1" applyAlignment="1" applyProtection="1">
      <alignment horizontal="center" vertical="center" wrapText="1"/>
      <protection locked="0"/>
    </xf>
    <xf numFmtId="0" fontId="11" fillId="0" borderId="0" xfId="20" applyFont="1" applyFill="1" applyBorder="1" applyAlignment="1">
      <alignment horizontal="justify" vertical="center" wrapText="1"/>
    </xf>
    <xf numFmtId="0" fontId="77" fillId="0" borderId="0" xfId="0" applyFont="1" applyAlignment="1">
      <alignment horizontal="center" vertical="center"/>
    </xf>
    <xf numFmtId="0" fontId="0" fillId="0" borderId="72" xfId="0" applyBorder="1" applyAlignment="1">
      <alignment vertical="center" wrapText="1"/>
    </xf>
    <xf numFmtId="0" fontId="0" fillId="0" borderId="72" xfId="0" applyBorder="1">
      <alignment vertical="center"/>
    </xf>
    <xf numFmtId="0" fontId="0" fillId="0" borderId="73" xfId="0" applyBorder="1">
      <alignment vertical="center"/>
    </xf>
    <xf numFmtId="0" fontId="0" fillId="7" borderId="26" xfId="0" applyFill="1" applyBorder="1">
      <alignment vertical="center"/>
    </xf>
    <xf numFmtId="0" fontId="0" fillId="7" borderId="72" xfId="0" applyFill="1" applyBorder="1">
      <alignment vertical="center"/>
    </xf>
    <xf numFmtId="0" fontId="0" fillId="7" borderId="72" xfId="0" applyFill="1" applyBorder="1" applyAlignment="1">
      <alignment horizontal="left" vertical="center"/>
    </xf>
    <xf numFmtId="0" fontId="56" fillId="0" borderId="0" xfId="20" applyFont="1" applyBorder="1">
      <alignment vertical="center"/>
    </xf>
    <xf numFmtId="0" fontId="52" fillId="0" borderId="0" xfId="16" applyFont="1">
      <alignment vertical="center"/>
    </xf>
    <xf numFmtId="0" fontId="63" fillId="0" borderId="0" xfId="2" applyFont="1">
      <alignment vertical="center"/>
    </xf>
    <xf numFmtId="0" fontId="52" fillId="0" borderId="0" xfId="2" applyFont="1" applyAlignment="1">
      <alignment horizontal="left" vertical="center"/>
    </xf>
    <xf numFmtId="0" fontId="63" fillId="0" borderId="0" xfId="7" applyFont="1">
      <alignment vertical="center"/>
    </xf>
    <xf numFmtId="0" fontId="0" fillId="0" borderId="0" xfId="0" applyAlignment="1">
      <alignment vertical="center" wrapText="1"/>
    </xf>
    <xf numFmtId="0" fontId="0" fillId="0" borderId="1" xfId="0" applyBorder="1">
      <alignment vertical="center"/>
    </xf>
    <xf numFmtId="0" fontId="18" fillId="0" borderId="0" xfId="20" applyFont="1" applyBorder="1" applyAlignment="1">
      <alignment horizontal="left" vertical="center" wrapText="1"/>
    </xf>
    <xf numFmtId="0" fontId="22" fillId="0" borderId="0" xfId="20" applyFont="1" applyFill="1" applyBorder="1" applyAlignment="1">
      <alignment horizontal="center" vertical="center" wrapText="1"/>
    </xf>
    <xf numFmtId="0" fontId="17" fillId="0" borderId="0" xfId="20" applyFont="1" applyBorder="1" applyAlignment="1">
      <alignment horizontal="left" vertical="center" wrapText="1"/>
    </xf>
    <xf numFmtId="0" fontId="18" fillId="0" borderId="0" xfId="20" applyFont="1" applyBorder="1" applyAlignment="1">
      <alignment vertical="center" wrapText="1"/>
    </xf>
    <xf numFmtId="0" fontId="18" fillId="0" borderId="6" xfId="20" applyFont="1" applyBorder="1" applyAlignment="1">
      <alignment vertical="center"/>
    </xf>
    <xf numFmtId="0" fontId="17" fillId="0" borderId="0" xfId="20" applyFont="1" applyBorder="1" applyAlignment="1">
      <alignment vertical="center"/>
    </xf>
    <xf numFmtId="0" fontId="18" fillId="2" borderId="6" xfId="20" applyFont="1" applyFill="1" applyBorder="1" applyAlignment="1">
      <alignment vertical="center"/>
    </xf>
    <xf numFmtId="0" fontId="17" fillId="5" borderId="35"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4" xfId="0" applyFont="1" applyFill="1" applyBorder="1" applyAlignment="1">
      <alignment horizontal="center"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18" fillId="0" borderId="35" xfId="20" applyFont="1" applyBorder="1" applyAlignment="1">
      <alignment horizontal="center" vertical="center"/>
    </xf>
    <xf numFmtId="0" fontId="18" fillId="0" borderId="4" xfId="20" applyFont="1" applyBorder="1" applyAlignment="1">
      <alignment horizontal="center" vertical="center"/>
    </xf>
    <xf numFmtId="0" fontId="18" fillId="0" borderId="3" xfId="20" applyFont="1" applyBorder="1" applyAlignment="1">
      <alignment horizontal="center" vertical="center"/>
    </xf>
    <xf numFmtId="0" fontId="18" fillId="0" borderId="1" xfId="20" applyFont="1" applyBorder="1" applyAlignment="1">
      <alignment vertical="center"/>
    </xf>
    <xf numFmtId="0" fontId="18" fillId="17" borderId="35" xfId="20" applyFont="1" applyFill="1" applyBorder="1" applyAlignment="1">
      <alignment horizontal="left" vertical="center" shrinkToFit="1"/>
    </xf>
    <xf numFmtId="0" fontId="18" fillId="17" borderId="4" xfId="20" applyFont="1" applyFill="1" applyBorder="1" applyAlignment="1">
      <alignment horizontal="left" vertical="center" shrinkToFit="1"/>
    </xf>
    <xf numFmtId="0" fontId="18" fillId="17" borderId="35" xfId="20" applyFont="1" applyFill="1" applyBorder="1" applyAlignment="1">
      <alignment horizontal="center" vertical="center" shrinkToFit="1"/>
    </xf>
    <xf numFmtId="0" fontId="18" fillId="17" borderId="4" xfId="20" applyFont="1" applyFill="1" applyBorder="1" applyAlignment="1">
      <alignment horizontal="center" vertical="center" shrinkToFit="1"/>
    </xf>
    <xf numFmtId="0" fontId="18" fillId="17" borderId="3" xfId="20" applyFont="1" applyFill="1" applyBorder="1" applyAlignment="1">
      <alignment horizontal="center" vertical="center" shrinkToFit="1"/>
    </xf>
    <xf numFmtId="0" fontId="18" fillId="17" borderId="5" xfId="20" applyFont="1" applyFill="1" applyBorder="1" applyAlignment="1">
      <alignment horizontal="left" vertical="center" shrinkToFit="1"/>
    </xf>
    <xf numFmtId="0" fontId="18" fillId="17" borderId="16" xfId="20" applyFont="1" applyFill="1" applyBorder="1" applyAlignment="1">
      <alignment horizontal="left" vertical="center" shrinkToFit="1"/>
    </xf>
    <xf numFmtId="0" fontId="18" fillId="17" borderId="8" xfId="20" applyFont="1" applyFill="1" applyBorder="1" applyAlignment="1">
      <alignment horizontal="left" vertical="center" shrinkToFit="1"/>
    </xf>
    <xf numFmtId="0" fontId="18" fillId="17" borderId="9" xfId="20" applyFont="1" applyFill="1" applyBorder="1" applyAlignment="1">
      <alignment horizontal="left" vertical="center" shrinkToFit="1"/>
    </xf>
    <xf numFmtId="0" fontId="58" fillId="17" borderId="35" xfId="20" applyFont="1" applyFill="1" applyBorder="1" applyAlignment="1">
      <alignment horizontal="center" vertical="center" wrapText="1"/>
    </xf>
    <xf numFmtId="0" fontId="58" fillId="17" borderId="3" xfId="20" applyFont="1" applyFill="1" applyBorder="1" applyAlignment="1">
      <alignment horizontal="center" vertical="center" wrapText="1"/>
    </xf>
    <xf numFmtId="0" fontId="58" fillId="17" borderId="4" xfId="20" applyFont="1" applyFill="1" applyBorder="1" applyAlignment="1">
      <alignment horizontal="center" vertical="center" wrapText="1"/>
    </xf>
    <xf numFmtId="0" fontId="18" fillId="17" borderId="23" xfId="20" applyFont="1" applyFill="1" applyBorder="1" applyAlignment="1">
      <alignment horizontal="left" vertical="center" wrapText="1"/>
    </xf>
    <xf numFmtId="0" fontId="18" fillId="17" borderId="24" xfId="20" applyFont="1" applyFill="1" applyBorder="1" applyAlignment="1">
      <alignment horizontal="left" vertical="center" wrapText="1"/>
    </xf>
    <xf numFmtId="0" fontId="18" fillId="17" borderId="74" xfId="20" applyFont="1" applyFill="1" applyBorder="1" applyAlignment="1">
      <alignment horizontal="left" vertical="center" wrapText="1"/>
    </xf>
    <xf numFmtId="0" fontId="18" fillId="17" borderId="28" xfId="20" applyFont="1" applyFill="1" applyBorder="1" applyAlignment="1">
      <alignment horizontal="left" vertical="center" wrapText="1"/>
    </xf>
    <xf numFmtId="0" fontId="18" fillId="17" borderId="1" xfId="20" applyFont="1" applyFill="1" applyBorder="1" applyAlignment="1">
      <alignment horizontal="left" vertical="center" wrapText="1"/>
    </xf>
    <xf numFmtId="0" fontId="18" fillId="17" borderId="22" xfId="20" applyFont="1" applyFill="1" applyBorder="1" applyAlignment="1">
      <alignment horizontal="left" vertical="center" wrapText="1"/>
    </xf>
    <xf numFmtId="0" fontId="18" fillId="17" borderId="59" xfId="20" applyFont="1" applyFill="1" applyBorder="1" applyAlignment="1">
      <alignment horizontal="left" vertical="center" wrapText="1"/>
    </xf>
    <xf numFmtId="0" fontId="18" fillId="17" borderId="25" xfId="20" applyFont="1" applyFill="1" applyBorder="1" applyAlignment="1">
      <alignment horizontal="left" vertical="center" wrapText="1"/>
    </xf>
    <xf numFmtId="0" fontId="18" fillId="17" borderId="75" xfId="20" applyFont="1" applyFill="1" applyBorder="1" applyAlignment="1">
      <alignment horizontal="left" vertical="center" wrapText="1"/>
    </xf>
    <xf numFmtId="0" fontId="65" fillId="0" borderId="26" xfId="20" applyFont="1" applyBorder="1" applyAlignment="1">
      <alignment horizontal="center" vertical="top" shrinkToFit="1"/>
    </xf>
    <xf numFmtId="0" fontId="65" fillId="0" borderId="72" xfId="20" applyFont="1" applyBorder="1" applyAlignment="1">
      <alignment horizontal="center" vertical="top" shrinkToFit="1"/>
    </xf>
    <xf numFmtId="0" fontId="65" fillId="0" borderId="73" xfId="20" applyFont="1" applyBorder="1" applyAlignment="1">
      <alignment horizontal="center" vertical="top" shrinkToFit="1"/>
    </xf>
    <xf numFmtId="0" fontId="18" fillId="17" borderId="6" xfId="20" applyFont="1" applyFill="1" applyBorder="1" applyAlignment="1">
      <alignment vertical="center" shrinkToFit="1"/>
    </xf>
    <xf numFmtId="0" fontId="18" fillId="17" borderId="0" xfId="20" applyFont="1" applyFill="1" applyBorder="1" applyAlignment="1">
      <alignment vertical="center" shrinkToFit="1"/>
    </xf>
    <xf numFmtId="0" fontId="18" fillId="17" borderId="7" xfId="20" applyFont="1" applyFill="1" applyBorder="1" applyAlignment="1">
      <alignment vertical="center" shrinkToFit="1"/>
    </xf>
    <xf numFmtId="0" fontId="18" fillId="17" borderId="8" xfId="20" applyFont="1" applyFill="1" applyBorder="1" applyAlignment="1">
      <alignment vertical="center" shrinkToFit="1"/>
    </xf>
    <xf numFmtId="0" fontId="18" fillId="17" borderId="10" xfId="20" applyFont="1" applyFill="1" applyBorder="1" applyAlignment="1">
      <alignment vertical="center" shrinkToFit="1"/>
    </xf>
    <xf numFmtId="0" fontId="18" fillId="17" borderId="9" xfId="20" applyFont="1" applyFill="1" applyBorder="1" applyAlignment="1">
      <alignment vertical="center" shrinkToFit="1"/>
    </xf>
    <xf numFmtId="0" fontId="66" fillId="17" borderId="5" xfId="20" applyFont="1" applyFill="1" applyBorder="1" applyAlignment="1">
      <alignment horizontal="left" vertical="center"/>
    </xf>
    <xf numFmtId="0" fontId="66" fillId="17" borderId="15" xfId="20" applyFont="1" applyFill="1" applyBorder="1" applyAlignment="1">
      <alignment horizontal="left" vertical="center"/>
    </xf>
    <xf numFmtId="0" fontId="66" fillId="17" borderId="16" xfId="20" applyFont="1" applyFill="1" applyBorder="1" applyAlignment="1">
      <alignment horizontal="left" vertical="center"/>
    </xf>
    <xf numFmtId="0" fontId="66" fillId="17" borderId="35" xfId="20" applyFont="1" applyFill="1" applyBorder="1" applyAlignment="1">
      <alignment horizontal="center" vertical="center"/>
    </xf>
    <xf numFmtId="0" fontId="66" fillId="17" borderId="3" xfId="20" applyFont="1" applyFill="1" applyBorder="1" applyAlignment="1">
      <alignment horizontal="center" vertical="center"/>
    </xf>
    <xf numFmtId="0" fontId="66" fillId="17" borderId="4" xfId="20" applyFont="1" applyFill="1" applyBorder="1" applyAlignment="1">
      <alignment horizontal="center" vertical="center"/>
    </xf>
    <xf numFmtId="0" fontId="66" fillId="17" borderId="8" xfId="20" applyFont="1" applyFill="1" applyBorder="1" applyAlignment="1">
      <alignment horizontal="center" vertical="center"/>
    </xf>
    <xf numFmtId="0" fontId="66" fillId="17" borderId="10" xfId="20" applyFont="1" applyFill="1" applyBorder="1" applyAlignment="1">
      <alignment horizontal="center" vertical="center"/>
    </xf>
    <xf numFmtId="0" fontId="66" fillId="17" borderId="9" xfId="20" applyFont="1" applyFill="1" applyBorder="1" applyAlignment="1">
      <alignment horizontal="center" vertical="center"/>
    </xf>
    <xf numFmtId="0" fontId="18" fillId="17" borderId="5" xfId="20" applyFont="1" applyFill="1" applyBorder="1" applyAlignment="1">
      <alignment vertical="center" shrinkToFit="1"/>
    </xf>
    <xf numFmtId="0" fontId="18" fillId="17" borderId="15" xfId="20" applyFont="1" applyFill="1" applyBorder="1" applyAlignment="1">
      <alignment vertical="center" shrinkToFit="1"/>
    </xf>
    <xf numFmtId="0" fontId="18" fillId="17" borderId="16" xfId="20" applyFont="1" applyFill="1" applyBorder="1" applyAlignment="1">
      <alignment vertical="center" shrinkToFit="1"/>
    </xf>
    <xf numFmtId="0" fontId="18" fillId="0" borderId="20" xfId="20" applyFont="1" applyBorder="1" applyAlignment="1">
      <alignment horizontal="center" vertical="center"/>
    </xf>
    <xf numFmtId="0" fontId="18" fillId="0" borderId="19" xfId="20" applyFont="1" applyBorder="1" applyAlignment="1">
      <alignment horizontal="center" vertical="center"/>
    </xf>
    <xf numFmtId="0" fontId="58" fillId="12" borderId="20" xfId="20" applyFont="1" applyFill="1" applyBorder="1" applyAlignment="1">
      <alignment vertical="center" wrapText="1"/>
    </xf>
    <xf numFmtId="0" fontId="58" fillId="12" borderId="17" xfId="20" applyFont="1" applyFill="1" applyBorder="1" applyAlignment="1">
      <alignment vertical="center" wrapText="1"/>
    </xf>
    <xf numFmtId="180" fontId="11" fillId="17" borderId="35" xfId="20" applyNumberFormat="1" applyFont="1" applyFill="1" applyBorder="1" applyAlignment="1" applyProtection="1">
      <alignment vertical="center" wrapText="1"/>
      <protection locked="0"/>
    </xf>
    <xf numFmtId="180" fontId="11" fillId="17" borderId="4" xfId="20" applyNumberFormat="1" applyFont="1" applyFill="1" applyBorder="1" applyAlignment="1" applyProtection="1">
      <alignment vertical="center" wrapText="1"/>
      <protection locked="0"/>
    </xf>
    <xf numFmtId="0" fontId="58" fillId="12" borderId="54" xfId="20" applyFont="1" applyFill="1" applyBorder="1" applyAlignment="1">
      <alignment vertical="center" wrapText="1"/>
    </xf>
    <xf numFmtId="0" fontId="18" fillId="19" borderId="69" xfId="20" applyFont="1" applyFill="1" applyBorder="1" applyAlignment="1">
      <alignment vertical="center" wrapText="1"/>
    </xf>
    <xf numFmtId="0" fontId="18" fillId="19" borderId="64" xfId="20" applyFont="1" applyFill="1" applyBorder="1" applyAlignment="1">
      <alignment vertical="center" wrapText="1"/>
    </xf>
    <xf numFmtId="180" fontId="11" fillId="17" borderId="35" xfId="20" applyNumberFormat="1" applyFont="1" applyFill="1" applyBorder="1" applyAlignment="1" applyProtection="1">
      <alignment horizontal="center" vertical="center" wrapText="1"/>
      <protection locked="0"/>
    </xf>
    <xf numFmtId="180" fontId="11" fillId="17" borderId="3" xfId="20" applyNumberFormat="1" applyFont="1" applyFill="1" applyBorder="1" applyAlignment="1" applyProtection="1">
      <alignment horizontal="center" vertical="center" wrapText="1"/>
      <protection locked="0"/>
    </xf>
    <xf numFmtId="180" fontId="11" fillId="17" borderId="4" xfId="20" applyNumberFormat="1" applyFont="1" applyFill="1" applyBorder="1" applyAlignment="1" applyProtection="1">
      <alignment horizontal="center" vertical="center" wrapText="1"/>
      <protection locked="0"/>
    </xf>
    <xf numFmtId="0" fontId="11" fillId="17" borderId="35" xfId="20" applyNumberFormat="1" applyFont="1" applyFill="1" applyBorder="1" applyAlignment="1">
      <alignment horizontal="center" vertical="center"/>
    </xf>
    <xf numFmtId="0" fontId="11" fillId="17" borderId="4" xfId="20" applyNumberFormat="1" applyFont="1" applyFill="1" applyBorder="1" applyAlignment="1">
      <alignment horizontal="center" vertical="center"/>
    </xf>
    <xf numFmtId="0" fontId="22" fillId="18" borderId="35" xfId="16" applyFont="1" applyFill="1" applyBorder="1" applyAlignment="1">
      <alignment horizontal="center" vertical="center"/>
    </xf>
    <xf numFmtId="0" fontId="22" fillId="18" borderId="3" xfId="16" applyFont="1" applyFill="1" applyBorder="1" applyAlignment="1">
      <alignment horizontal="center" vertical="center"/>
    </xf>
    <xf numFmtId="0" fontId="22" fillId="18" borderId="4" xfId="16" applyFont="1" applyFill="1" applyBorder="1" applyAlignment="1">
      <alignment horizontal="center" vertical="center"/>
    </xf>
    <xf numFmtId="0" fontId="11" fillId="17" borderId="5" xfId="20" applyFont="1" applyFill="1" applyBorder="1" applyAlignment="1" applyProtection="1">
      <alignment vertical="top" wrapText="1"/>
      <protection locked="0"/>
    </xf>
    <xf numFmtId="0" fontId="11" fillId="17" borderId="15" xfId="20" applyFont="1" applyFill="1" applyBorder="1" applyAlignment="1" applyProtection="1">
      <alignment vertical="top" wrapText="1"/>
      <protection locked="0"/>
    </xf>
    <xf numFmtId="0" fontId="11" fillId="17" borderId="16" xfId="20" applyFont="1" applyFill="1" applyBorder="1" applyAlignment="1" applyProtection="1">
      <alignment vertical="top" wrapText="1"/>
      <protection locked="0"/>
    </xf>
    <xf numFmtId="0" fontId="11" fillId="17" borderId="8" xfId="20" applyFont="1" applyFill="1" applyBorder="1" applyAlignment="1" applyProtection="1">
      <alignment vertical="top" wrapText="1"/>
      <protection locked="0"/>
    </xf>
    <xf numFmtId="0" fontId="11" fillId="17" borderId="10" xfId="20" applyFont="1" applyFill="1" applyBorder="1" applyAlignment="1" applyProtection="1">
      <alignment vertical="top" wrapText="1"/>
      <protection locked="0"/>
    </xf>
    <xf numFmtId="0" fontId="11" fillId="17" borderId="9" xfId="20" applyFont="1" applyFill="1" applyBorder="1" applyAlignment="1" applyProtection="1">
      <alignment vertical="top" wrapText="1"/>
      <protection locked="0"/>
    </xf>
    <xf numFmtId="0" fontId="18" fillId="19" borderId="63" xfId="20" applyFont="1" applyFill="1" applyBorder="1" applyAlignment="1">
      <alignment vertical="center" wrapText="1"/>
    </xf>
    <xf numFmtId="0" fontId="11" fillId="17" borderId="35" xfId="20" applyFont="1" applyFill="1" applyBorder="1" applyAlignment="1" applyProtection="1">
      <alignment horizontal="center" vertical="center" wrapText="1"/>
      <protection locked="0"/>
    </xf>
    <xf numFmtId="0" fontId="11" fillId="17" borderId="4" xfId="20" applyFont="1" applyFill="1" applyBorder="1" applyAlignment="1" applyProtection="1">
      <alignment horizontal="center" vertical="center" wrapText="1"/>
      <protection locked="0"/>
    </xf>
    <xf numFmtId="0" fontId="18" fillId="19" borderId="63" xfId="20" applyFont="1" applyFill="1" applyBorder="1" applyAlignment="1">
      <alignment horizontal="left" vertical="center" wrapText="1"/>
    </xf>
    <xf numFmtId="0" fontId="18" fillId="19" borderId="64" xfId="20" applyFont="1" applyFill="1" applyBorder="1" applyAlignment="1">
      <alignment horizontal="left" vertical="center" wrapText="1"/>
    </xf>
    <xf numFmtId="0" fontId="18" fillId="0" borderId="0" xfId="20" applyFont="1" applyBorder="1" applyAlignment="1">
      <alignment vertical="center" wrapText="1"/>
    </xf>
    <xf numFmtId="0" fontId="18" fillId="17" borderId="5" xfId="20" applyFont="1" applyFill="1" applyBorder="1" applyAlignment="1" applyProtection="1">
      <alignment vertical="top"/>
      <protection locked="0"/>
    </xf>
    <xf numFmtId="0" fontId="18" fillId="17" borderId="15" xfId="20" applyFont="1" applyFill="1" applyBorder="1" applyAlignment="1" applyProtection="1">
      <alignment vertical="top"/>
      <protection locked="0"/>
    </xf>
    <xf numFmtId="0" fontId="18" fillId="17" borderId="16" xfId="20" applyFont="1" applyFill="1" applyBorder="1" applyAlignment="1" applyProtection="1">
      <alignment vertical="top"/>
      <protection locked="0"/>
    </xf>
    <xf numFmtId="0" fontId="18" fillId="17" borderId="8" xfId="20" applyFont="1" applyFill="1" applyBorder="1" applyAlignment="1" applyProtection="1">
      <alignment vertical="top"/>
      <protection locked="0"/>
    </xf>
    <xf numFmtId="0" fontId="18" fillId="17" borderId="10" xfId="20" applyFont="1" applyFill="1" applyBorder="1" applyAlignment="1" applyProtection="1">
      <alignment vertical="top"/>
      <protection locked="0"/>
    </xf>
    <xf numFmtId="0" fontId="18" fillId="17" borderId="9" xfId="20" applyFont="1" applyFill="1" applyBorder="1" applyAlignment="1" applyProtection="1">
      <alignment vertical="top"/>
      <protection locked="0"/>
    </xf>
    <xf numFmtId="0" fontId="18" fillId="0" borderId="6" xfId="20" applyFont="1" applyBorder="1" applyAlignment="1">
      <alignment horizontal="center" vertical="center" wrapText="1"/>
    </xf>
    <xf numFmtId="0" fontId="18" fillId="0" borderId="6" xfId="20" applyFont="1" applyBorder="1" applyAlignment="1">
      <alignment horizontal="center" vertical="center"/>
    </xf>
    <xf numFmtId="0" fontId="11" fillId="17" borderId="87" xfId="20" applyFont="1" applyFill="1" applyBorder="1" applyAlignment="1" applyProtection="1">
      <alignment horizontal="left" vertical="center" shrinkToFit="1"/>
      <protection locked="0"/>
    </xf>
    <xf numFmtId="0" fontId="11" fillId="17" borderId="3" xfId="20" applyFont="1" applyFill="1" applyBorder="1" applyAlignment="1" applyProtection="1">
      <alignment horizontal="left" vertical="center" shrinkToFit="1"/>
      <protection locked="0"/>
    </xf>
    <xf numFmtId="0" fontId="11" fillId="17" borderId="4" xfId="20" applyFont="1" applyFill="1" applyBorder="1" applyAlignment="1" applyProtection="1">
      <alignment horizontal="left" vertical="center" shrinkToFit="1"/>
      <protection locked="0"/>
    </xf>
    <xf numFmtId="0" fontId="18" fillId="2" borderId="69" xfId="20" applyFont="1" applyFill="1" applyBorder="1" applyAlignment="1">
      <alignment vertical="center" wrapText="1"/>
    </xf>
    <xf numFmtId="0" fontId="18" fillId="2" borderId="64" xfId="20" applyFont="1" applyFill="1" applyBorder="1" applyAlignment="1">
      <alignment vertical="center" wrapText="1"/>
    </xf>
    <xf numFmtId="0" fontId="11" fillId="17" borderId="35" xfId="20" applyFont="1" applyFill="1" applyBorder="1" applyAlignment="1" applyProtection="1">
      <alignment vertical="center" wrapText="1"/>
      <protection locked="0"/>
    </xf>
    <xf numFmtId="0" fontId="11" fillId="17" borderId="3" xfId="20" applyFont="1" applyFill="1" applyBorder="1" applyAlignment="1" applyProtection="1">
      <alignment vertical="center" wrapText="1"/>
      <protection locked="0"/>
    </xf>
    <xf numFmtId="0" fontId="11" fillId="17" borderId="4" xfId="20" applyFont="1" applyFill="1" applyBorder="1" applyAlignment="1" applyProtection="1">
      <alignment vertical="center" wrapText="1"/>
      <protection locked="0"/>
    </xf>
    <xf numFmtId="0" fontId="18" fillId="2" borderId="81" xfId="20" applyFont="1" applyFill="1" applyBorder="1" applyAlignment="1">
      <alignment horizontal="left" vertical="center" wrapText="1"/>
    </xf>
    <xf numFmtId="0" fontId="18" fillId="2" borderId="79" xfId="20" applyFont="1" applyFill="1" applyBorder="1" applyAlignment="1">
      <alignment horizontal="left" vertical="center" wrapText="1"/>
    </xf>
    <xf numFmtId="0" fontId="11" fillId="17" borderId="35" xfId="20" applyFont="1" applyFill="1" applyBorder="1" applyAlignment="1" applyProtection="1">
      <alignment vertical="center" shrinkToFit="1"/>
      <protection locked="0"/>
    </xf>
    <xf numFmtId="0" fontId="11" fillId="17" borderId="3" xfId="20" applyFont="1" applyFill="1" applyBorder="1" applyAlignment="1" applyProtection="1">
      <alignment vertical="center" shrinkToFit="1"/>
      <protection locked="0"/>
    </xf>
    <xf numFmtId="0" fontId="11" fillId="17" borderId="4" xfId="20" applyFont="1" applyFill="1" applyBorder="1" applyAlignment="1" applyProtection="1">
      <alignment vertical="center" shrinkToFit="1"/>
      <protection locked="0"/>
    </xf>
    <xf numFmtId="0" fontId="11" fillId="17" borderId="35" xfId="20" applyFont="1" applyFill="1" applyBorder="1" applyAlignment="1" applyProtection="1">
      <alignment horizontal="right" vertical="center" wrapText="1"/>
      <protection locked="0"/>
    </xf>
    <xf numFmtId="0" fontId="11" fillId="17" borderId="4" xfId="20" applyFont="1" applyFill="1" applyBorder="1" applyAlignment="1" applyProtection="1">
      <alignment horizontal="right" vertical="center" wrapText="1"/>
      <protection locked="0"/>
    </xf>
    <xf numFmtId="0" fontId="11" fillId="0" borderId="35" xfId="20" applyFont="1" applyFill="1" applyBorder="1" applyAlignment="1" applyProtection="1">
      <alignment vertical="center" shrinkToFit="1"/>
    </xf>
    <xf numFmtId="0" fontId="11" fillId="0" borderId="3" xfId="20" applyFont="1" applyFill="1" applyBorder="1" applyAlignment="1" applyProtection="1">
      <alignment vertical="center" shrinkToFit="1"/>
    </xf>
    <xf numFmtId="0" fontId="11" fillId="0" borderId="4" xfId="20" applyFont="1" applyFill="1" applyBorder="1" applyAlignment="1" applyProtection="1">
      <alignment vertical="center" shrinkToFit="1"/>
    </xf>
    <xf numFmtId="0" fontId="11" fillId="17" borderId="35" xfId="20" applyFont="1" applyFill="1" applyBorder="1" applyAlignment="1">
      <alignment horizontal="center" vertical="center" wrapText="1"/>
    </xf>
    <xf numFmtId="0" fontId="11" fillId="17" borderId="4" xfId="20" applyFont="1" applyFill="1" applyBorder="1" applyAlignment="1">
      <alignment horizontal="center" vertical="center" wrapText="1"/>
    </xf>
    <xf numFmtId="0" fontId="11" fillId="0" borderId="0" xfId="20" applyFont="1" applyFill="1" applyBorder="1" applyAlignment="1">
      <alignment vertical="center" shrinkToFit="1"/>
    </xf>
    <xf numFmtId="0" fontId="11" fillId="0" borderId="2" xfId="20" applyFont="1" applyFill="1" applyBorder="1" applyAlignment="1">
      <alignment vertical="center" shrinkToFit="1"/>
    </xf>
    <xf numFmtId="0" fontId="11" fillId="0" borderId="35" xfId="20" applyFont="1" applyFill="1" applyBorder="1" applyAlignment="1" applyProtection="1">
      <alignment horizontal="left" vertical="center" shrinkToFit="1"/>
      <protection locked="0"/>
    </xf>
    <xf numFmtId="0" fontId="11" fillId="0" borderId="3" xfId="20" applyFont="1" applyFill="1" applyBorder="1" applyAlignment="1" applyProtection="1">
      <alignment horizontal="left" vertical="center" shrinkToFit="1"/>
      <protection locked="0"/>
    </xf>
    <xf numFmtId="0" fontId="11" fillId="0" borderId="86" xfId="20" applyFont="1" applyFill="1" applyBorder="1" applyAlignment="1" applyProtection="1">
      <alignment horizontal="left" vertical="center" shrinkToFit="1"/>
      <protection locked="0"/>
    </xf>
    <xf numFmtId="0" fontId="17" fillId="0" borderId="0" xfId="20" applyFont="1" applyBorder="1" applyAlignment="1">
      <alignment horizontal="left" vertical="center" wrapText="1"/>
    </xf>
    <xf numFmtId="0" fontId="18" fillId="19" borderId="81" xfId="20" applyFont="1" applyFill="1" applyBorder="1" applyAlignment="1">
      <alignment horizontal="left" vertical="center" wrapText="1"/>
    </xf>
    <xf numFmtId="0" fontId="18" fillId="19" borderId="79" xfId="20" applyFont="1" applyFill="1" applyBorder="1" applyAlignment="1">
      <alignment horizontal="left" vertical="center" wrapText="1"/>
    </xf>
    <xf numFmtId="0" fontId="18" fillId="0" borderId="0" xfId="20" applyFont="1" applyBorder="1" applyAlignment="1">
      <alignment horizontal="left" vertical="center" wrapText="1"/>
    </xf>
    <xf numFmtId="0" fontId="22" fillId="0" borderId="0" xfId="20" applyFont="1" applyFill="1" applyBorder="1" applyAlignment="1">
      <alignment horizontal="center" vertical="center" wrapText="1"/>
    </xf>
    <xf numFmtId="0" fontId="22" fillId="0" borderId="7" xfId="20" applyFont="1" applyFill="1" applyBorder="1" applyAlignment="1">
      <alignment horizontal="center" vertical="center" wrapText="1"/>
    </xf>
    <xf numFmtId="0" fontId="11" fillId="20" borderId="1" xfId="17" applyFont="1" applyFill="1" applyBorder="1" applyAlignment="1">
      <alignment horizontal="center" vertical="center"/>
    </xf>
    <xf numFmtId="0" fontId="12" fillId="20" borderId="20" xfId="17" applyFont="1" applyFill="1" applyBorder="1" applyAlignment="1">
      <alignment horizontal="center" vertical="center"/>
    </xf>
    <xf numFmtId="0" fontId="12" fillId="20" borderId="19" xfId="17" applyFont="1" applyFill="1" applyBorder="1" applyAlignment="1">
      <alignment horizontal="center" vertical="center"/>
    </xf>
    <xf numFmtId="0" fontId="12" fillId="21" borderId="1" xfId="17" applyFont="1" applyFill="1" applyBorder="1" applyAlignment="1">
      <alignment horizontal="center" vertical="center"/>
    </xf>
    <xf numFmtId="178" fontId="11" fillId="17" borderId="35" xfId="20" applyNumberFormat="1" applyFont="1" applyFill="1" applyBorder="1" applyAlignment="1" applyProtection="1">
      <alignment horizontal="right" vertical="center" wrapText="1"/>
      <protection locked="0"/>
    </xf>
    <xf numFmtId="178" fontId="11" fillId="17" borderId="4" xfId="20" applyNumberFormat="1" applyFont="1" applyFill="1" applyBorder="1" applyAlignment="1" applyProtection="1">
      <alignment horizontal="right" vertical="center" wrapText="1"/>
      <protection locked="0"/>
    </xf>
    <xf numFmtId="0" fontId="11" fillId="0" borderId="0" xfId="20" applyFont="1" applyFill="1" applyBorder="1" applyAlignment="1">
      <alignment horizontal="right" vertical="center" shrinkToFit="1"/>
    </xf>
    <xf numFmtId="0" fontId="18" fillId="0" borderId="5" xfId="20" applyFont="1" applyBorder="1">
      <alignment vertical="center"/>
    </xf>
    <xf numFmtId="0" fontId="18" fillId="0" borderId="15" xfId="20" applyFont="1" applyBorder="1">
      <alignment vertical="center"/>
    </xf>
    <xf numFmtId="0" fontId="18" fillId="0" borderId="16" xfId="20" applyFont="1" applyBorder="1">
      <alignment vertical="center"/>
    </xf>
    <xf numFmtId="0" fontId="12" fillId="0" borderId="35" xfId="17" applyFont="1" applyFill="1" applyBorder="1" applyAlignment="1">
      <alignment vertical="center"/>
    </xf>
    <xf numFmtId="0" fontId="12" fillId="0" borderId="3" xfId="17" applyFont="1" applyFill="1" applyBorder="1" applyAlignment="1">
      <alignment vertical="center"/>
    </xf>
    <xf numFmtId="0" fontId="12" fillId="0" borderId="4" xfId="17" applyFont="1" applyFill="1" applyBorder="1" applyAlignment="1">
      <alignment vertical="center"/>
    </xf>
    <xf numFmtId="0" fontId="12" fillId="0" borderId="8" xfId="17" applyFont="1" applyFill="1" applyBorder="1" applyAlignment="1">
      <alignment vertical="center"/>
    </xf>
    <xf numFmtId="0" fontId="12" fillId="0" borderId="10" xfId="17" applyFont="1" applyFill="1" applyBorder="1" applyAlignment="1">
      <alignment vertical="center"/>
    </xf>
    <xf numFmtId="0" fontId="12" fillId="0" borderId="9" xfId="17" applyFont="1" applyFill="1" applyBorder="1" applyAlignment="1">
      <alignment vertical="center"/>
    </xf>
    <xf numFmtId="0" fontId="64" fillId="0" borderId="26" xfId="2" applyFont="1" applyFill="1" applyBorder="1" applyAlignment="1">
      <alignment horizontal="center" vertical="top" shrinkToFit="1"/>
    </xf>
    <xf numFmtId="0" fontId="64" fillId="0" borderId="72" xfId="2" applyFont="1" applyFill="1" applyBorder="1" applyAlignment="1">
      <alignment horizontal="center" vertical="top" shrinkToFit="1"/>
    </xf>
    <xf numFmtId="0" fontId="64" fillId="0" borderId="73" xfId="2" applyFont="1" applyFill="1" applyBorder="1" applyAlignment="1">
      <alignment horizontal="center" vertical="top" shrinkToFit="1"/>
    </xf>
    <xf numFmtId="0" fontId="65" fillId="0" borderId="26" xfId="2" applyFont="1" applyFill="1" applyBorder="1" applyAlignment="1">
      <alignment horizontal="center" vertical="top" shrinkToFit="1"/>
    </xf>
    <xf numFmtId="0" fontId="65" fillId="0" borderId="72" xfId="2" applyFont="1" applyFill="1" applyBorder="1" applyAlignment="1">
      <alignment horizontal="center" vertical="top" shrinkToFit="1"/>
    </xf>
    <xf numFmtId="0" fontId="65" fillId="0" borderId="73" xfId="2" applyFont="1" applyFill="1" applyBorder="1" applyAlignment="1">
      <alignment horizontal="center" vertical="top" shrinkToFit="1"/>
    </xf>
    <xf numFmtId="0" fontId="64" fillId="0" borderId="26" xfId="2" applyFont="1" applyBorder="1" applyAlignment="1">
      <alignment horizontal="center" vertical="top" shrinkToFit="1"/>
    </xf>
    <xf numFmtId="0" fontId="64" fillId="0" borderId="72" xfId="2" applyFont="1" applyBorder="1" applyAlignment="1">
      <alignment horizontal="center" vertical="top" shrinkToFit="1"/>
    </xf>
    <xf numFmtId="0" fontId="64" fillId="0" borderId="73" xfId="2" applyFont="1" applyBorder="1" applyAlignment="1">
      <alignment horizontal="center" vertical="top" shrinkToFit="1"/>
    </xf>
    <xf numFmtId="0" fontId="18" fillId="0" borderId="0" xfId="20" applyFont="1" applyBorder="1" applyAlignment="1">
      <alignment horizontal="left" vertical="center"/>
    </xf>
    <xf numFmtId="0" fontId="18" fillId="0" borderId="0" xfId="20" applyFont="1" applyBorder="1" applyAlignment="1">
      <alignment vertical="center"/>
    </xf>
    <xf numFmtId="0" fontId="18" fillId="0" borderId="20" xfId="20" applyFont="1" applyBorder="1" applyAlignment="1">
      <alignment horizontal="center" vertical="center" wrapText="1"/>
    </xf>
    <xf numFmtId="0" fontId="18" fillId="0" borderId="17" xfId="20" applyFont="1" applyBorder="1" applyAlignment="1">
      <alignment horizontal="center" vertical="center" wrapText="1"/>
    </xf>
    <xf numFmtId="0" fontId="11" fillId="17" borderId="35" xfId="20" applyFont="1" applyFill="1" applyBorder="1" applyAlignment="1" applyProtection="1">
      <alignment horizontal="left" vertical="center" wrapText="1"/>
      <protection locked="0"/>
    </xf>
    <xf numFmtId="0" fontId="11" fillId="17" borderId="3" xfId="20" applyFont="1" applyFill="1" applyBorder="1" applyAlignment="1" applyProtection="1">
      <alignment horizontal="left" vertical="center" wrapText="1"/>
      <protection locked="0"/>
    </xf>
    <xf numFmtId="0" fontId="11" fillId="17" borderId="4" xfId="20" applyFont="1" applyFill="1" applyBorder="1" applyAlignment="1" applyProtection="1">
      <alignment horizontal="left" vertical="center" wrapText="1"/>
      <protection locked="0"/>
    </xf>
    <xf numFmtId="0" fontId="18" fillId="17" borderId="35" xfId="20" applyFont="1" applyFill="1" applyBorder="1" applyAlignment="1">
      <alignment horizontal="left" vertical="center" wrapText="1"/>
    </xf>
    <xf numFmtId="0" fontId="18" fillId="17" borderId="3" xfId="20" applyFont="1" applyFill="1" applyBorder="1" applyAlignment="1">
      <alignment horizontal="left" vertical="center" wrapText="1"/>
    </xf>
    <xf numFmtId="0" fontId="18" fillId="17" borderId="4" xfId="20" applyFont="1" applyFill="1" applyBorder="1" applyAlignment="1">
      <alignment horizontal="left" vertical="center" wrapText="1"/>
    </xf>
    <xf numFmtId="0" fontId="11" fillId="0" borderId="0" xfId="20" applyFont="1" applyFill="1" applyBorder="1" applyAlignment="1">
      <alignment horizontal="left" vertical="center" wrapText="1"/>
    </xf>
    <xf numFmtId="0" fontId="58" fillId="12" borderId="19" xfId="20" applyFont="1" applyFill="1" applyBorder="1" applyAlignment="1">
      <alignment vertical="center" wrapText="1"/>
    </xf>
    <xf numFmtId="0" fontId="11" fillId="19" borderId="63" xfId="20" applyFont="1" applyFill="1" applyBorder="1" applyAlignment="1">
      <alignment vertical="center" wrapText="1"/>
    </xf>
    <xf numFmtId="0" fontId="11" fillId="19" borderId="64" xfId="20" applyFont="1" applyFill="1" applyBorder="1" applyAlignment="1">
      <alignment vertical="center" wrapText="1"/>
    </xf>
    <xf numFmtId="0" fontId="76" fillId="0" borderId="5" xfId="20" applyFont="1" applyBorder="1" applyAlignment="1">
      <alignment vertical="center" wrapText="1"/>
    </xf>
    <xf numFmtId="0" fontId="76" fillId="0" borderId="15" xfId="20" applyFont="1" applyBorder="1" applyAlignment="1">
      <alignment vertical="center" wrapText="1"/>
    </xf>
    <xf numFmtId="0" fontId="76" fillId="0" borderId="16" xfId="20" applyFont="1" applyBorder="1" applyAlignment="1">
      <alignment vertical="center" wrapText="1"/>
    </xf>
    <xf numFmtId="0" fontId="18" fillId="19" borderId="83" xfId="20" applyFont="1" applyFill="1" applyBorder="1" applyAlignment="1">
      <alignment horizontal="left" vertical="center" wrapText="1"/>
    </xf>
    <xf numFmtId="0" fontId="18" fillId="19" borderId="84" xfId="20" applyFont="1" applyFill="1" applyBorder="1" applyAlignment="1">
      <alignment horizontal="left" vertical="center" wrapText="1"/>
    </xf>
    <xf numFmtId="0" fontId="18" fillId="19" borderId="0" xfId="20" applyFont="1" applyFill="1" applyBorder="1" applyAlignment="1">
      <alignment horizontal="left" vertical="center" wrapText="1"/>
    </xf>
    <xf numFmtId="0" fontId="11" fillId="0" borderId="35" xfId="20" applyFont="1" applyFill="1" applyBorder="1" applyAlignment="1" applyProtection="1">
      <alignment vertical="center" wrapText="1"/>
      <protection locked="0"/>
    </xf>
    <xf numFmtId="0" fontId="11" fillId="0" borderId="3" xfId="20" applyFont="1" applyFill="1" applyBorder="1" applyAlignment="1" applyProtection="1">
      <alignment vertical="center" wrapText="1"/>
      <protection locked="0"/>
    </xf>
    <xf numFmtId="0" fontId="11" fillId="0" borderId="4" xfId="20" applyFont="1" applyFill="1" applyBorder="1" applyAlignment="1" applyProtection="1">
      <alignment vertical="center" wrapText="1"/>
      <protection locked="0"/>
    </xf>
    <xf numFmtId="0" fontId="11" fillId="17" borderId="3" xfId="20" applyFont="1" applyFill="1" applyBorder="1" applyAlignment="1" applyProtection="1">
      <alignment horizontal="center" vertical="center" wrapText="1"/>
      <protection locked="0"/>
    </xf>
    <xf numFmtId="0" fontId="11" fillId="17" borderId="8" xfId="20" applyFont="1" applyFill="1" applyBorder="1" applyAlignment="1" applyProtection="1">
      <alignment horizontal="center" vertical="center" wrapText="1"/>
      <protection locked="0"/>
    </xf>
    <xf numFmtId="0" fontId="11" fillId="17" borderId="10" xfId="20" applyFont="1" applyFill="1" applyBorder="1" applyAlignment="1" applyProtection="1">
      <alignment horizontal="center" vertical="center" wrapText="1"/>
      <protection locked="0"/>
    </xf>
    <xf numFmtId="0" fontId="11" fillId="17" borderId="9" xfId="20" applyFont="1" applyFill="1" applyBorder="1" applyAlignment="1" applyProtection="1">
      <alignment horizontal="center" vertical="center" wrapText="1"/>
      <protection locked="0"/>
    </xf>
    <xf numFmtId="0" fontId="11" fillId="19" borderId="63" xfId="20" applyFont="1" applyFill="1" applyBorder="1" applyAlignment="1">
      <alignment horizontal="left" vertical="center" wrapText="1"/>
    </xf>
    <xf numFmtId="0" fontId="11" fillId="19" borderId="64" xfId="20" applyFont="1" applyFill="1" applyBorder="1" applyAlignment="1">
      <alignment horizontal="left" vertical="center" wrapText="1"/>
    </xf>
    <xf numFmtId="0" fontId="18" fillId="0" borderId="0" xfId="20" applyFont="1" applyBorder="1" applyAlignment="1">
      <alignment horizontal="left" vertical="top" wrapText="1"/>
    </xf>
    <xf numFmtId="0" fontId="11" fillId="17" borderId="35" xfId="20" applyFont="1" applyFill="1" applyBorder="1" applyAlignment="1">
      <alignment horizontal="left" vertical="top" shrinkToFit="1"/>
    </xf>
    <xf numFmtId="0" fontId="11" fillId="17" borderId="3" xfId="20" applyFont="1" applyFill="1" applyBorder="1" applyAlignment="1">
      <alignment horizontal="left" vertical="top" shrinkToFit="1"/>
    </xf>
    <xf numFmtId="0" fontId="11" fillId="17" borderId="4" xfId="20" applyFont="1" applyFill="1" applyBorder="1" applyAlignment="1">
      <alignment horizontal="left" vertical="top" shrinkToFit="1"/>
    </xf>
    <xf numFmtId="0" fontId="12" fillId="0" borderId="1" xfId="7" applyFont="1" applyBorder="1" applyAlignment="1">
      <alignment horizontal="center" vertical="center"/>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13" borderId="1" xfId="2" applyFont="1" applyFill="1" applyBorder="1" applyAlignment="1">
      <alignment horizontal="center" vertical="center"/>
    </xf>
    <xf numFmtId="0" fontId="11" fillId="0" borderId="0" xfId="2" applyFont="1" applyAlignment="1">
      <alignment horizontal="left" vertical="top" wrapText="1"/>
    </xf>
    <xf numFmtId="0" fontId="12" fillId="0" borderId="1"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36" fillId="5" borderId="0" xfId="2" applyFont="1" applyFill="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5" borderId="0" xfId="16" applyFont="1" applyFill="1" applyAlignment="1">
      <alignment horizontal="center" vertical="center"/>
    </xf>
    <xf numFmtId="0" fontId="11" fillId="0" borderId="0" xfId="16" applyFont="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12" fillId="6" borderId="44"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0" borderId="8" xfId="16" applyFont="1" applyBorder="1" applyAlignment="1">
      <alignment horizontal="center" vertical="center"/>
    </xf>
    <xf numFmtId="0" fontId="12" fillId="0" borderId="10"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48" fillId="5" borderId="0" xfId="2" applyFont="1" applyFill="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12" xfId="7" applyFont="1" applyBorder="1" applyAlignment="1">
      <alignment horizontal="left" vertical="center"/>
    </xf>
    <xf numFmtId="0" fontId="12" fillId="0" borderId="6" xfId="7" applyFont="1" applyBorder="1" applyAlignment="1">
      <alignment horizontal="left" vertical="center"/>
    </xf>
    <xf numFmtId="0" fontId="12" fillId="0" borderId="0" xfId="7" applyFont="1" applyBorder="1" applyAlignment="1">
      <alignment horizontal="left" vertical="center"/>
    </xf>
    <xf numFmtId="0" fontId="12" fillId="0" borderId="7"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0" borderId="14"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0" borderId="16"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2" fillId="5" borderId="5" xfId="7" applyFont="1" applyFill="1" applyBorder="1" applyAlignment="1">
      <alignment horizontal="left" vertical="top" wrapText="1"/>
    </xf>
    <xf numFmtId="0" fontId="12" fillId="5" borderId="15" xfId="7" applyFont="1" applyFill="1" applyBorder="1" applyAlignment="1">
      <alignment horizontal="left" vertical="top" wrapText="1"/>
    </xf>
    <xf numFmtId="0" fontId="12" fillId="5" borderId="16" xfId="7" applyFont="1" applyFill="1" applyBorder="1" applyAlignment="1">
      <alignment horizontal="left" vertical="top" wrapText="1"/>
    </xf>
    <xf numFmtId="0" fontId="12" fillId="5" borderId="6" xfId="7" applyFont="1" applyFill="1" applyBorder="1" applyAlignment="1">
      <alignment horizontal="left" vertical="top" wrapText="1"/>
    </xf>
    <xf numFmtId="0" fontId="12" fillId="5" borderId="0" xfId="7" applyFont="1" applyFill="1" applyBorder="1" applyAlignment="1">
      <alignment horizontal="left" vertical="top" wrapText="1"/>
    </xf>
    <xf numFmtId="0" fontId="12" fillId="5" borderId="7" xfId="7" applyFont="1" applyFill="1" applyBorder="1" applyAlignment="1">
      <alignment horizontal="left" vertical="top" wrapText="1"/>
    </xf>
    <xf numFmtId="0" fontId="12" fillId="5" borderId="33" xfId="7" applyFont="1" applyFill="1" applyBorder="1" applyAlignment="1">
      <alignment horizontal="left" vertical="top" wrapText="1"/>
    </xf>
    <xf numFmtId="0" fontId="12" fillId="5" borderId="13" xfId="7" applyFont="1" applyFill="1" applyBorder="1" applyAlignment="1">
      <alignment horizontal="left" vertical="top" wrapText="1"/>
    </xf>
    <xf numFmtId="0" fontId="12" fillId="5" borderId="14" xfId="7" applyFont="1" applyFill="1" applyBorder="1" applyAlignment="1">
      <alignment horizontal="left" vertical="top" wrapText="1"/>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5" borderId="1" xfId="2" applyFont="1" applyFill="1" applyBorder="1" applyAlignment="1">
      <alignment horizontal="center" vertical="center" wrapText="1"/>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5" borderId="19" xfId="2" applyFont="1" applyFill="1" applyBorder="1" applyAlignment="1">
      <alignment horizontal="center" vertical="center" wrapText="1"/>
    </xf>
    <xf numFmtId="0" fontId="12" fillId="5" borderId="0" xfId="7" applyFont="1" applyFill="1" applyAlignment="1">
      <alignment horizontal="center" vertical="center"/>
    </xf>
    <xf numFmtId="0" fontId="22" fillId="0" borderId="1" xfId="2" applyFont="1" applyBorder="1" applyAlignment="1">
      <alignment horizontal="left" vertical="center" wrapText="1"/>
    </xf>
    <xf numFmtId="0" fontId="12" fillId="0" borderId="0" xfId="2" applyFont="1" applyFill="1" applyAlignment="1">
      <alignment horizontal="left" vertical="center"/>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20" xfId="2" applyFont="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2" fillId="0" borderId="18" xfId="16" applyFont="1" applyBorder="1" applyAlignment="1">
      <alignment horizontal="left" vertical="center" wrapText="1"/>
    </xf>
    <xf numFmtId="0" fontId="12" fillId="5" borderId="31" xfId="16" applyFont="1" applyFill="1" applyBorder="1" applyAlignment="1">
      <alignment horizontal="left" vertical="center" wrapText="1"/>
    </xf>
    <xf numFmtId="0" fontId="1" fillId="0" borderId="11" xfId="16"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3" xfId="16" applyBorder="1" applyAlignment="1">
      <alignment horizontal="left" vertical="center" wrapText="1"/>
    </xf>
    <xf numFmtId="0" fontId="1" fillId="0" borderId="14" xfId="16" applyBorder="1" applyAlignment="1">
      <alignment horizontal="left" vertical="center" wrapText="1"/>
    </xf>
    <xf numFmtId="0" fontId="1" fillId="0" borderId="32" xfId="16" applyBorder="1" applyAlignment="1">
      <alignment horizontal="left" vertical="center" wrapText="1"/>
    </xf>
    <xf numFmtId="0" fontId="1" fillId="0" borderId="18" xfId="16" applyBorder="1" applyAlignment="1">
      <alignment horizontal="left" vertical="center" wrapText="1"/>
    </xf>
    <xf numFmtId="0" fontId="12" fillId="0" borderId="0" xfId="2" applyFont="1" applyFill="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12" fillId="5" borderId="0" xfId="2" applyFont="1" applyFill="1" applyAlignment="1">
      <alignment horizontal="center" vertical="center"/>
    </xf>
    <xf numFmtId="0" fontId="12" fillId="5" borderId="31" xfId="16" applyFont="1" applyFill="1" applyBorder="1" applyAlignment="1">
      <alignment horizontal="left" vertical="top" wrapText="1"/>
    </xf>
    <xf numFmtId="0" fontId="57" fillId="0" borderId="11" xfId="16" applyFont="1" applyBorder="1" applyAlignment="1">
      <alignment horizontal="left" vertical="top" wrapText="1"/>
    </xf>
    <xf numFmtId="0" fontId="57" fillId="0" borderId="12" xfId="16" applyFont="1" applyBorder="1" applyAlignment="1">
      <alignment horizontal="left" vertical="top" wrapText="1"/>
    </xf>
    <xf numFmtId="0" fontId="57" fillId="0" borderId="21" xfId="16" applyFont="1" applyBorder="1" applyAlignment="1">
      <alignment horizontal="left" vertical="top" wrapText="1"/>
    </xf>
    <xf numFmtId="0" fontId="57" fillId="0" borderId="13" xfId="16" applyFont="1" applyBorder="1" applyAlignment="1">
      <alignment horizontal="left" vertical="top" wrapText="1"/>
    </xf>
    <xf numFmtId="0" fontId="57" fillId="0" borderId="14" xfId="16" applyFont="1" applyBorder="1" applyAlignment="1">
      <alignment horizontal="left" vertical="top" wrapText="1"/>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13" fillId="5" borderId="8" xfId="2" applyFont="1" applyFill="1" applyBorder="1" applyAlignment="1">
      <alignment horizontal="left" vertical="center" shrinkToFit="1"/>
    </xf>
    <xf numFmtId="0" fontId="13" fillId="5" borderId="10" xfId="2" applyFont="1" applyFill="1" applyBorder="1" applyAlignment="1">
      <alignment horizontal="left" vertical="center" shrinkToFit="1"/>
    </xf>
    <xf numFmtId="0" fontId="13" fillId="5" borderId="9" xfId="2" applyFont="1" applyFill="1" applyBorder="1" applyAlignment="1">
      <alignment horizontal="left" vertical="center" shrinkToFit="1"/>
    </xf>
    <xf numFmtId="0" fontId="13" fillId="5" borderId="8"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13" fillId="5" borderId="5" xfId="2" applyFont="1" applyFill="1" applyBorder="1" applyAlignment="1">
      <alignment horizontal="left" vertical="center" shrinkToFit="1"/>
    </xf>
    <xf numFmtId="0" fontId="13" fillId="5" borderId="15" xfId="2" applyFont="1" applyFill="1" applyBorder="1" applyAlignment="1">
      <alignment horizontal="left" vertical="center" shrinkToFit="1"/>
    </xf>
    <xf numFmtId="0" fontId="13" fillId="5" borderId="16" xfId="2" applyFont="1" applyFill="1" applyBorder="1" applyAlignment="1">
      <alignment horizontal="left" vertical="center" shrinkToFit="1"/>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6" xfId="2" applyFont="1" applyFill="1" applyBorder="1" applyAlignment="1">
      <alignment horizontal="left" vertical="center" shrinkToFit="1"/>
    </xf>
    <xf numFmtId="0" fontId="13" fillId="5" borderId="0" xfId="2" applyFont="1" applyFill="1" applyBorder="1" applyAlignment="1">
      <alignment horizontal="left" vertical="center" shrinkToFit="1"/>
    </xf>
    <xf numFmtId="0" fontId="13" fillId="5" borderId="7" xfId="2" applyFont="1" applyFill="1" applyBorder="1" applyAlignment="1">
      <alignment horizontal="left" vertical="center" shrinkToFit="1"/>
    </xf>
    <xf numFmtId="0" fontId="22" fillId="0" borderId="0" xfId="2" applyFont="1" applyAlignment="1">
      <alignment horizontal="left" vertical="top" wrapText="1"/>
    </xf>
    <xf numFmtId="0" fontId="22" fillId="0" borderId="0" xfId="2" applyFont="1" applyBorder="1" applyAlignment="1">
      <alignment horizontal="left" vertical="top" wrapText="1"/>
    </xf>
    <xf numFmtId="0" fontId="12" fillId="0" borderId="0" xfId="2" applyFont="1" applyAlignment="1">
      <alignment horizontal="left" vertical="center" wrapText="1"/>
    </xf>
    <xf numFmtId="0" fontId="12" fillId="0" borderId="0" xfId="7" applyFont="1" applyAlignment="1">
      <alignment horizontal="left" vertical="center" wrapText="1"/>
    </xf>
    <xf numFmtId="0" fontId="12" fillId="0" borderId="0" xfId="2" applyFont="1" applyAlignment="1">
      <alignment horizontal="center"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12" fillId="5" borderId="0" xfId="17" applyFont="1" applyFill="1" applyAlignment="1">
      <alignment horizontal="left" vertical="center"/>
    </xf>
    <xf numFmtId="0" fontId="12" fillId="5" borderId="0" xfId="17" applyFont="1" applyFill="1">
      <alignment vertical="center"/>
    </xf>
    <xf numFmtId="0" fontId="36" fillId="0" borderId="58" xfId="2" applyFont="1" applyBorder="1" applyAlignment="1">
      <alignment horizontal="center" vertical="center"/>
    </xf>
    <xf numFmtId="0" fontId="11" fillId="0" borderId="0" xfId="18" applyFont="1" applyAlignment="1">
      <alignment horizontal="left" vertical="center" wrapText="1"/>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6" fillId="0" borderId="20" xfId="2" applyFont="1" applyBorder="1" applyAlignment="1">
      <alignment horizontal="center" vertical="center"/>
    </xf>
    <xf numFmtId="0" fontId="36" fillId="5" borderId="17" xfId="2" applyFont="1" applyFill="1" applyBorder="1" applyAlignment="1">
      <alignment horizontal="center" vertical="center"/>
    </xf>
    <xf numFmtId="0" fontId="15" fillId="0" borderId="0" xfId="16" applyFont="1" applyAlignment="1">
      <alignment horizontal="left" vertical="center" wrapText="1"/>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0" borderId="1" xfId="2" applyFont="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1" fillId="0" borderId="1" xfId="7"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31" fillId="14" borderId="1" xfId="7" applyFont="1" applyFill="1" applyBorder="1" applyAlignment="1">
      <alignment horizontal="center" vertical="center"/>
    </xf>
    <xf numFmtId="0" fontId="80" fillId="0" borderId="0" xfId="2" applyFont="1" applyAlignment="1">
      <alignment horizontal="center" vertical="center"/>
    </xf>
    <xf numFmtId="0" fontId="40" fillId="0" borderId="0" xfId="2" applyFont="1" applyAlignment="1">
      <alignment horizontal="center" vertical="center"/>
    </xf>
    <xf numFmtId="0" fontId="42" fillId="0" borderId="0" xfId="2" applyFont="1" applyAlignment="1">
      <alignment horizontal="left"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180" fontId="28" fillId="5" borderId="0" xfId="2" applyNumberFormat="1" applyFont="1" applyFill="1" applyAlignment="1">
      <alignment horizontal="center" vertical="top" shrinkToFit="1"/>
    </xf>
    <xf numFmtId="0" fontId="36" fillId="0" borderId="13" xfId="2" applyFont="1" applyBorder="1" applyAlignment="1">
      <alignment horizontal="center" vertical="top"/>
    </xf>
    <xf numFmtId="0" fontId="21" fillId="0" borderId="0" xfId="2" applyFont="1" applyAlignment="1">
      <alignment horizontal="center" vertical="center"/>
    </xf>
    <xf numFmtId="182" fontId="28" fillId="5" borderId="0" xfId="2" applyNumberFormat="1" applyFont="1" applyFill="1" applyAlignment="1">
      <alignment horizontal="center" vertical="top"/>
    </xf>
    <xf numFmtId="0" fontId="12" fillId="0" borderId="9" xfId="7" applyFont="1" applyBorder="1" applyAlignment="1">
      <alignment horizontal="left" vertical="center"/>
    </xf>
    <xf numFmtId="0" fontId="12" fillId="5" borderId="34" xfId="7" applyFont="1" applyFill="1" applyBorder="1" applyAlignment="1">
      <alignment horizontal="left" vertical="top"/>
    </xf>
    <xf numFmtId="0" fontId="12" fillId="5" borderId="11" xfId="7" applyFont="1" applyFill="1" applyBorder="1" applyAlignment="1">
      <alignment horizontal="left" vertical="top"/>
    </xf>
    <xf numFmtId="0" fontId="12" fillId="5" borderId="12" xfId="7" applyFont="1" applyFill="1" applyBorder="1" applyAlignment="1">
      <alignment horizontal="left" vertical="top"/>
    </xf>
    <xf numFmtId="0" fontId="12" fillId="5" borderId="6" xfId="7" applyFont="1" applyFill="1" applyBorder="1" applyAlignment="1">
      <alignment horizontal="left" vertical="top"/>
    </xf>
    <xf numFmtId="0" fontId="12" fillId="5" borderId="0" xfId="7" applyFont="1" applyFill="1" applyBorder="1" applyAlignment="1">
      <alignment horizontal="left" vertical="top"/>
    </xf>
    <xf numFmtId="0" fontId="12" fillId="5" borderId="7" xfId="7" applyFont="1" applyFill="1" applyBorder="1" applyAlignment="1">
      <alignment horizontal="left" vertical="top"/>
    </xf>
    <xf numFmtId="0" fontId="12" fillId="5" borderId="33" xfId="7" applyFont="1" applyFill="1" applyBorder="1" applyAlignment="1">
      <alignment horizontal="left" vertical="top"/>
    </xf>
    <xf numFmtId="0" fontId="12" fillId="5" borderId="13" xfId="7" applyFont="1" applyFill="1" applyBorder="1" applyAlignment="1">
      <alignment horizontal="left" vertical="top"/>
    </xf>
    <xf numFmtId="0" fontId="12" fillId="5" borderId="14" xfId="7" applyFont="1" applyFill="1" applyBorder="1" applyAlignment="1">
      <alignment horizontal="left" vertical="top"/>
    </xf>
    <xf numFmtId="0" fontId="12" fillId="5" borderId="8" xfId="7" applyFont="1" applyFill="1" applyBorder="1" applyAlignment="1">
      <alignment horizontal="left" vertical="top"/>
    </xf>
    <xf numFmtId="0" fontId="12" fillId="5" borderId="10" xfId="7" applyFont="1" applyFill="1" applyBorder="1" applyAlignment="1">
      <alignment horizontal="left" vertical="top"/>
    </xf>
    <xf numFmtId="0" fontId="12" fillId="5" borderId="9" xfId="7" applyFont="1" applyFill="1" applyBorder="1" applyAlignment="1">
      <alignment horizontal="left" vertical="top"/>
    </xf>
    <xf numFmtId="0" fontId="43" fillId="5" borderId="0" xfId="2" applyNumberFormat="1" applyFont="1" applyFill="1" applyAlignment="1">
      <alignment horizontal="center" vertical="top"/>
    </xf>
    <xf numFmtId="0" fontId="42" fillId="0" borderId="0" xfId="2" applyFont="1" applyAlignment="1">
      <alignment horizontal="center" vertical="top"/>
    </xf>
    <xf numFmtId="0" fontId="43" fillId="5" borderId="0" xfId="2" applyFont="1" applyFill="1" applyAlignment="1">
      <alignment horizontal="center" vertical="top"/>
    </xf>
    <xf numFmtId="0" fontId="25" fillId="0" borderId="13" xfId="7" applyFont="1" applyBorder="1" applyAlignment="1">
      <alignment horizontal="center" vertical="center"/>
    </xf>
    <xf numFmtId="0" fontId="82" fillId="0" borderId="11" xfId="2" applyFont="1" applyBorder="1" applyAlignment="1">
      <alignment horizontal="left" vertical="center"/>
    </xf>
    <xf numFmtId="0" fontId="82" fillId="0" borderId="0" xfId="2" applyFont="1" applyBorder="1" applyAlignment="1">
      <alignment horizontal="left" vertical="center"/>
    </xf>
    <xf numFmtId="0" fontId="12" fillId="0" borderId="0" xfId="18" applyFont="1" applyAlignment="1">
      <alignment horizontal="center" vertical="center" wrapText="1"/>
    </xf>
    <xf numFmtId="0" fontId="12" fillId="5" borderId="0" xfId="2" applyFont="1" applyFill="1" applyAlignment="1">
      <alignment horizontal="center" vertical="center" shrinkToFit="1"/>
    </xf>
    <xf numFmtId="0" fontId="81" fillId="0" borderId="51" xfId="16" applyFont="1" applyBorder="1" applyAlignment="1">
      <alignment horizontal="left" vertical="center" wrapText="1"/>
    </xf>
    <xf numFmtId="0" fontId="81" fillId="0" borderId="46" xfId="16" applyFont="1" applyBorder="1" applyAlignment="1">
      <alignment horizontal="left" vertical="center" wrapText="1"/>
    </xf>
    <xf numFmtId="0" fontId="81" fillId="0" borderId="47" xfId="16" applyFont="1" applyBorder="1" applyAlignment="1">
      <alignment horizontal="left" vertical="center" wrapText="1"/>
    </xf>
    <xf numFmtId="0" fontId="81" fillId="0" borderId="52" xfId="16" applyFont="1" applyBorder="1" applyAlignment="1">
      <alignment horizontal="left" vertical="center" wrapText="1"/>
    </xf>
    <xf numFmtId="0" fontId="81" fillId="0" borderId="0" xfId="16" applyFont="1" applyAlignment="1">
      <alignment horizontal="left" vertical="center" wrapText="1"/>
    </xf>
    <xf numFmtId="0" fontId="81" fillId="0" borderId="48" xfId="16" applyFont="1" applyBorder="1" applyAlignment="1">
      <alignment horizontal="left" vertical="center" wrapText="1"/>
    </xf>
    <xf numFmtId="0" fontId="81" fillId="0" borderId="53" xfId="16" applyFont="1" applyBorder="1" applyAlignment="1">
      <alignment horizontal="left" vertical="center" wrapText="1"/>
    </xf>
    <xf numFmtId="0" fontId="81" fillId="0" borderId="49" xfId="16" applyFont="1" applyBorder="1" applyAlignment="1">
      <alignment horizontal="left" vertical="center" wrapText="1"/>
    </xf>
    <xf numFmtId="0" fontId="81" fillId="0" borderId="50" xfId="16" applyFont="1" applyBorder="1" applyAlignment="1">
      <alignment horizontal="left" vertical="center" wrapText="1"/>
    </xf>
    <xf numFmtId="0" fontId="63" fillId="0" borderId="51" xfId="16" applyFont="1" applyBorder="1" applyAlignment="1">
      <alignment horizontal="left" vertical="center" wrapText="1"/>
    </xf>
    <xf numFmtId="0" fontId="79" fillId="0" borderId="46" xfId="16" applyFont="1" applyBorder="1" applyAlignment="1">
      <alignment horizontal="left" vertical="center" wrapText="1"/>
    </xf>
    <xf numFmtId="0" fontId="79" fillId="0" borderId="52" xfId="16" applyFont="1" applyBorder="1" applyAlignment="1">
      <alignment horizontal="left" vertical="center" wrapText="1"/>
    </xf>
    <xf numFmtId="0" fontId="79" fillId="0" borderId="0" xfId="16" applyFont="1" applyAlignment="1">
      <alignment horizontal="left" vertical="center" wrapText="1"/>
    </xf>
    <xf numFmtId="0" fontId="79" fillId="0" borderId="53" xfId="16" applyFont="1" applyBorder="1" applyAlignment="1">
      <alignment horizontal="left" vertical="center" wrapText="1"/>
    </xf>
    <xf numFmtId="0" fontId="79" fillId="0" borderId="49" xfId="16" applyFont="1" applyBorder="1" applyAlignment="1">
      <alignment horizontal="left" vertical="center" wrapText="1"/>
    </xf>
    <xf numFmtId="0" fontId="76" fillId="0" borderId="0" xfId="2" applyFont="1" applyAlignment="1">
      <alignment horizontal="left" vertical="center" wrapText="1"/>
    </xf>
    <xf numFmtId="0" fontId="69" fillId="0" borderId="39" xfId="22" applyFont="1" applyFill="1" applyBorder="1" applyAlignment="1">
      <alignment horizontal="center" vertical="center" wrapText="1"/>
    </xf>
    <xf numFmtId="0" fontId="69" fillId="0" borderId="30" xfId="22" applyFont="1" applyFill="1" applyBorder="1" applyAlignment="1">
      <alignment horizontal="center" vertical="center" wrapText="1"/>
    </xf>
    <xf numFmtId="0" fontId="30" fillId="0" borderId="20" xfId="25" applyFont="1" applyFill="1" applyBorder="1" applyAlignment="1">
      <alignment vertical="center" wrapText="1"/>
    </xf>
    <xf numFmtId="0" fontId="30" fillId="0" borderId="19" xfId="25" applyFont="1" applyFill="1" applyBorder="1" applyAlignment="1">
      <alignment vertical="center" wrapText="1"/>
    </xf>
    <xf numFmtId="0" fontId="0" fillId="0" borderId="7" xfId="22" applyFont="1" applyFill="1" applyBorder="1" applyAlignment="1">
      <alignment horizontal="center" vertical="center" wrapText="1"/>
    </xf>
    <xf numFmtId="0" fontId="1" fillId="0" borderId="7" xfId="22" applyFill="1" applyBorder="1" applyAlignment="1">
      <alignment horizontal="center" vertical="center" wrapText="1"/>
    </xf>
    <xf numFmtId="0" fontId="67" fillId="0" borderId="23" xfId="22" applyFont="1" applyFill="1" applyBorder="1" applyAlignment="1">
      <alignment horizontal="center" vertical="center" wrapText="1"/>
    </xf>
    <xf numFmtId="0" fontId="67" fillId="0" borderId="59" xfId="22" applyFont="1" applyFill="1" applyBorder="1" applyAlignment="1">
      <alignment horizontal="center" vertical="center" wrapText="1"/>
    </xf>
    <xf numFmtId="0" fontId="67" fillId="0" borderId="24" xfId="22" applyFont="1" applyFill="1" applyBorder="1" applyAlignment="1">
      <alignment horizontal="center" vertical="center" wrapText="1"/>
    </xf>
    <xf numFmtId="0" fontId="67" fillId="0" borderId="25" xfId="22" applyFont="1" applyFill="1" applyBorder="1" applyAlignment="1">
      <alignment horizontal="center" vertical="center" wrapText="1"/>
    </xf>
    <xf numFmtId="0" fontId="68" fillId="0" borderId="1" xfId="22" applyFont="1" applyBorder="1" applyAlignment="1">
      <alignment horizontal="center" vertical="center" wrapText="1"/>
    </xf>
  </cellXfs>
  <cellStyles count="27">
    <cellStyle name="ハイパーリンク" xfId="21" builtinId="8"/>
    <cellStyle name="標準" xfId="0" builtinId="0"/>
    <cellStyle name="標準 2" xfId="1"/>
    <cellStyle name="標準 2 12" xfId="23"/>
    <cellStyle name="標準 2 2" xfId="2"/>
    <cellStyle name="標準 2 2 2" xfId="7"/>
    <cellStyle name="標準 2 2 3" xfId="10"/>
    <cellStyle name="標準 2 21" xfId="25"/>
    <cellStyle name="標準 2 3" xfId="22"/>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4 4" xfId="26"/>
    <cellStyle name="標準 5" xfId="5"/>
    <cellStyle name="標準 5 2" xfId="12"/>
    <cellStyle name="標準 5 3" xfId="17"/>
    <cellStyle name="標準 6" xfId="9"/>
    <cellStyle name="標準 7" xfId="15"/>
    <cellStyle name="標準 7 2" xfId="18"/>
    <cellStyle name="標準 8" xfId="16"/>
    <cellStyle name="標準_資料取り込みデータ" xfId="24"/>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14</xdr:row>
      <xdr:rowOff>76199</xdr:rowOff>
    </xdr:from>
    <xdr:to>
      <xdr:col>0</xdr:col>
      <xdr:colOff>6772275</xdr:colOff>
      <xdr:row>29</xdr:row>
      <xdr:rowOff>161925</xdr:rowOff>
    </xdr:to>
    <xdr:pic>
      <xdr:nvPicPr>
        <xdr:cNvPr id="6" name="図 5">
          <a:extLst>
            <a:ext uri="{FF2B5EF4-FFF2-40B4-BE49-F238E27FC236}">
              <a16:creationId xmlns=""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946" b="3740"/>
        <a:stretch/>
      </xdr:blipFill>
      <xdr:spPr bwMode="auto">
        <a:xfrm>
          <a:off x="609600" y="3952874"/>
          <a:ext cx="6162675" cy="365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123825</xdr:colOff>
      <xdr:row>14</xdr:row>
      <xdr:rowOff>47625</xdr:rowOff>
    </xdr:from>
    <xdr:to>
      <xdr:col>11</xdr:col>
      <xdr:colOff>600075</xdr:colOff>
      <xdr:row>18</xdr:row>
      <xdr:rowOff>85725</xdr:rowOff>
    </xdr:to>
    <xdr:sp macro="" textlink="">
      <xdr:nvSpPr>
        <xdr:cNvPr id="2" name="左矢印 1">
          <a:extLst>
            <a:ext uri="{FF2B5EF4-FFF2-40B4-BE49-F238E27FC236}">
              <a16:creationId xmlns="" xmlns:a16="http://schemas.microsoft.com/office/drawing/2014/main" id="{00000000-0008-0000-0100-000002000000}"/>
            </a:ext>
          </a:extLst>
        </xdr:cNvPr>
        <xdr:cNvSpPr/>
      </xdr:nvSpPr>
      <xdr:spPr>
        <a:xfrm>
          <a:off x="7581900" y="5810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95250</xdr:colOff>
      <xdr:row>300</xdr:row>
      <xdr:rowOff>76200</xdr:rowOff>
    </xdr:from>
    <xdr:to>
      <xdr:col>11</xdr:col>
      <xdr:colOff>571500</xdr:colOff>
      <xdr:row>304</xdr:row>
      <xdr:rowOff>114300</xdr:rowOff>
    </xdr:to>
    <xdr:sp macro="" textlink="">
      <xdr:nvSpPr>
        <xdr:cNvPr id="5" name="左矢印 4">
          <a:extLst>
            <a:ext uri="{FF2B5EF4-FFF2-40B4-BE49-F238E27FC236}">
              <a16:creationId xmlns="" xmlns:a16="http://schemas.microsoft.com/office/drawing/2014/main" id="{00000000-0008-0000-0100-000005000000}"/>
            </a:ext>
          </a:extLst>
        </xdr:cNvPr>
        <xdr:cNvSpPr/>
      </xdr:nvSpPr>
      <xdr:spPr>
        <a:xfrm>
          <a:off x="7553325" y="345567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72118</xdr:colOff>
      <xdr:row>204</xdr:row>
      <xdr:rowOff>27216</xdr:rowOff>
    </xdr:from>
    <xdr:to>
      <xdr:col>11</xdr:col>
      <xdr:colOff>548368</xdr:colOff>
      <xdr:row>208</xdr:row>
      <xdr:rowOff>65315</xdr:rowOff>
    </xdr:to>
    <xdr:sp macro="" textlink="">
      <xdr:nvSpPr>
        <xdr:cNvPr id="6" name="左矢印 5">
          <a:extLst>
            <a:ext uri="{FF2B5EF4-FFF2-40B4-BE49-F238E27FC236}">
              <a16:creationId xmlns="" xmlns:a16="http://schemas.microsoft.com/office/drawing/2014/main" id="{00000000-0008-0000-0100-000006000000}"/>
            </a:ext>
          </a:extLst>
        </xdr:cNvPr>
        <xdr:cNvSpPr/>
      </xdr:nvSpPr>
      <xdr:spPr>
        <a:xfrm>
          <a:off x="7530193" y="18696216"/>
          <a:ext cx="476250" cy="66674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100854</xdr:colOff>
      <xdr:row>6</xdr:row>
      <xdr:rowOff>33617</xdr:rowOff>
    </xdr:from>
    <xdr:to>
      <xdr:col>11</xdr:col>
      <xdr:colOff>577104</xdr:colOff>
      <xdr:row>9</xdr:row>
      <xdr:rowOff>0</xdr:rowOff>
    </xdr:to>
    <xdr:sp macro="" textlink="">
      <xdr:nvSpPr>
        <xdr:cNvPr id="7" name="左矢印 6">
          <a:extLst>
            <a:ext uri="{FF2B5EF4-FFF2-40B4-BE49-F238E27FC236}">
              <a16:creationId xmlns="" xmlns:a16="http://schemas.microsoft.com/office/drawing/2014/main" id="{00000000-0008-0000-0100-000007000000}"/>
            </a:ext>
          </a:extLst>
        </xdr:cNvPr>
        <xdr:cNvSpPr/>
      </xdr:nvSpPr>
      <xdr:spPr>
        <a:xfrm>
          <a:off x="7558929" y="3795992"/>
          <a:ext cx="476250" cy="3759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134471</xdr:colOff>
      <xdr:row>22</xdr:row>
      <xdr:rowOff>67236</xdr:rowOff>
    </xdr:from>
    <xdr:to>
      <xdr:col>11</xdr:col>
      <xdr:colOff>610721</xdr:colOff>
      <xdr:row>24</xdr:row>
      <xdr:rowOff>126627</xdr:rowOff>
    </xdr:to>
    <xdr:sp macro="" textlink="">
      <xdr:nvSpPr>
        <xdr:cNvPr id="9" name="左矢印 8">
          <a:extLst>
            <a:ext uri="{FF2B5EF4-FFF2-40B4-BE49-F238E27FC236}">
              <a16:creationId xmlns="" xmlns:a16="http://schemas.microsoft.com/office/drawing/2014/main" id="{00000000-0008-0000-0100-000009000000}"/>
            </a:ext>
          </a:extLst>
        </xdr:cNvPr>
        <xdr:cNvSpPr/>
      </xdr:nvSpPr>
      <xdr:spPr>
        <a:xfrm>
          <a:off x="7592546" y="7039536"/>
          <a:ext cx="476250" cy="4594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142875</xdr:colOff>
      <xdr:row>180</xdr:row>
      <xdr:rowOff>66675</xdr:rowOff>
    </xdr:from>
    <xdr:to>
      <xdr:col>11</xdr:col>
      <xdr:colOff>619125</xdr:colOff>
      <xdr:row>185</xdr:row>
      <xdr:rowOff>47625</xdr:rowOff>
    </xdr:to>
    <xdr:sp macro="" textlink="">
      <xdr:nvSpPr>
        <xdr:cNvPr id="10" name="左矢印 9">
          <a:extLst>
            <a:ext uri="{FF2B5EF4-FFF2-40B4-BE49-F238E27FC236}">
              <a16:creationId xmlns="" xmlns:a16="http://schemas.microsoft.com/office/drawing/2014/main" id="{00000000-0008-0000-0100-00000A000000}"/>
            </a:ext>
          </a:extLst>
        </xdr:cNvPr>
        <xdr:cNvSpPr/>
      </xdr:nvSpPr>
      <xdr:spPr>
        <a:xfrm>
          <a:off x="7600950" y="14963775"/>
          <a:ext cx="476250" cy="704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31</xdr:col>
      <xdr:colOff>11849</xdr:colOff>
      <xdr:row>19</xdr:row>
      <xdr:rowOff>200024</xdr:rowOff>
    </xdr:from>
    <xdr:to>
      <xdr:col>39</xdr:col>
      <xdr:colOff>73630</xdr:colOff>
      <xdr:row>32</xdr:row>
      <xdr:rowOff>127637</xdr:rowOff>
    </xdr:to>
    <xdr:pic>
      <xdr:nvPicPr>
        <xdr:cNvPr id="18" name="図 17">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29199" y="5705474"/>
          <a:ext cx="5503713" cy="3657344"/>
        </a:xfrm>
        <a:prstGeom prst="rect">
          <a:avLst/>
        </a:prstGeom>
      </xdr:spPr>
    </xdr:pic>
    <xdr:clientData/>
  </xdr:twoCellAnchor>
  <xdr:twoCellAnchor editAs="oneCell">
    <xdr:from>
      <xdr:col>23</xdr:col>
      <xdr:colOff>258857</xdr:colOff>
      <xdr:row>20</xdr:row>
      <xdr:rowOff>60892</xdr:rowOff>
    </xdr:from>
    <xdr:to>
      <xdr:col>30</xdr:col>
      <xdr:colOff>624290</xdr:colOff>
      <xdr:row>32</xdr:row>
      <xdr:rowOff>250650</xdr:rowOff>
    </xdr:to>
    <xdr:pic>
      <xdr:nvPicPr>
        <xdr:cNvPr id="19" name="図 18">
          <a:extLst>
            <a:ext uri="{FF2B5EF4-FFF2-40B4-BE49-F238E27FC236}">
              <a16:creationId xmlns="" xmlns:a16="http://schemas.microsoft.com/office/drawing/2014/main" id="{00000000-0008-0000-01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918332" y="5785417"/>
          <a:ext cx="5506684" cy="3703446"/>
        </a:xfrm>
        <a:prstGeom prst="rect">
          <a:avLst/>
        </a:prstGeom>
      </xdr:spPr>
    </xdr:pic>
    <xdr:clientData/>
  </xdr:twoCellAnchor>
  <xdr:twoCellAnchor>
    <xdr:from>
      <xdr:col>1</xdr:col>
      <xdr:colOff>2205228</xdr:colOff>
      <xdr:row>31</xdr:row>
      <xdr:rowOff>80772</xdr:rowOff>
    </xdr:from>
    <xdr:to>
      <xdr:col>2</xdr:col>
      <xdr:colOff>403860</xdr:colOff>
      <xdr:row>33</xdr:row>
      <xdr:rowOff>0</xdr:rowOff>
    </xdr:to>
    <xdr:sp macro="" textlink="">
      <xdr:nvSpPr>
        <xdr:cNvPr id="3" name="矢印: 折線 2">
          <a:extLst>
            <a:ext uri="{FF2B5EF4-FFF2-40B4-BE49-F238E27FC236}">
              <a16:creationId xmlns="" xmlns:a16="http://schemas.microsoft.com/office/drawing/2014/main" id="{C614BBB7-1D2B-422D-BD27-4A4AF0E421DE}"/>
            </a:ext>
          </a:extLst>
        </xdr:cNvPr>
        <xdr:cNvSpPr/>
      </xdr:nvSpPr>
      <xdr:spPr>
        <a:xfrm rot="16200000">
          <a:off x="2853690" y="8538210"/>
          <a:ext cx="635508" cy="1246632"/>
        </a:xfrm>
        <a:prstGeom prst="bentArrow">
          <a:avLst>
            <a:gd name="adj1" fmla="val 25000"/>
            <a:gd name="adj2" fmla="val 25000"/>
            <a:gd name="adj3" fmla="val 25000"/>
            <a:gd name="adj4" fmla="val 0"/>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p>
          <a:pPr algn="ctr"/>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536702</xdr:colOff>
      <xdr:row>91</xdr:row>
      <xdr:rowOff>68140</xdr:rowOff>
    </xdr:from>
    <xdr:to>
      <xdr:col>12</xdr:col>
      <xdr:colOff>109909</xdr:colOff>
      <xdr:row>97</xdr:row>
      <xdr:rowOff>161191</xdr:rowOff>
    </xdr:to>
    <xdr:grpSp>
      <xdr:nvGrpSpPr>
        <xdr:cNvPr id="8" name="グループ化 7"/>
        <xdr:cNvGrpSpPr/>
      </xdr:nvGrpSpPr>
      <xdr:grpSpPr>
        <a:xfrm rot="16200000">
          <a:off x="8438972" y="19890947"/>
          <a:ext cx="1265359" cy="261938"/>
          <a:chOff x="8715375" y="19954875"/>
          <a:chExt cx="1714500" cy="542925"/>
        </a:xfrm>
      </xdr:grpSpPr>
      <xdr:sp macro="" textlink="">
        <xdr:nvSpPr>
          <xdr:cNvPr id="4" name="屈折矢印 3"/>
          <xdr:cNvSpPr/>
        </xdr:nvSpPr>
        <xdr:spPr>
          <a:xfrm>
            <a:off x="9277350"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 name="屈折矢印 13"/>
          <xdr:cNvSpPr/>
        </xdr:nvSpPr>
        <xdr:spPr>
          <a:xfrm flipH="1">
            <a:off x="8715375"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11</xdr:col>
      <xdr:colOff>29307</xdr:colOff>
      <xdr:row>89</xdr:row>
      <xdr:rowOff>36635</xdr:rowOff>
    </xdr:from>
    <xdr:to>
      <xdr:col>11</xdr:col>
      <xdr:colOff>300404</xdr:colOff>
      <xdr:row>94</xdr:row>
      <xdr:rowOff>183173</xdr:rowOff>
    </xdr:to>
    <xdr:sp macro="" textlink="">
      <xdr:nvSpPr>
        <xdr:cNvPr id="12" name="右大かっこ 11"/>
        <xdr:cNvSpPr/>
      </xdr:nvSpPr>
      <xdr:spPr>
        <a:xfrm>
          <a:off x="8433288" y="18874154"/>
          <a:ext cx="271097" cy="1164981"/>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20515</xdr:colOff>
      <xdr:row>95</xdr:row>
      <xdr:rowOff>49824</xdr:rowOff>
    </xdr:from>
    <xdr:to>
      <xdr:col>11</xdr:col>
      <xdr:colOff>291612</xdr:colOff>
      <xdr:row>100</xdr:row>
      <xdr:rowOff>73270</xdr:rowOff>
    </xdr:to>
    <xdr:sp macro="" textlink="">
      <xdr:nvSpPr>
        <xdr:cNvPr id="21" name="右大かっこ 20"/>
        <xdr:cNvSpPr/>
      </xdr:nvSpPr>
      <xdr:spPr>
        <a:xfrm>
          <a:off x="8424496" y="20125593"/>
          <a:ext cx="271097" cy="975946"/>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536702</xdr:colOff>
      <xdr:row>109</xdr:row>
      <xdr:rowOff>68140</xdr:rowOff>
    </xdr:from>
    <xdr:to>
      <xdr:col>12</xdr:col>
      <xdr:colOff>109909</xdr:colOff>
      <xdr:row>115</xdr:row>
      <xdr:rowOff>161191</xdr:rowOff>
    </xdr:to>
    <xdr:grpSp>
      <xdr:nvGrpSpPr>
        <xdr:cNvPr id="22" name="グループ化 21"/>
        <xdr:cNvGrpSpPr/>
      </xdr:nvGrpSpPr>
      <xdr:grpSpPr>
        <a:xfrm rot="16200000">
          <a:off x="8438973" y="23085485"/>
          <a:ext cx="1265358" cy="261938"/>
          <a:chOff x="8715375" y="19954875"/>
          <a:chExt cx="1714500" cy="542925"/>
        </a:xfrm>
      </xdr:grpSpPr>
      <xdr:sp macro="" textlink="">
        <xdr:nvSpPr>
          <xdr:cNvPr id="23" name="屈折矢印 22"/>
          <xdr:cNvSpPr/>
        </xdr:nvSpPr>
        <xdr:spPr>
          <a:xfrm>
            <a:off x="9277350"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4" name="屈折矢印 23"/>
          <xdr:cNvSpPr/>
        </xdr:nvSpPr>
        <xdr:spPr>
          <a:xfrm flipH="1">
            <a:off x="8715375"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11</xdr:col>
      <xdr:colOff>29307</xdr:colOff>
      <xdr:row>107</xdr:row>
      <xdr:rowOff>36635</xdr:rowOff>
    </xdr:from>
    <xdr:to>
      <xdr:col>11</xdr:col>
      <xdr:colOff>300404</xdr:colOff>
      <xdr:row>112</xdr:row>
      <xdr:rowOff>183173</xdr:rowOff>
    </xdr:to>
    <xdr:sp macro="" textlink="">
      <xdr:nvSpPr>
        <xdr:cNvPr id="25" name="右大かっこ 24"/>
        <xdr:cNvSpPr/>
      </xdr:nvSpPr>
      <xdr:spPr>
        <a:xfrm>
          <a:off x="8433288" y="18874154"/>
          <a:ext cx="271097" cy="1164981"/>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20515</xdr:colOff>
      <xdr:row>113</xdr:row>
      <xdr:rowOff>49824</xdr:rowOff>
    </xdr:from>
    <xdr:to>
      <xdr:col>11</xdr:col>
      <xdr:colOff>291612</xdr:colOff>
      <xdr:row>118</xdr:row>
      <xdr:rowOff>73270</xdr:rowOff>
    </xdr:to>
    <xdr:sp macro="" textlink="">
      <xdr:nvSpPr>
        <xdr:cNvPr id="26" name="右大かっこ 25"/>
        <xdr:cNvSpPr/>
      </xdr:nvSpPr>
      <xdr:spPr>
        <a:xfrm>
          <a:off x="8424496" y="20125593"/>
          <a:ext cx="271097" cy="975946"/>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536702</xdr:colOff>
      <xdr:row>129</xdr:row>
      <xdr:rowOff>68140</xdr:rowOff>
    </xdr:from>
    <xdr:to>
      <xdr:col>12</xdr:col>
      <xdr:colOff>109909</xdr:colOff>
      <xdr:row>135</xdr:row>
      <xdr:rowOff>161191</xdr:rowOff>
    </xdr:to>
    <xdr:grpSp>
      <xdr:nvGrpSpPr>
        <xdr:cNvPr id="27" name="グループ化 26"/>
        <xdr:cNvGrpSpPr/>
      </xdr:nvGrpSpPr>
      <xdr:grpSpPr>
        <a:xfrm rot="16200000">
          <a:off x="8438973" y="26983408"/>
          <a:ext cx="1265358" cy="261938"/>
          <a:chOff x="8715375" y="19954875"/>
          <a:chExt cx="1714500" cy="542925"/>
        </a:xfrm>
      </xdr:grpSpPr>
      <xdr:sp macro="" textlink="">
        <xdr:nvSpPr>
          <xdr:cNvPr id="28" name="屈折矢印 27"/>
          <xdr:cNvSpPr/>
        </xdr:nvSpPr>
        <xdr:spPr>
          <a:xfrm>
            <a:off x="9277350"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9" name="屈折矢印 28"/>
          <xdr:cNvSpPr/>
        </xdr:nvSpPr>
        <xdr:spPr>
          <a:xfrm flipH="1">
            <a:off x="8715375"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11</xdr:col>
      <xdr:colOff>29307</xdr:colOff>
      <xdr:row>127</xdr:row>
      <xdr:rowOff>36635</xdr:rowOff>
    </xdr:from>
    <xdr:to>
      <xdr:col>11</xdr:col>
      <xdr:colOff>300404</xdr:colOff>
      <xdr:row>132</xdr:row>
      <xdr:rowOff>183173</xdr:rowOff>
    </xdr:to>
    <xdr:sp macro="" textlink="">
      <xdr:nvSpPr>
        <xdr:cNvPr id="30" name="右大かっこ 29"/>
        <xdr:cNvSpPr/>
      </xdr:nvSpPr>
      <xdr:spPr>
        <a:xfrm>
          <a:off x="8433288" y="22068693"/>
          <a:ext cx="271097" cy="1164980"/>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20515</xdr:colOff>
      <xdr:row>133</xdr:row>
      <xdr:rowOff>49824</xdr:rowOff>
    </xdr:from>
    <xdr:to>
      <xdr:col>11</xdr:col>
      <xdr:colOff>291612</xdr:colOff>
      <xdr:row>138</xdr:row>
      <xdr:rowOff>73270</xdr:rowOff>
    </xdr:to>
    <xdr:sp macro="" textlink="">
      <xdr:nvSpPr>
        <xdr:cNvPr id="31" name="右大かっこ 30"/>
        <xdr:cNvSpPr/>
      </xdr:nvSpPr>
      <xdr:spPr>
        <a:xfrm>
          <a:off x="8424496" y="23320132"/>
          <a:ext cx="271097" cy="975946"/>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536702</xdr:colOff>
      <xdr:row>147</xdr:row>
      <xdr:rowOff>68140</xdr:rowOff>
    </xdr:from>
    <xdr:to>
      <xdr:col>12</xdr:col>
      <xdr:colOff>109909</xdr:colOff>
      <xdr:row>153</xdr:row>
      <xdr:rowOff>161191</xdr:rowOff>
    </xdr:to>
    <xdr:grpSp>
      <xdr:nvGrpSpPr>
        <xdr:cNvPr id="32" name="グループ化 31"/>
        <xdr:cNvGrpSpPr/>
      </xdr:nvGrpSpPr>
      <xdr:grpSpPr>
        <a:xfrm rot="16200000">
          <a:off x="8438972" y="30177947"/>
          <a:ext cx="1265359" cy="261938"/>
          <a:chOff x="8715375" y="19954875"/>
          <a:chExt cx="1714500" cy="542925"/>
        </a:xfrm>
      </xdr:grpSpPr>
      <xdr:sp macro="" textlink="">
        <xdr:nvSpPr>
          <xdr:cNvPr id="33" name="屈折矢印 32"/>
          <xdr:cNvSpPr/>
        </xdr:nvSpPr>
        <xdr:spPr>
          <a:xfrm>
            <a:off x="9277350"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4" name="屈折矢印 33"/>
          <xdr:cNvSpPr/>
        </xdr:nvSpPr>
        <xdr:spPr>
          <a:xfrm flipH="1">
            <a:off x="8715375" y="19954875"/>
            <a:ext cx="1152525" cy="542925"/>
          </a:xfrm>
          <a:prstGeom prst="bentUpArrow">
            <a:avLst/>
          </a:prstGeom>
          <a:solidFill>
            <a:srgbClr val="FFFF0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11</xdr:col>
      <xdr:colOff>29307</xdr:colOff>
      <xdr:row>145</xdr:row>
      <xdr:rowOff>36635</xdr:rowOff>
    </xdr:from>
    <xdr:to>
      <xdr:col>11</xdr:col>
      <xdr:colOff>300404</xdr:colOff>
      <xdr:row>150</xdr:row>
      <xdr:rowOff>183173</xdr:rowOff>
    </xdr:to>
    <xdr:sp macro="" textlink="">
      <xdr:nvSpPr>
        <xdr:cNvPr id="35" name="右大かっこ 34"/>
        <xdr:cNvSpPr/>
      </xdr:nvSpPr>
      <xdr:spPr>
        <a:xfrm>
          <a:off x="8433288" y="22068693"/>
          <a:ext cx="271097" cy="1164980"/>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20515</xdr:colOff>
      <xdr:row>151</xdr:row>
      <xdr:rowOff>49824</xdr:rowOff>
    </xdr:from>
    <xdr:to>
      <xdr:col>11</xdr:col>
      <xdr:colOff>291612</xdr:colOff>
      <xdr:row>156</xdr:row>
      <xdr:rowOff>73270</xdr:rowOff>
    </xdr:to>
    <xdr:sp macro="" textlink="">
      <xdr:nvSpPr>
        <xdr:cNvPr id="36" name="右大かっこ 35"/>
        <xdr:cNvSpPr/>
      </xdr:nvSpPr>
      <xdr:spPr>
        <a:xfrm>
          <a:off x="8424496" y="23320132"/>
          <a:ext cx="271097" cy="975946"/>
        </a:xfrm>
        <a:prstGeom prst="rightBracket">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43961</xdr:colOff>
      <xdr:row>119</xdr:row>
      <xdr:rowOff>80596</xdr:rowOff>
    </xdr:from>
    <xdr:to>
      <xdr:col>11</xdr:col>
      <xdr:colOff>241788</xdr:colOff>
      <xdr:row>119</xdr:row>
      <xdr:rowOff>139211</xdr:rowOff>
    </xdr:to>
    <xdr:sp macro="" textlink="">
      <xdr:nvSpPr>
        <xdr:cNvPr id="13" name="左矢印 12"/>
        <xdr:cNvSpPr/>
      </xdr:nvSpPr>
      <xdr:spPr>
        <a:xfrm>
          <a:off x="8447942" y="24398654"/>
          <a:ext cx="197827" cy="58615"/>
        </a:xfrm>
        <a:prstGeom prst="leftArrow">
          <a:avLst/>
        </a:prstGeom>
        <a:solidFill>
          <a:srgbClr val="FFFF00"/>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43961</xdr:colOff>
      <xdr:row>139</xdr:row>
      <xdr:rowOff>80596</xdr:rowOff>
    </xdr:from>
    <xdr:to>
      <xdr:col>11</xdr:col>
      <xdr:colOff>241788</xdr:colOff>
      <xdr:row>139</xdr:row>
      <xdr:rowOff>139211</xdr:rowOff>
    </xdr:to>
    <xdr:sp macro="" textlink="">
      <xdr:nvSpPr>
        <xdr:cNvPr id="37" name="左矢印 36"/>
        <xdr:cNvSpPr/>
      </xdr:nvSpPr>
      <xdr:spPr>
        <a:xfrm>
          <a:off x="8447942" y="24398654"/>
          <a:ext cx="197827" cy="58615"/>
        </a:xfrm>
        <a:prstGeom prst="leftArrow">
          <a:avLst/>
        </a:prstGeom>
        <a:solidFill>
          <a:srgbClr val="FFFF00"/>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43961</xdr:colOff>
      <xdr:row>101</xdr:row>
      <xdr:rowOff>80596</xdr:rowOff>
    </xdr:from>
    <xdr:to>
      <xdr:col>11</xdr:col>
      <xdr:colOff>241788</xdr:colOff>
      <xdr:row>101</xdr:row>
      <xdr:rowOff>139211</xdr:rowOff>
    </xdr:to>
    <xdr:sp macro="" textlink="">
      <xdr:nvSpPr>
        <xdr:cNvPr id="38" name="左矢印 37"/>
        <xdr:cNvSpPr/>
      </xdr:nvSpPr>
      <xdr:spPr>
        <a:xfrm>
          <a:off x="8447942" y="24398654"/>
          <a:ext cx="197827" cy="58615"/>
        </a:xfrm>
        <a:prstGeom prst="leftArrow">
          <a:avLst/>
        </a:prstGeom>
        <a:solidFill>
          <a:srgbClr val="FFFF00"/>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43961</xdr:colOff>
      <xdr:row>157</xdr:row>
      <xdr:rowOff>80596</xdr:rowOff>
    </xdr:from>
    <xdr:to>
      <xdr:col>11</xdr:col>
      <xdr:colOff>241788</xdr:colOff>
      <xdr:row>157</xdr:row>
      <xdr:rowOff>139211</xdr:rowOff>
    </xdr:to>
    <xdr:sp macro="" textlink="">
      <xdr:nvSpPr>
        <xdr:cNvPr id="39" name="左矢印 38"/>
        <xdr:cNvSpPr/>
      </xdr:nvSpPr>
      <xdr:spPr>
        <a:xfrm>
          <a:off x="8447942" y="24398654"/>
          <a:ext cx="197827" cy="58615"/>
        </a:xfrm>
        <a:prstGeom prst="leftArrow">
          <a:avLst/>
        </a:prstGeom>
        <a:solidFill>
          <a:srgbClr val="FFFF00"/>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70</xdr:col>
      <xdr:colOff>18489</xdr:colOff>
      <xdr:row>13</xdr:row>
      <xdr:rowOff>118512</xdr:rowOff>
    </xdr:from>
    <xdr:to>
      <xdr:col>127</xdr:col>
      <xdr:colOff>95250</xdr:colOff>
      <xdr:row>40</xdr:row>
      <xdr:rowOff>190499</xdr:rowOff>
    </xdr:to>
    <xdr:pic>
      <xdr:nvPicPr>
        <xdr:cNvPr id="42" name="図 41">
          <a:extLst>
            <a:ext uri="{FF2B5EF4-FFF2-40B4-BE49-F238E27FC236}">
              <a16:creationId xmlns="" xmlns:a16="http://schemas.microsoft.com/office/drawing/2014/main" id="{00000000-0008-0000-0300-000046000000}"/>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96540087"/>
          <a:ext cx="7134786" cy="6501362"/>
        </a:xfrm>
        <a:prstGeom prst="rect">
          <a:avLst/>
        </a:prstGeom>
      </xdr:spPr>
    </xdr:pic>
    <xdr:clientData/>
  </xdr:twoCellAnchor>
  <xdr:twoCellAnchor>
    <xdr:from>
      <xdr:col>73</xdr:col>
      <xdr:colOff>121517</xdr:colOff>
      <xdr:row>21</xdr:row>
      <xdr:rowOff>232603</xdr:rowOff>
    </xdr:from>
    <xdr:to>
      <xdr:col>76</xdr:col>
      <xdr:colOff>35332</xdr:colOff>
      <xdr:row>23</xdr:row>
      <xdr:rowOff>32932</xdr:rowOff>
    </xdr:to>
    <xdr:sp macro="" textlink="">
      <xdr:nvSpPr>
        <xdr:cNvPr id="43" name="楕円 9">
          <a:extLst>
            <a:ext uri="{FF2B5EF4-FFF2-40B4-BE49-F238E27FC236}">
              <a16:creationId xmlns="" xmlns:a16="http://schemas.microsoft.com/office/drawing/2014/main" id="{00000000-0008-0000-0300-000047000000}"/>
            </a:ext>
          </a:extLst>
        </xdr:cNvPr>
        <xdr:cNvSpPr/>
      </xdr:nvSpPr>
      <xdr:spPr>
        <a:xfrm>
          <a:off x="9160742" y="985591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18</xdr:row>
      <xdr:rowOff>197083</xdr:rowOff>
    </xdr:from>
    <xdr:to>
      <xdr:col>125</xdr:col>
      <xdr:colOff>80646</xdr:colOff>
      <xdr:row>31</xdr:row>
      <xdr:rowOff>205727</xdr:rowOff>
    </xdr:to>
    <xdr:sp macro="" textlink="">
      <xdr:nvSpPr>
        <xdr:cNvPr id="44" name="フリーフォーム: 図形 30">
          <a:extLst>
            <a:ext uri="{FF2B5EF4-FFF2-40B4-BE49-F238E27FC236}">
              <a16:creationId xmlns="" xmlns:a16="http://schemas.microsoft.com/office/drawing/2014/main" id="{00000000-0008-0000-0300-000048000000}"/>
            </a:ext>
          </a:extLst>
        </xdr:cNvPr>
        <xdr:cNvSpPr/>
      </xdr:nvSpPr>
      <xdr:spPr>
        <a:xfrm>
          <a:off x="10138602" y="978092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32</xdr:row>
      <xdr:rowOff>111230</xdr:rowOff>
    </xdr:from>
    <xdr:to>
      <xdr:col>83</xdr:col>
      <xdr:colOff>61839</xdr:colOff>
      <xdr:row>33</xdr:row>
      <xdr:rowOff>132560</xdr:rowOff>
    </xdr:to>
    <xdr:sp macro="" textlink="">
      <xdr:nvSpPr>
        <xdr:cNvPr id="45" name="テキスト ボックス 44">
          <a:extLst>
            <a:ext uri="{FF2B5EF4-FFF2-40B4-BE49-F238E27FC236}">
              <a16:creationId xmlns="" xmlns:a16="http://schemas.microsoft.com/office/drawing/2014/main" id="{00000000-0008-0000-0300-000049000000}"/>
            </a:ext>
          </a:extLst>
        </xdr:cNvPr>
        <xdr:cNvSpPr txBox="1"/>
      </xdr:nvSpPr>
      <xdr:spPr>
        <a:xfrm>
          <a:off x="9652145" y="1010571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22</xdr:row>
      <xdr:rowOff>45655</xdr:rowOff>
    </xdr:from>
    <xdr:to>
      <xdr:col>83</xdr:col>
      <xdr:colOff>69513</xdr:colOff>
      <xdr:row>31</xdr:row>
      <xdr:rowOff>206987</xdr:rowOff>
    </xdr:to>
    <xdr:sp macro="" textlink="">
      <xdr:nvSpPr>
        <xdr:cNvPr id="46" name="フリーフォーム: 図形 3">
          <a:extLst>
            <a:ext uri="{FF2B5EF4-FFF2-40B4-BE49-F238E27FC236}">
              <a16:creationId xmlns="" xmlns:a16="http://schemas.microsoft.com/office/drawing/2014/main" id="{00000000-0008-0000-0300-00004A000000}"/>
            </a:ext>
          </a:extLst>
        </xdr:cNvPr>
        <xdr:cNvSpPr/>
      </xdr:nvSpPr>
      <xdr:spPr>
        <a:xfrm>
          <a:off x="9528587" y="986103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26</xdr:row>
      <xdr:rowOff>221835</xdr:rowOff>
    </xdr:from>
    <xdr:to>
      <xdr:col>83</xdr:col>
      <xdr:colOff>9777</xdr:colOff>
      <xdr:row>31</xdr:row>
      <xdr:rowOff>173898</xdr:rowOff>
    </xdr:to>
    <xdr:sp macro="" textlink="">
      <xdr:nvSpPr>
        <xdr:cNvPr id="47" name="フリーフォーム: 図形 1">
          <a:extLst>
            <a:ext uri="{FF2B5EF4-FFF2-40B4-BE49-F238E27FC236}">
              <a16:creationId xmlns="" xmlns:a16="http://schemas.microsoft.com/office/drawing/2014/main" id="{00000000-0008-0000-0300-00004B000000}"/>
            </a:ext>
          </a:extLst>
        </xdr:cNvPr>
        <xdr:cNvSpPr/>
      </xdr:nvSpPr>
      <xdr:spPr>
        <a:xfrm>
          <a:off x="9790707" y="997390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27</xdr:row>
      <xdr:rowOff>12533</xdr:rowOff>
    </xdr:from>
    <xdr:to>
      <xdr:col>79</xdr:col>
      <xdr:colOff>94867</xdr:colOff>
      <xdr:row>31</xdr:row>
      <xdr:rowOff>136200</xdr:rowOff>
    </xdr:to>
    <xdr:sp macro="" textlink="">
      <xdr:nvSpPr>
        <xdr:cNvPr id="48" name="フリーフォーム 10">
          <a:extLst>
            <a:ext uri="{FF2B5EF4-FFF2-40B4-BE49-F238E27FC236}">
              <a16:creationId xmlns="" xmlns:a16="http://schemas.microsoft.com/office/drawing/2014/main" id="{00000000-0008-0000-0300-00004C000000}"/>
            </a:ext>
          </a:extLst>
        </xdr:cNvPr>
        <xdr:cNvSpPr/>
      </xdr:nvSpPr>
      <xdr:spPr>
        <a:xfrm>
          <a:off x="9272937" y="997678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31</xdr:row>
      <xdr:rowOff>211559</xdr:rowOff>
    </xdr:from>
    <xdr:to>
      <xdr:col>80</xdr:col>
      <xdr:colOff>112128</xdr:colOff>
      <xdr:row>32</xdr:row>
      <xdr:rowOff>133816</xdr:rowOff>
    </xdr:to>
    <xdr:sp macro="" textlink="">
      <xdr:nvSpPr>
        <xdr:cNvPr id="49" name="円/楕円 11">
          <a:extLst>
            <a:ext uri="{FF2B5EF4-FFF2-40B4-BE49-F238E27FC236}">
              <a16:creationId xmlns="" xmlns:a16="http://schemas.microsoft.com/office/drawing/2014/main" id="{00000000-0008-0000-0300-00004D000000}"/>
            </a:ext>
          </a:extLst>
        </xdr:cNvPr>
        <xdr:cNvSpPr/>
      </xdr:nvSpPr>
      <xdr:spPr>
        <a:xfrm>
          <a:off x="9853520" y="1009193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35</xdr:row>
      <xdr:rowOff>30391</xdr:rowOff>
    </xdr:from>
    <xdr:to>
      <xdr:col>91</xdr:col>
      <xdr:colOff>38053</xdr:colOff>
      <xdr:row>40</xdr:row>
      <xdr:rowOff>124021</xdr:rowOff>
    </xdr:to>
    <xdr:sp macro="" textlink="">
      <xdr:nvSpPr>
        <xdr:cNvPr id="50" name="テキスト ボックス 49">
          <a:extLst>
            <a:ext uri="{FF2B5EF4-FFF2-40B4-BE49-F238E27FC236}">
              <a16:creationId xmlns="" xmlns:a16="http://schemas.microsoft.com/office/drawing/2014/main" id="{00000000-0008-0000-0300-00004E000000}"/>
            </a:ext>
          </a:extLst>
        </xdr:cNvPr>
        <xdr:cNvSpPr txBox="1"/>
      </xdr:nvSpPr>
      <xdr:spPr>
        <a:xfrm>
          <a:off x="9038498" y="1016907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27</xdr:row>
      <xdr:rowOff>52544</xdr:rowOff>
    </xdr:from>
    <xdr:to>
      <xdr:col>80</xdr:col>
      <xdr:colOff>91843</xdr:colOff>
      <xdr:row>28</xdr:row>
      <xdr:rowOff>96059</xdr:rowOff>
    </xdr:to>
    <xdr:sp macro="" textlink="">
      <xdr:nvSpPr>
        <xdr:cNvPr id="51" name="楕円 10">
          <a:extLst>
            <a:ext uri="{FF2B5EF4-FFF2-40B4-BE49-F238E27FC236}">
              <a16:creationId xmlns="" xmlns:a16="http://schemas.microsoft.com/office/drawing/2014/main" id="{00000000-0008-0000-0300-00004F000000}"/>
            </a:ext>
          </a:extLst>
        </xdr:cNvPr>
        <xdr:cNvSpPr/>
      </xdr:nvSpPr>
      <xdr:spPr>
        <a:xfrm>
          <a:off x="9712553" y="998078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26</xdr:row>
      <xdr:rowOff>102314</xdr:rowOff>
    </xdr:from>
    <xdr:to>
      <xdr:col>75</xdr:col>
      <xdr:colOff>65414</xdr:colOff>
      <xdr:row>27</xdr:row>
      <xdr:rowOff>145830</xdr:rowOff>
    </xdr:to>
    <xdr:sp macro="" textlink="">
      <xdr:nvSpPr>
        <xdr:cNvPr id="52" name="楕円 10">
          <a:extLst>
            <a:ext uri="{FF2B5EF4-FFF2-40B4-BE49-F238E27FC236}">
              <a16:creationId xmlns="" xmlns:a16="http://schemas.microsoft.com/office/drawing/2014/main" id="{00000000-0008-0000-0300-000050000000}"/>
            </a:ext>
          </a:extLst>
        </xdr:cNvPr>
        <xdr:cNvSpPr/>
      </xdr:nvSpPr>
      <xdr:spPr>
        <a:xfrm>
          <a:off x="9066998" y="996195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18</xdr:row>
      <xdr:rowOff>155592</xdr:rowOff>
    </xdr:from>
    <xdr:to>
      <xdr:col>92</xdr:col>
      <xdr:colOff>2875</xdr:colOff>
      <xdr:row>20</xdr:row>
      <xdr:rowOff>104270</xdr:rowOff>
    </xdr:to>
    <xdr:sp macro="" textlink="">
      <xdr:nvSpPr>
        <xdr:cNvPr id="53" name="四角形吹き出し 15">
          <a:extLst>
            <a:ext uri="{FF2B5EF4-FFF2-40B4-BE49-F238E27FC236}">
              <a16:creationId xmlns="" xmlns:a16="http://schemas.microsoft.com/office/drawing/2014/main" id="{00000000-0008-0000-0300-000051000000}"/>
            </a:ext>
          </a:extLst>
        </xdr:cNvPr>
        <xdr:cNvSpPr/>
      </xdr:nvSpPr>
      <xdr:spPr>
        <a:xfrm>
          <a:off x="9656699" y="977677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18</xdr:row>
      <xdr:rowOff>60972</xdr:rowOff>
    </xdr:from>
    <xdr:to>
      <xdr:col>125</xdr:col>
      <xdr:colOff>28505</xdr:colOff>
      <xdr:row>19</xdr:row>
      <xdr:rowOff>99426</xdr:rowOff>
    </xdr:to>
    <xdr:sp macro="" textlink="">
      <xdr:nvSpPr>
        <xdr:cNvPr id="54" name="楕円 9">
          <a:extLst>
            <a:ext uri="{FF2B5EF4-FFF2-40B4-BE49-F238E27FC236}">
              <a16:creationId xmlns="" xmlns:a16="http://schemas.microsoft.com/office/drawing/2014/main" id="{00000000-0008-0000-0300-000052000000}"/>
            </a:ext>
          </a:extLst>
        </xdr:cNvPr>
        <xdr:cNvSpPr/>
      </xdr:nvSpPr>
      <xdr:spPr>
        <a:xfrm>
          <a:off x="15221340" y="976731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22</xdr:row>
      <xdr:rowOff>55632</xdr:rowOff>
    </xdr:from>
    <xdr:to>
      <xdr:col>84</xdr:col>
      <xdr:colOff>3377</xdr:colOff>
      <xdr:row>31</xdr:row>
      <xdr:rowOff>216964</xdr:rowOff>
    </xdr:to>
    <xdr:sp macro="" textlink="">
      <xdr:nvSpPr>
        <xdr:cNvPr id="55" name="フリーフォーム: 図形 3">
          <a:extLst>
            <a:ext uri="{FF2B5EF4-FFF2-40B4-BE49-F238E27FC236}">
              <a16:creationId xmlns="" xmlns:a16="http://schemas.microsoft.com/office/drawing/2014/main" id="{00000000-0008-0000-0300-000053000000}"/>
            </a:ext>
          </a:extLst>
        </xdr:cNvPr>
        <xdr:cNvSpPr/>
      </xdr:nvSpPr>
      <xdr:spPr>
        <a:xfrm>
          <a:off x="9585712" y="986203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22</xdr:row>
      <xdr:rowOff>44748</xdr:rowOff>
    </xdr:from>
    <xdr:to>
      <xdr:col>84</xdr:col>
      <xdr:colOff>46922</xdr:colOff>
      <xdr:row>31</xdr:row>
      <xdr:rowOff>206080</xdr:rowOff>
    </xdr:to>
    <xdr:sp macro="" textlink="">
      <xdr:nvSpPr>
        <xdr:cNvPr id="56" name="フリーフォーム: 図形 3">
          <a:extLst>
            <a:ext uri="{FF2B5EF4-FFF2-40B4-BE49-F238E27FC236}">
              <a16:creationId xmlns="" xmlns:a16="http://schemas.microsoft.com/office/drawing/2014/main" id="{00000000-0008-0000-0300-000054000000}"/>
            </a:ext>
          </a:extLst>
        </xdr:cNvPr>
        <xdr:cNvSpPr/>
      </xdr:nvSpPr>
      <xdr:spPr>
        <a:xfrm>
          <a:off x="9629257" y="986094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22</xdr:row>
      <xdr:rowOff>69240</xdr:rowOff>
    </xdr:from>
    <xdr:to>
      <xdr:col>84</xdr:col>
      <xdr:colOff>110567</xdr:colOff>
      <xdr:row>31</xdr:row>
      <xdr:rowOff>230572</xdr:rowOff>
    </xdr:to>
    <xdr:sp macro="" textlink="">
      <xdr:nvSpPr>
        <xdr:cNvPr id="57" name="フリーフォーム: 図形 3">
          <a:extLst>
            <a:ext uri="{FF2B5EF4-FFF2-40B4-BE49-F238E27FC236}">
              <a16:creationId xmlns="" xmlns:a16="http://schemas.microsoft.com/office/drawing/2014/main" id="{00000000-0008-0000-0300-000055000000}"/>
            </a:ext>
          </a:extLst>
        </xdr:cNvPr>
        <xdr:cNvSpPr/>
      </xdr:nvSpPr>
      <xdr:spPr>
        <a:xfrm>
          <a:off x="9692902" y="986339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23</xdr:row>
      <xdr:rowOff>232585</xdr:rowOff>
    </xdr:from>
    <xdr:to>
      <xdr:col>99</xdr:col>
      <xdr:colOff>74207</xdr:colOff>
      <xdr:row>25</xdr:row>
      <xdr:rowOff>178445</xdr:rowOff>
    </xdr:to>
    <xdr:sp macro="" textlink="">
      <xdr:nvSpPr>
        <xdr:cNvPr id="58" name="四角形吹き出し 21">
          <a:extLst>
            <a:ext uri="{FF2B5EF4-FFF2-40B4-BE49-F238E27FC236}">
              <a16:creationId xmlns="" xmlns:a16="http://schemas.microsoft.com/office/drawing/2014/main" id="{00000000-0008-0000-0300-000056000000}"/>
            </a:ext>
          </a:extLst>
        </xdr:cNvPr>
        <xdr:cNvSpPr/>
      </xdr:nvSpPr>
      <xdr:spPr>
        <a:xfrm>
          <a:off x="10594803" y="990354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25</xdr:row>
      <xdr:rowOff>235445</xdr:rowOff>
    </xdr:from>
    <xdr:to>
      <xdr:col>102</xdr:col>
      <xdr:colOff>53216</xdr:colOff>
      <xdr:row>28</xdr:row>
      <xdr:rowOff>194025</xdr:rowOff>
    </xdr:to>
    <xdr:sp macro="" textlink="">
      <xdr:nvSpPr>
        <xdr:cNvPr id="59" name="四角形吹き出し 22">
          <a:extLst>
            <a:ext uri="{FF2B5EF4-FFF2-40B4-BE49-F238E27FC236}">
              <a16:creationId xmlns="" xmlns:a16="http://schemas.microsoft.com/office/drawing/2014/main" id="{00000000-0008-0000-0300-000057000000}"/>
            </a:ext>
          </a:extLst>
        </xdr:cNvPr>
        <xdr:cNvSpPr/>
      </xdr:nvSpPr>
      <xdr:spPr>
        <a:xfrm>
          <a:off x="10945290" y="995145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23</xdr:row>
      <xdr:rowOff>214779</xdr:rowOff>
    </xdr:from>
    <xdr:to>
      <xdr:col>85</xdr:col>
      <xdr:colOff>1098</xdr:colOff>
      <xdr:row>31</xdr:row>
      <xdr:rowOff>115746</xdr:rowOff>
    </xdr:to>
    <xdr:sp macro="" textlink="">
      <xdr:nvSpPr>
        <xdr:cNvPr id="60" name="テキスト ボックス 59">
          <a:extLst>
            <a:ext uri="{FF2B5EF4-FFF2-40B4-BE49-F238E27FC236}">
              <a16:creationId xmlns="" xmlns:a16="http://schemas.microsoft.com/office/drawing/2014/main" id="{00000000-0008-0000-0300-000058000000}"/>
            </a:ext>
          </a:extLst>
        </xdr:cNvPr>
        <xdr:cNvSpPr txBox="1"/>
      </xdr:nvSpPr>
      <xdr:spPr>
        <a:xfrm rot="3846174">
          <a:off x="9314232" y="996115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27</xdr:row>
      <xdr:rowOff>121101</xdr:rowOff>
    </xdr:from>
    <xdr:to>
      <xdr:col>78</xdr:col>
      <xdr:colOff>116656</xdr:colOff>
      <xdr:row>33</xdr:row>
      <xdr:rowOff>184922</xdr:rowOff>
    </xdr:to>
    <xdr:sp macro="" textlink="">
      <xdr:nvSpPr>
        <xdr:cNvPr id="61" name="テキスト ボックス 60">
          <a:extLst>
            <a:ext uri="{FF2B5EF4-FFF2-40B4-BE49-F238E27FC236}">
              <a16:creationId xmlns="" xmlns:a16="http://schemas.microsoft.com/office/drawing/2014/main" id="{00000000-0008-0000-0300-000059000000}"/>
            </a:ext>
          </a:extLst>
        </xdr:cNvPr>
        <xdr:cNvSpPr txBox="1"/>
      </xdr:nvSpPr>
      <xdr:spPr>
        <a:xfrm rot="4186192">
          <a:off x="8832834" y="1004268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29</xdr:row>
      <xdr:rowOff>26129</xdr:rowOff>
    </xdr:from>
    <xdr:to>
      <xdr:col>109</xdr:col>
      <xdr:colOff>96182</xdr:colOff>
      <xdr:row>31</xdr:row>
      <xdr:rowOff>115935</xdr:rowOff>
    </xdr:to>
    <xdr:sp macro="" textlink="">
      <xdr:nvSpPr>
        <xdr:cNvPr id="62" name="テキスト ボックス 61">
          <a:extLst>
            <a:ext uri="{FF2B5EF4-FFF2-40B4-BE49-F238E27FC236}">
              <a16:creationId xmlns="" xmlns:a16="http://schemas.microsoft.com/office/drawing/2014/main" id="{00000000-0008-0000-0300-00005A000000}"/>
            </a:ext>
          </a:extLst>
        </xdr:cNvPr>
        <xdr:cNvSpPr txBox="1"/>
      </xdr:nvSpPr>
      <xdr:spPr>
        <a:xfrm rot="20792708">
          <a:off x="12338901" y="1002577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19</xdr:row>
      <xdr:rowOff>16109</xdr:rowOff>
    </xdr:from>
    <xdr:to>
      <xdr:col>125</xdr:col>
      <xdr:colOff>28932</xdr:colOff>
      <xdr:row>32</xdr:row>
      <xdr:rowOff>24753</xdr:rowOff>
    </xdr:to>
    <xdr:sp macro="" textlink="">
      <xdr:nvSpPr>
        <xdr:cNvPr id="63" name="フリーフォーム: 図形 30">
          <a:extLst>
            <a:ext uri="{FF2B5EF4-FFF2-40B4-BE49-F238E27FC236}">
              <a16:creationId xmlns="" xmlns:a16="http://schemas.microsoft.com/office/drawing/2014/main" id="{00000000-0008-0000-0300-00005B000000}"/>
            </a:ext>
          </a:extLst>
        </xdr:cNvPr>
        <xdr:cNvSpPr/>
      </xdr:nvSpPr>
      <xdr:spPr>
        <a:xfrm>
          <a:off x="10087625" y="978664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19</xdr:row>
      <xdr:rowOff>93331</xdr:rowOff>
    </xdr:from>
    <xdr:to>
      <xdr:col>124</xdr:col>
      <xdr:colOff>100485</xdr:colOff>
      <xdr:row>32</xdr:row>
      <xdr:rowOff>101975</xdr:rowOff>
    </xdr:to>
    <xdr:sp macro="" textlink="">
      <xdr:nvSpPr>
        <xdr:cNvPr id="64" name="フリーフォーム: 図形 30">
          <a:extLst>
            <a:ext uri="{FF2B5EF4-FFF2-40B4-BE49-F238E27FC236}">
              <a16:creationId xmlns="" xmlns:a16="http://schemas.microsoft.com/office/drawing/2014/main" id="{00000000-0008-0000-0300-00005C000000}"/>
            </a:ext>
          </a:extLst>
        </xdr:cNvPr>
        <xdr:cNvSpPr/>
      </xdr:nvSpPr>
      <xdr:spPr>
        <a:xfrm>
          <a:off x="10035916" y="979436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14</xdr:row>
      <xdr:rowOff>145384</xdr:rowOff>
    </xdr:from>
    <xdr:to>
      <xdr:col>121</xdr:col>
      <xdr:colOff>49740</xdr:colOff>
      <xdr:row>17</xdr:row>
      <xdr:rowOff>104706</xdr:rowOff>
    </xdr:to>
    <xdr:sp macro="" textlink="">
      <xdr:nvSpPr>
        <xdr:cNvPr id="65" name="四角形吹き出し 29">
          <a:extLst>
            <a:ext uri="{FF2B5EF4-FFF2-40B4-BE49-F238E27FC236}">
              <a16:creationId xmlns="" xmlns:a16="http://schemas.microsoft.com/office/drawing/2014/main" id="{00000000-0008-0000-0300-00005D000000}"/>
            </a:ext>
          </a:extLst>
        </xdr:cNvPr>
        <xdr:cNvSpPr/>
      </xdr:nvSpPr>
      <xdr:spPr>
        <a:xfrm>
          <a:off x="12860251" y="9680508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xdr:row>
      <xdr:rowOff>0</xdr:rowOff>
    </xdr:from>
    <xdr:to>
      <xdr:col>121</xdr:col>
      <xdr:colOff>19210</xdr:colOff>
      <xdr:row>3</xdr:row>
      <xdr:rowOff>27750</xdr:rowOff>
    </xdr:to>
    <xdr:sp macro="" textlink="">
      <xdr:nvSpPr>
        <xdr:cNvPr id="66" name="テキスト ボックス 65">
          <a:extLst>
            <a:ext uri="{FF2B5EF4-FFF2-40B4-BE49-F238E27FC236}">
              <a16:creationId xmlns="" xmlns:a16="http://schemas.microsoft.com/office/drawing/2014/main" id="{00000000-0008-0000-0300-00005E000000}"/>
            </a:ext>
          </a:extLst>
        </xdr:cNvPr>
        <xdr:cNvSpPr txBox="1"/>
      </xdr:nvSpPr>
      <xdr:spPr>
        <a:xfrm>
          <a:off x="12011025" y="93564075"/>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103</xdr:col>
      <xdr:colOff>44824</xdr:colOff>
      <xdr:row>346</xdr:row>
      <xdr:rowOff>44824</xdr:rowOff>
    </xdr:from>
    <xdr:to>
      <xdr:col>130</xdr:col>
      <xdr:colOff>20812</xdr:colOff>
      <xdr:row>348</xdr:row>
      <xdr:rowOff>35219</xdr:rowOff>
    </xdr:to>
    <xdr:sp macro="" textlink="">
      <xdr:nvSpPr>
        <xdr:cNvPr id="2" name="テキスト ボックス 1">
          <a:extLst>
            <a:ext uri="{FF2B5EF4-FFF2-40B4-BE49-F238E27FC236}">
              <a16:creationId xmlns="" xmlns:a16="http://schemas.microsoft.com/office/drawing/2014/main" id="{00000000-0008-0000-0200-000002000000}"/>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 xmlns:a16="http://schemas.microsoft.com/office/drawing/2014/main" id="{00000000-0008-0000-0200-000006000000}"/>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 xmlns:a16="http://schemas.microsoft.com/office/drawing/2014/main" id="{00000000-0008-0000-0200-000007000000}"/>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 xmlns:a16="http://schemas.microsoft.com/office/drawing/2014/main" id="{00000000-0008-0000-0200-000008000000}"/>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 xmlns:a16="http://schemas.microsoft.com/office/drawing/2014/main" id="{00000000-0008-0000-0200-000009000000}"/>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 xmlns:a16="http://schemas.microsoft.com/office/drawing/2014/main" id="{00000000-0008-0000-0200-00000A00000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 xmlns:a16="http://schemas.microsoft.com/office/drawing/2014/main" id="{00000000-0008-0000-0200-00000B000000}"/>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 xmlns:a16="http://schemas.microsoft.com/office/drawing/2014/main" id="{00000000-0008-0000-0200-00000C000000}"/>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 xmlns:a16="http://schemas.microsoft.com/office/drawing/2014/main" id="{00000000-0008-0000-0200-000010000000}"/>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 xmlns:a16="http://schemas.microsoft.com/office/drawing/2014/main" id="{00000000-0008-0000-0200-00001100000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 xmlns:a16="http://schemas.microsoft.com/office/drawing/2014/main" id="{00000000-0008-0000-0200-000012000000}"/>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 xmlns:a16="http://schemas.microsoft.com/office/drawing/2014/main" id="{00000000-0008-0000-0200-000013000000}"/>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 xmlns:a16="http://schemas.microsoft.com/office/drawing/2014/main" id="{00000000-0008-0000-0200-000014000000}"/>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 xmlns:a16="http://schemas.microsoft.com/office/drawing/2014/main" id="{00000000-0008-0000-0200-000015000000}"/>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 xmlns:a16="http://schemas.microsoft.com/office/drawing/2014/main" id="{00000000-0008-0000-0200-000016000000}"/>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 xmlns:a16="http://schemas.microsoft.com/office/drawing/2014/main" id="{00000000-0008-0000-0200-000017000000}"/>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 xmlns:a16="http://schemas.microsoft.com/office/drawing/2014/main" id="{00000000-0008-0000-0200-000018000000}"/>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 xmlns:a16="http://schemas.microsoft.com/office/drawing/2014/main" id="{00000000-0008-0000-0200-000019000000}"/>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 xmlns:a16="http://schemas.microsoft.com/office/drawing/2014/main" id="{00000000-0008-0000-0200-00001A000000}"/>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 xmlns:a16="http://schemas.microsoft.com/office/drawing/2014/main" id="{00000000-0008-0000-0200-00001B000000}"/>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 xmlns:a16="http://schemas.microsoft.com/office/drawing/2014/main" id="{00000000-0008-0000-0200-00001C000000}"/>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 xmlns:a16="http://schemas.microsoft.com/office/drawing/2014/main" id="{00000000-0008-0000-0200-00001E000000}"/>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 xmlns:a16="http://schemas.microsoft.com/office/drawing/2014/main" id="{00000000-0008-0000-0200-00001F000000}"/>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 xmlns:a16="http://schemas.microsoft.com/office/drawing/2014/main" id="{00000000-0008-0000-0200-000022000000}"/>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 xmlns:a16="http://schemas.microsoft.com/office/drawing/2014/main" id="{00000000-0008-0000-0200-000023000000}"/>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246</xdr:row>
      <xdr:rowOff>3491</xdr:rowOff>
    </xdr:from>
    <xdr:to>
      <xdr:col>130</xdr:col>
      <xdr:colOff>32657</xdr:colOff>
      <xdr:row>246</xdr:row>
      <xdr:rowOff>241788</xdr:rowOff>
    </xdr:to>
    <xdr:sp macro="" textlink="">
      <xdr:nvSpPr>
        <xdr:cNvPr id="226" name="テキスト ボックス 225">
          <a:extLst>
            <a:ext uri="{FF2B5EF4-FFF2-40B4-BE49-F238E27FC236}">
              <a16:creationId xmlns="" xmlns:a16="http://schemas.microsoft.com/office/drawing/2014/main" id="{00000000-0008-0000-0200-0000E2000000}"/>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236</xdr:row>
      <xdr:rowOff>0</xdr:rowOff>
    </xdr:from>
    <xdr:to>
      <xdr:col>130</xdr:col>
      <xdr:colOff>32657</xdr:colOff>
      <xdr:row>236</xdr:row>
      <xdr:rowOff>241788</xdr:rowOff>
    </xdr:to>
    <xdr:sp macro="" textlink="">
      <xdr:nvSpPr>
        <xdr:cNvPr id="227" name="テキスト ボックス 226">
          <a:extLst>
            <a:ext uri="{FF2B5EF4-FFF2-40B4-BE49-F238E27FC236}">
              <a16:creationId xmlns="" xmlns:a16="http://schemas.microsoft.com/office/drawing/2014/main" id="{00000000-0008-0000-0200-0000E3000000}"/>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275</xdr:row>
      <xdr:rowOff>0</xdr:rowOff>
    </xdr:from>
    <xdr:to>
      <xdr:col>130</xdr:col>
      <xdr:colOff>43569</xdr:colOff>
      <xdr:row>275</xdr:row>
      <xdr:rowOff>238125</xdr:rowOff>
    </xdr:to>
    <xdr:sp macro="" textlink="">
      <xdr:nvSpPr>
        <xdr:cNvPr id="228" name="テキスト ボックス 227">
          <a:extLst>
            <a:ext uri="{FF2B5EF4-FFF2-40B4-BE49-F238E27FC236}">
              <a16:creationId xmlns="" xmlns:a16="http://schemas.microsoft.com/office/drawing/2014/main" id="{00000000-0008-0000-0200-0000E4000000}"/>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466</xdr:row>
      <xdr:rowOff>44510</xdr:rowOff>
    </xdr:from>
    <xdr:to>
      <xdr:col>37</xdr:col>
      <xdr:colOff>68434</xdr:colOff>
      <xdr:row>466</xdr:row>
      <xdr:rowOff>286833</xdr:rowOff>
    </xdr:to>
    <xdr:sp macro="" textlink="">
      <xdr:nvSpPr>
        <xdr:cNvPr id="229" name="矢印: 下 228">
          <a:extLst>
            <a:ext uri="{FF2B5EF4-FFF2-40B4-BE49-F238E27FC236}">
              <a16:creationId xmlns="" xmlns:a16="http://schemas.microsoft.com/office/drawing/2014/main" id="{00000000-0008-0000-0200-0000E5000000}"/>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465</xdr:row>
      <xdr:rowOff>2722</xdr:rowOff>
    </xdr:from>
    <xdr:to>
      <xdr:col>5</xdr:col>
      <xdr:colOff>157370</xdr:colOff>
      <xdr:row>517</xdr:row>
      <xdr:rowOff>115956</xdr:rowOff>
    </xdr:to>
    <xdr:sp macro="" textlink="">
      <xdr:nvSpPr>
        <xdr:cNvPr id="230" name="フリーフォーム: 図形 229">
          <a:extLst>
            <a:ext uri="{FF2B5EF4-FFF2-40B4-BE49-F238E27FC236}">
              <a16:creationId xmlns="" xmlns:a16="http://schemas.microsoft.com/office/drawing/2014/main" id="{00000000-0008-0000-0200-0000E600000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478</xdr:row>
      <xdr:rowOff>63560</xdr:rowOff>
    </xdr:from>
    <xdr:to>
      <xdr:col>37</xdr:col>
      <xdr:colOff>77959</xdr:colOff>
      <xdr:row>478</xdr:row>
      <xdr:rowOff>305883</xdr:rowOff>
    </xdr:to>
    <xdr:sp macro="" textlink="">
      <xdr:nvSpPr>
        <xdr:cNvPr id="231" name="矢印: 下 230">
          <a:extLst>
            <a:ext uri="{FF2B5EF4-FFF2-40B4-BE49-F238E27FC236}">
              <a16:creationId xmlns="" xmlns:a16="http://schemas.microsoft.com/office/drawing/2014/main" id="{00000000-0008-0000-0200-0000E7000000}"/>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508</xdr:row>
      <xdr:rowOff>57150</xdr:rowOff>
    </xdr:from>
    <xdr:to>
      <xdr:col>37</xdr:col>
      <xdr:colOff>77959</xdr:colOff>
      <xdr:row>508</xdr:row>
      <xdr:rowOff>299473</xdr:rowOff>
    </xdr:to>
    <xdr:sp macro="" textlink="">
      <xdr:nvSpPr>
        <xdr:cNvPr id="232" name="矢印: 下 231">
          <a:extLst>
            <a:ext uri="{FF2B5EF4-FFF2-40B4-BE49-F238E27FC236}">
              <a16:creationId xmlns="" xmlns:a16="http://schemas.microsoft.com/office/drawing/2014/main" id="{00000000-0008-0000-0200-0000E8000000}"/>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514</xdr:row>
      <xdr:rowOff>57150</xdr:rowOff>
    </xdr:from>
    <xdr:to>
      <xdr:col>37</xdr:col>
      <xdr:colOff>77959</xdr:colOff>
      <xdr:row>514</xdr:row>
      <xdr:rowOff>628650</xdr:rowOff>
    </xdr:to>
    <xdr:sp macro="" textlink="">
      <xdr:nvSpPr>
        <xdr:cNvPr id="233" name="矢印: 下 232">
          <a:extLst>
            <a:ext uri="{FF2B5EF4-FFF2-40B4-BE49-F238E27FC236}">
              <a16:creationId xmlns="" xmlns:a16="http://schemas.microsoft.com/office/drawing/2014/main" id="{00000000-0008-0000-0200-0000E9000000}"/>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466</xdr:row>
      <xdr:rowOff>44510</xdr:rowOff>
    </xdr:from>
    <xdr:to>
      <xdr:col>103</xdr:col>
      <xdr:colOff>68434</xdr:colOff>
      <xdr:row>466</xdr:row>
      <xdr:rowOff>286833</xdr:rowOff>
    </xdr:to>
    <xdr:sp macro="" textlink="">
      <xdr:nvSpPr>
        <xdr:cNvPr id="234" name="矢印: 下 233">
          <a:extLst>
            <a:ext uri="{FF2B5EF4-FFF2-40B4-BE49-F238E27FC236}">
              <a16:creationId xmlns="" xmlns:a16="http://schemas.microsoft.com/office/drawing/2014/main" id="{00000000-0008-0000-0200-0000EA000000}"/>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465</xdr:row>
      <xdr:rowOff>2722</xdr:rowOff>
    </xdr:from>
    <xdr:to>
      <xdr:col>71</xdr:col>
      <xdr:colOff>157370</xdr:colOff>
      <xdr:row>517</xdr:row>
      <xdr:rowOff>115956</xdr:rowOff>
    </xdr:to>
    <xdr:sp macro="" textlink="">
      <xdr:nvSpPr>
        <xdr:cNvPr id="235" name="フリーフォーム: 図形 234">
          <a:extLst>
            <a:ext uri="{FF2B5EF4-FFF2-40B4-BE49-F238E27FC236}">
              <a16:creationId xmlns="" xmlns:a16="http://schemas.microsoft.com/office/drawing/2014/main" id="{00000000-0008-0000-0200-0000EB000000}"/>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478</xdr:row>
      <xdr:rowOff>63560</xdr:rowOff>
    </xdr:from>
    <xdr:to>
      <xdr:col>103</xdr:col>
      <xdr:colOff>77959</xdr:colOff>
      <xdr:row>478</xdr:row>
      <xdr:rowOff>305883</xdr:rowOff>
    </xdr:to>
    <xdr:sp macro="" textlink="">
      <xdr:nvSpPr>
        <xdr:cNvPr id="236" name="矢印: 下 235">
          <a:extLst>
            <a:ext uri="{FF2B5EF4-FFF2-40B4-BE49-F238E27FC236}">
              <a16:creationId xmlns="" xmlns:a16="http://schemas.microsoft.com/office/drawing/2014/main" id="{00000000-0008-0000-0200-0000EC000000}"/>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508</xdr:row>
      <xdr:rowOff>57150</xdr:rowOff>
    </xdr:from>
    <xdr:to>
      <xdr:col>103</xdr:col>
      <xdr:colOff>77959</xdr:colOff>
      <xdr:row>508</xdr:row>
      <xdr:rowOff>299473</xdr:rowOff>
    </xdr:to>
    <xdr:sp macro="" textlink="">
      <xdr:nvSpPr>
        <xdr:cNvPr id="237" name="矢印: 下 236">
          <a:extLst>
            <a:ext uri="{FF2B5EF4-FFF2-40B4-BE49-F238E27FC236}">
              <a16:creationId xmlns="" xmlns:a16="http://schemas.microsoft.com/office/drawing/2014/main" id="{00000000-0008-0000-0200-0000ED000000}"/>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514</xdr:row>
      <xdr:rowOff>57150</xdr:rowOff>
    </xdr:from>
    <xdr:to>
      <xdr:col>103</xdr:col>
      <xdr:colOff>77959</xdr:colOff>
      <xdr:row>514</xdr:row>
      <xdr:rowOff>628650</xdr:rowOff>
    </xdr:to>
    <xdr:sp macro="" textlink="">
      <xdr:nvSpPr>
        <xdr:cNvPr id="238" name="矢印: 下 237">
          <a:extLst>
            <a:ext uri="{FF2B5EF4-FFF2-40B4-BE49-F238E27FC236}">
              <a16:creationId xmlns="" xmlns:a16="http://schemas.microsoft.com/office/drawing/2014/main" id="{00000000-0008-0000-0200-0000EE000000}"/>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461</xdr:row>
      <xdr:rowOff>0</xdr:rowOff>
    </xdr:from>
    <xdr:to>
      <xdr:col>119</xdr:col>
      <xdr:colOff>31296</xdr:colOff>
      <xdr:row>463</xdr:row>
      <xdr:rowOff>27750</xdr:rowOff>
    </xdr:to>
    <xdr:sp macro="" textlink="">
      <xdr:nvSpPr>
        <xdr:cNvPr id="239" name="テキスト ボックス 238">
          <a:extLst>
            <a:ext uri="{FF2B5EF4-FFF2-40B4-BE49-F238E27FC236}">
              <a16:creationId xmlns="" xmlns:a16="http://schemas.microsoft.com/office/drawing/2014/main" id="{00000000-0008-0000-0200-0000EF000000}"/>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540</xdr:row>
      <xdr:rowOff>235403</xdr:rowOff>
    </xdr:from>
    <xdr:to>
      <xdr:col>130</xdr:col>
      <xdr:colOff>22412</xdr:colOff>
      <xdr:row>543</xdr:row>
      <xdr:rowOff>25028</xdr:rowOff>
    </xdr:to>
    <xdr:sp macro="" textlink="">
      <xdr:nvSpPr>
        <xdr:cNvPr id="240" name="テキスト ボックス 239">
          <a:extLst>
            <a:ext uri="{FF2B5EF4-FFF2-40B4-BE49-F238E27FC236}">
              <a16:creationId xmlns="" xmlns:a16="http://schemas.microsoft.com/office/drawing/2014/main" id="{00000000-0008-0000-0200-0000F0000000}"/>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547</xdr:row>
      <xdr:rowOff>44824</xdr:rowOff>
    </xdr:from>
    <xdr:to>
      <xdr:col>106</xdr:col>
      <xdr:colOff>67206</xdr:colOff>
      <xdr:row>573</xdr:row>
      <xdr:rowOff>156882</xdr:rowOff>
    </xdr:to>
    <xdr:grpSp>
      <xdr:nvGrpSpPr>
        <xdr:cNvPr id="241" name="グループ化 18">
          <a:extLst>
            <a:ext uri="{FF2B5EF4-FFF2-40B4-BE49-F238E27FC236}">
              <a16:creationId xmlns="" xmlns:a16="http://schemas.microsoft.com/office/drawing/2014/main" id="{00000000-0008-0000-0200-0000F1000000}"/>
            </a:ext>
          </a:extLst>
        </xdr:cNvPr>
        <xdr:cNvGrpSpPr>
          <a:grpSpLocks/>
        </xdr:cNvGrpSpPr>
      </xdr:nvGrpSpPr>
      <xdr:grpSpPr bwMode="auto">
        <a:xfrm>
          <a:off x="11934237" y="115734353"/>
          <a:ext cx="1938616" cy="5647764"/>
          <a:chOff x="11791755" y="2176743"/>
          <a:chExt cx="1028335" cy="1866467"/>
        </a:xfrm>
      </xdr:grpSpPr>
      <xdr:sp macro="" textlink="">
        <xdr:nvSpPr>
          <xdr:cNvPr id="242" name="円弧 241">
            <a:extLst>
              <a:ext uri="{FF2B5EF4-FFF2-40B4-BE49-F238E27FC236}">
                <a16:creationId xmlns="" xmlns:a16="http://schemas.microsoft.com/office/drawing/2014/main" id="{00000000-0008-0000-0200-0000F2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 xmlns:a16="http://schemas.microsoft.com/office/drawing/2014/main" id="{00000000-0008-0000-0200-0000F3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610</xdr:row>
      <xdr:rowOff>239138</xdr:rowOff>
    </xdr:from>
    <xdr:to>
      <xdr:col>78</xdr:col>
      <xdr:colOff>1672</xdr:colOff>
      <xdr:row>612</xdr:row>
      <xdr:rowOff>0</xdr:rowOff>
    </xdr:to>
    <xdr:cxnSp macro="">
      <xdr:nvCxnSpPr>
        <xdr:cNvPr id="264" name="直線矢印コネクタ 263">
          <a:extLst>
            <a:ext uri="{FF2B5EF4-FFF2-40B4-BE49-F238E27FC236}">
              <a16:creationId xmlns="" xmlns:a16="http://schemas.microsoft.com/office/drawing/2014/main" id="{00000000-0008-0000-0200-000008010000}"/>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606</xdr:row>
      <xdr:rowOff>0</xdr:rowOff>
    </xdr:from>
    <xdr:to>
      <xdr:col>97</xdr:col>
      <xdr:colOff>68905</xdr:colOff>
      <xdr:row>607</xdr:row>
      <xdr:rowOff>5662</xdr:rowOff>
    </xdr:to>
    <xdr:cxnSp macro="">
      <xdr:nvCxnSpPr>
        <xdr:cNvPr id="265" name="直線矢印コネクタ 264">
          <a:extLst>
            <a:ext uri="{FF2B5EF4-FFF2-40B4-BE49-F238E27FC236}">
              <a16:creationId xmlns="" xmlns:a16="http://schemas.microsoft.com/office/drawing/2014/main" id="{00000000-0008-0000-0200-000009010000}"/>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610</xdr:row>
      <xdr:rowOff>0</xdr:rowOff>
    </xdr:from>
    <xdr:to>
      <xdr:col>97</xdr:col>
      <xdr:colOff>68905</xdr:colOff>
      <xdr:row>610</xdr:row>
      <xdr:rowOff>239138</xdr:rowOff>
    </xdr:to>
    <xdr:cxnSp macro="">
      <xdr:nvCxnSpPr>
        <xdr:cNvPr id="266" name="直線矢印コネクタ 265">
          <a:extLst>
            <a:ext uri="{FF2B5EF4-FFF2-40B4-BE49-F238E27FC236}">
              <a16:creationId xmlns="" xmlns:a16="http://schemas.microsoft.com/office/drawing/2014/main" id="{00000000-0008-0000-0200-00000A010000}"/>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610</xdr:row>
      <xdr:rowOff>239138</xdr:rowOff>
    </xdr:from>
    <xdr:to>
      <xdr:col>91</xdr:col>
      <xdr:colOff>1</xdr:colOff>
      <xdr:row>612</xdr:row>
      <xdr:rowOff>0</xdr:rowOff>
    </xdr:to>
    <xdr:cxnSp macro="">
      <xdr:nvCxnSpPr>
        <xdr:cNvPr id="267" name="直線矢印コネクタ 266">
          <a:extLst>
            <a:ext uri="{FF2B5EF4-FFF2-40B4-BE49-F238E27FC236}">
              <a16:creationId xmlns="" xmlns:a16="http://schemas.microsoft.com/office/drawing/2014/main" id="{00000000-0008-0000-0200-00000B010000}"/>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610</xdr:row>
      <xdr:rowOff>239138</xdr:rowOff>
    </xdr:from>
    <xdr:to>
      <xdr:col>104</xdr:col>
      <xdr:colOff>0</xdr:colOff>
      <xdr:row>612</xdr:row>
      <xdr:rowOff>0</xdr:rowOff>
    </xdr:to>
    <xdr:cxnSp macro="">
      <xdr:nvCxnSpPr>
        <xdr:cNvPr id="268" name="直線矢印コネクタ 267">
          <a:extLst>
            <a:ext uri="{FF2B5EF4-FFF2-40B4-BE49-F238E27FC236}">
              <a16:creationId xmlns="" xmlns:a16="http://schemas.microsoft.com/office/drawing/2014/main" id="{00000000-0008-0000-0200-00000C0100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610</xdr:row>
      <xdr:rowOff>239138</xdr:rowOff>
    </xdr:from>
    <xdr:to>
      <xdr:col>117</xdr:col>
      <xdr:colOff>0</xdr:colOff>
      <xdr:row>612</xdr:row>
      <xdr:rowOff>0</xdr:rowOff>
    </xdr:to>
    <xdr:cxnSp macro="">
      <xdr:nvCxnSpPr>
        <xdr:cNvPr id="269" name="直線矢印コネクタ 268">
          <a:extLst>
            <a:ext uri="{FF2B5EF4-FFF2-40B4-BE49-F238E27FC236}">
              <a16:creationId xmlns="" xmlns:a16="http://schemas.microsoft.com/office/drawing/2014/main" id="{00000000-0008-0000-0200-00000D010000}"/>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615</xdr:row>
      <xdr:rowOff>0</xdr:rowOff>
    </xdr:from>
    <xdr:to>
      <xdr:col>78</xdr:col>
      <xdr:colOff>1</xdr:colOff>
      <xdr:row>616</xdr:row>
      <xdr:rowOff>0</xdr:rowOff>
    </xdr:to>
    <xdr:cxnSp macro="">
      <xdr:nvCxnSpPr>
        <xdr:cNvPr id="270" name="直線矢印コネクタ 269">
          <a:extLst>
            <a:ext uri="{FF2B5EF4-FFF2-40B4-BE49-F238E27FC236}">
              <a16:creationId xmlns="" xmlns:a16="http://schemas.microsoft.com/office/drawing/2014/main" id="{00000000-0008-0000-0200-00000E010000}"/>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615</xdr:row>
      <xdr:rowOff>0</xdr:rowOff>
    </xdr:from>
    <xdr:to>
      <xdr:col>90</xdr:col>
      <xdr:colOff>124028</xdr:colOff>
      <xdr:row>616</xdr:row>
      <xdr:rowOff>0</xdr:rowOff>
    </xdr:to>
    <xdr:cxnSp macro="">
      <xdr:nvCxnSpPr>
        <xdr:cNvPr id="271" name="直線矢印コネクタ 270">
          <a:extLst>
            <a:ext uri="{FF2B5EF4-FFF2-40B4-BE49-F238E27FC236}">
              <a16:creationId xmlns="" xmlns:a16="http://schemas.microsoft.com/office/drawing/2014/main" id="{00000000-0008-0000-0200-00000F010000}"/>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615</xdr:row>
      <xdr:rowOff>0</xdr:rowOff>
    </xdr:from>
    <xdr:to>
      <xdr:col>104</xdr:col>
      <xdr:colOff>0</xdr:colOff>
      <xdr:row>616</xdr:row>
      <xdr:rowOff>0</xdr:rowOff>
    </xdr:to>
    <xdr:cxnSp macro="">
      <xdr:nvCxnSpPr>
        <xdr:cNvPr id="272" name="直線矢印コネクタ 271">
          <a:extLst>
            <a:ext uri="{FF2B5EF4-FFF2-40B4-BE49-F238E27FC236}">
              <a16:creationId xmlns="" xmlns:a16="http://schemas.microsoft.com/office/drawing/2014/main" id="{00000000-0008-0000-0200-000010010000}"/>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615</xdr:row>
      <xdr:rowOff>0</xdr:rowOff>
    </xdr:from>
    <xdr:to>
      <xdr:col>116</xdr:col>
      <xdr:colOff>122207</xdr:colOff>
      <xdr:row>615</xdr:row>
      <xdr:rowOff>237226</xdr:rowOff>
    </xdr:to>
    <xdr:cxnSp macro="">
      <xdr:nvCxnSpPr>
        <xdr:cNvPr id="273" name="直線矢印コネクタ 272">
          <a:extLst>
            <a:ext uri="{FF2B5EF4-FFF2-40B4-BE49-F238E27FC236}">
              <a16:creationId xmlns="" xmlns:a16="http://schemas.microsoft.com/office/drawing/2014/main" id="{00000000-0008-0000-0200-000011010000}"/>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619</xdr:row>
      <xdr:rowOff>0</xdr:rowOff>
    </xdr:from>
    <xdr:to>
      <xdr:col>78</xdr:col>
      <xdr:colOff>1</xdr:colOff>
      <xdr:row>620</xdr:row>
      <xdr:rowOff>0</xdr:rowOff>
    </xdr:to>
    <xdr:cxnSp macro="">
      <xdr:nvCxnSpPr>
        <xdr:cNvPr id="274" name="直線矢印コネクタ 273">
          <a:extLst>
            <a:ext uri="{FF2B5EF4-FFF2-40B4-BE49-F238E27FC236}">
              <a16:creationId xmlns="" xmlns:a16="http://schemas.microsoft.com/office/drawing/2014/main" id="{00000000-0008-0000-0200-000012010000}"/>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619</xdr:row>
      <xdr:rowOff>0</xdr:rowOff>
    </xdr:from>
    <xdr:to>
      <xdr:col>91</xdr:col>
      <xdr:colOff>1</xdr:colOff>
      <xdr:row>620</xdr:row>
      <xdr:rowOff>0</xdr:rowOff>
    </xdr:to>
    <xdr:cxnSp macro="">
      <xdr:nvCxnSpPr>
        <xdr:cNvPr id="275" name="直線矢印コネクタ 274">
          <a:extLst>
            <a:ext uri="{FF2B5EF4-FFF2-40B4-BE49-F238E27FC236}">
              <a16:creationId xmlns="" xmlns:a16="http://schemas.microsoft.com/office/drawing/2014/main" id="{00000000-0008-0000-0200-000013010000}"/>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619</xdr:row>
      <xdr:rowOff>0</xdr:rowOff>
    </xdr:from>
    <xdr:to>
      <xdr:col>104</xdr:col>
      <xdr:colOff>1</xdr:colOff>
      <xdr:row>620</xdr:row>
      <xdr:rowOff>0</xdr:rowOff>
    </xdr:to>
    <xdr:cxnSp macro="">
      <xdr:nvCxnSpPr>
        <xdr:cNvPr id="276" name="直線矢印コネクタ 275">
          <a:extLst>
            <a:ext uri="{FF2B5EF4-FFF2-40B4-BE49-F238E27FC236}">
              <a16:creationId xmlns="" xmlns:a16="http://schemas.microsoft.com/office/drawing/2014/main" id="{00000000-0008-0000-0200-000014010000}"/>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619</xdr:row>
      <xdr:rowOff>0</xdr:rowOff>
    </xdr:from>
    <xdr:to>
      <xdr:col>117</xdr:col>
      <xdr:colOff>1</xdr:colOff>
      <xdr:row>620</xdr:row>
      <xdr:rowOff>0</xdr:rowOff>
    </xdr:to>
    <xdr:cxnSp macro="">
      <xdr:nvCxnSpPr>
        <xdr:cNvPr id="277" name="直線矢印コネクタ 276">
          <a:extLst>
            <a:ext uri="{FF2B5EF4-FFF2-40B4-BE49-F238E27FC236}">
              <a16:creationId xmlns="" xmlns:a16="http://schemas.microsoft.com/office/drawing/2014/main" id="{00000000-0008-0000-0200-000015010000}"/>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623</xdr:row>
      <xdr:rowOff>0</xdr:rowOff>
    </xdr:from>
    <xdr:to>
      <xdr:col>78</xdr:col>
      <xdr:colOff>1</xdr:colOff>
      <xdr:row>624</xdr:row>
      <xdr:rowOff>0</xdr:rowOff>
    </xdr:to>
    <xdr:cxnSp macro="">
      <xdr:nvCxnSpPr>
        <xdr:cNvPr id="278" name="直線矢印コネクタ 277">
          <a:extLst>
            <a:ext uri="{FF2B5EF4-FFF2-40B4-BE49-F238E27FC236}">
              <a16:creationId xmlns="" xmlns:a16="http://schemas.microsoft.com/office/drawing/2014/main" id="{00000000-0008-0000-0200-000016010000}"/>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623</xdr:row>
      <xdr:rowOff>0</xdr:rowOff>
    </xdr:from>
    <xdr:to>
      <xdr:col>91</xdr:col>
      <xdr:colOff>1</xdr:colOff>
      <xdr:row>624</xdr:row>
      <xdr:rowOff>0</xdr:rowOff>
    </xdr:to>
    <xdr:cxnSp macro="">
      <xdr:nvCxnSpPr>
        <xdr:cNvPr id="279" name="直線矢印コネクタ 278">
          <a:extLst>
            <a:ext uri="{FF2B5EF4-FFF2-40B4-BE49-F238E27FC236}">
              <a16:creationId xmlns="" xmlns:a16="http://schemas.microsoft.com/office/drawing/2014/main" id="{00000000-0008-0000-0200-000017010000}"/>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623</xdr:row>
      <xdr:rowOff>0</xdr:rowOff>
    </xdr:from>
    <xdr:to>
      <xdr:col>104</xdr:col>
      <xdr:colOff>1</xdr:colOff>
      <xdr:row>624</xdr:row>
      <xdr:rowOff>0</xdr:rowOff>
    </xdr:to>
    <xdr:cxnSp macro="">
      <xdr:nvCxnSpPr>
        <xdr:cNvPr id="280" name="直線矢印コネクタ 279">
          <a:extLst>
            <a:ext uri="{FF2B5EF4-FFF2-40B4-BE49-F238E27FC236}">
              <a16:creationId xmlns="" xmlns:a16="http://schemas.microsoft.com/office/drawing/2014/main" id="{00000000-0008-0000-0200-000018010000}"/>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623</xdr:row>
      <xdr:rowOff>0</xdr:rowOff>
    </xdr:from>
    <xdr:to>
      <xdr:col>117</xdr:col>
      <xdr:colOff>1</xdr:colOff>
      <xdr:row>624</xdr:row>
      <xdr:rowOff>0</xdr:rowOff>
    </xdr:to>
    <xdr:cxnSp macro="">
      <xdr:nvCxnSpPr>
        <xdr:cNvPr id="281" name="直線矢印コネクタ 280">
          <a:extLst>
            <a:ext uri="{FF2B5EF4-FFF2-40B4-BE49-F238E27FC236}">
              <a16:creationId xmlns="" xmlns:a16="http://schemas.microsoft.com/office/drawing/2014/main" id="{00000000-0008-0000-0200-000019010000}"/>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608</xdr:row>
      <xdr:rowOff>123770</xdr:rowOff>
    </xdr:from>
    <xdr:to>
      <xdr:col>125</xdr:col>
      <xdr:colOff>0</xdr:colOff>
      <xdr:row>608</xdr:row>
      <xdr:rowOff>123770</xdr:rowOff>
    </xdr:to>
    <xdr:cxnSp macro="">
      <xdr:nvCxnSpPr>
        <xdr:cNvPr id="282" name="直線矢印コネクタ 281">
          <a:extLst>
            <a:ext uri="{FF2B5EF4-FFF2-40B4-BE49-F238E27FC236}">
              <a16:creationId xmlns="" xmlns:a16="http://schemas.microsoft.com/office/drawing/2014/main" id="{00000000-0008-0000-0200-00001A010000}"/>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608</xdr:row>
      <xdr:rowOff>120046</xdr:rowOff>
    </xdr:from>
    <xdr:to>
      <xdr:col>124</xdr:col>
      <xdr:colOff>123567</xdr:colOff>
      <xdr:row>628</xdr:row>
      <xdr:rowOff>0</xdr:rowOff>
    </xdr:to>
    <xdr:cxnSp macro="">
      <xdr:nvCxnSpPr>
        <xdr:cNvPr id="283" name="直線矢印コネクタ 282">
          <a:extLst>
            <a:ext uri="{FF2B5EF4-FFF2-40B4-BE49-F238E27FC236}">
              <a16:creationId xmlns="" xmlns:a16="http://schemas.microsoft.com/office/drawing/2014/main" id="{00000000-0008-0000-0200-00001B010000}"/>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695</xdr:row>
      <xdr:rowOff>0</xdr:rowOff>
    </xdr:from>
    <xdr:to>
      <xdr:col>129</xdr:col>
      <xdr:colOff>0</xdr:colOff>
      <xdr:row>699</xdr:row>
      <xdr:rowOff>0</xdr:rowOff>
    </xdr:to>
    <xdr:sp macro="" textlink="">
      <xdr:nvSpPr>
        <xdr:cNvPr id="285" name="吹き出し: 角を丸めた四角形 284">
          <a:extLst>
            <a:ext uri="{FF2B5EF4-FFF2-40B4-BE49-F238E27FC236}">
              <a16:creationId xmlns="" xmlns:a16="http://schemas.microsoft.com/office/drawing/2014/main" id="{00000000-0008-0000-0200-00001D010000}"/>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658</xdr:row>
      <xdr:rowOff>3662</xdr:rowOff>
    </xdr:from>
    <xdr:to>
      <xdr:col>121</xdr:col>
      <xdr:colOff>46054</xdr:colOff>
      <xdr:row>660</xdr:row>
      <xdr:rowOff>31412</xdr:rowOff>
    </xdr:to>
    <xdr:sp macro="" textlink="">
      <xdr:nvSpPr>
        <xdr:cNvPr id="286" name="テキスト ボックス 285">
          <a:extLst>
            <a:ext uri="{FF2B5EF4-FFF2-40B4-BE49-F238E27FC236}">
              <a16:creationId xmlns="" xmlns:a16="http://schemas.microsoft.com/office/drawing/2014/main" id="{00000000-0008-0000-0200-00001E010000}"/>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603</xdr:row>
      <xdr:rowOff>0</xdr:rowOff>
    </xdr:from>
    <xdr:to>
      <xdr:col>130</xdr:col>
      <xdr:colOff>40822</xdr:colOff>
      <xdr:row>604</xdr:row>
      <xdr:rowOff>240847</xdr:rowOff>
    </xdr:to>
    <xdr:sp macro="" textlink="">
      <xdr:nvSpPr>
        <xdr:cNvPr id="287" name="テキスト ボックス 286">
          <a:extLst>
            <a:ext uri="{FF2B5EF4-FFF2-40B4-BE49-F238E27FC236}">
              <a16:creationId xmlns="" xmlns:a16="http://schemas.microsoft.com/office/drawing/2014/main" id="{00000000-0008-0000-0200-00001F010000}"/>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703</xdr:row>
      <xdr:rowOff>0</xdr:rowOff>
    </xdr:from>
    <xdr:to>
      <xdr:col>121</xdr:col>
      <xdr:colOff>18409</xdr:colOff>
      <xdr:row>705</xdr:row>
      <xdr:rowOff>216113</xdr:rowOff>
    </xdr:to>
    <xdr:sp macro="" textlink="">
      <xdr:nvSpPr>
        <xdr:cNvPr id="288" name="テキスト ボックス 287">
          <a:extLst>
            <a:ext uri="{FF2B5EF4-FFF2-40B4-BE49-F238E27FC236}">
              <a16:creationId xmlns="" xmlns:a16="http://schemas.microsoft.com/office/drawing/2014/main" id="{00000000-0008-0000-0200-000020010000}"/>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806</xdr:row>
      <xdr:rowOff>0</xdr:rowOff>
    </xdr:from>
    <xdr:to>
      <xdr:col>121</xdr:col>
      <xdr:colOff>18409</xdr:colOff>
      <xdr:row>808</xdr:row>
      <xdr:rowOff>216113</xdr:rowOff>
    </xdr:to>
    <xdr:sp macro="" textlink="">
      <xdr:nvSpPr>
        <xdr:cNvPr id="289" name="テキスト ボックス 288">
          <a:extLst>
            <a:ext uri="{FF2B5EF4-FFF2-40B4-BE49-F238E27FC236}">
              <a16:creationId xmlns="" xmlns:a16="http://schemas.microsoft.com/office/drawing/2014/main" id="{00000000-0008-0000-0200-000021010000}"/>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877</xdr:row>
      <xdr:rowOff>118512</xdr:rowOff>
    </xdr:from>
    <xdr:to>
      <xdr:col>127</xdr:col>
      <xdr:colOff>95250</xdr:colOff>
      <xdr:row>904</xdr:row>
      <xdr:rowOff>190499</xdr:rowOff>
    </xdr:to>
    <xdr:pic>
      <xdr:nvPicPr>
        <xdr:cNvPr id="290" name="図 289">
          <a:extLst>
            <a:ext uri="{FF2B5EF4-FFF2-40B4-BE49-F238E27FC236}">
              <a16:creationId xmlns="" xmlns:a16="http://schemas.microsoft.com/office/drawing/2014/main" id="{00000000-0008-0000-0200-000022010000}"/>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885</xdr:row>
      <xdr:rowOff>232603</xdr:rowOff>
    </xdr:from>
    <xdr:to>
      <xdr:col>76</xdr:col>
      <xdr:colOff>35332</xdr:colOff>
      <xdr:row>887</xdr:row>
      <xdr:rowOff>32932</xdr:rowOff>
    </xdr:to>
    <xdr:sp macro="" textlink="">
      <xdr:nvSpPr>
        <xdr:cNvPr id="291" name="楕円 9">
          <a:extLst>
            <a:ext uri="{FF2B5EF4-FFF2-40B4-BE49-F238E27FC236}">
              <a16:creationId xmlns="" xmlns:a16="http://schemas.microsoft.com/office/drawing/2014/main" id="{00000000-0008-0000-0200-000023010000}"/>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882</xdr:row>
      <xdr:rowOff>197083</xdr:rowOff>
    </xdr:from>
    <xdr:to>
      <xdr:col>125</xdr:col>
      <xdr:colOff>80646</xdr:colOff>
      <xdr:row>895</xdr:row>
      <xdr:rowOff>205727</xdr:rowOff>
    </xdr:to>
    <xdr:sp macro="" textlink="">
      <xdr:nvSpPr>
        <xdr:cNvPr id="292" name="フリーフォーム: 図形 30">
          <a:extLst>
            <a:ext uri="{FF2B5EF4-FFF2-40B4-BE49-F238E27FC236}">
              <a16:creationId xmlns="" xmlns:a16="http://schemas.microsoft.com/office/drawing/2014/main" id="{00000000-0008-0000-0200-000024010000}"/>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896</xdr:row>
      <xdr:rowOff>111230</xdr:rowOff>
    </xdr:from>
    <xdr:to>
      <xdr:col>83</xdr:col>
      <xdr:colOff>61839</xdr:colOff>
      <xdr:row>897</xdr:row>
      <xdr:rowOff>132560</xdr:rowOff>
    </xdr:to>
    <xdr:sp macro="" textlink="">
      <xdr:nvSpPr>
        <xdr:cNvPr id="293" name="テキスト ボックス 292">
          <a:extLst>
            <a:ext uri="{FF2B5EF4-FFF2-40B4-BE49-F238E27FC236}">
              <a16:creationId xmlns="" xmlns:a16="http://schemas.microsoft.com/office/drawing/2014/main" id="{00000000-0008-0000-0200-000025010000}"/>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886</xdr:row>
      <xdr:rowOff>45655</xdr:rowOff>
    </xdr:from>
    <xdr:to>
      <xdr:col>83</xdr:col>
      <xdr:colOff>69513</xdr:colOff>
      <xdr:row>895</xdr:row>
      <xdr:rowOff>206987</xdr:rowOff>
    </xdr:to>
    <xdr:sp macro="" textlink="">
      <xdr:nvSpPr>
        <xdr:cNvPr id="294" name="フリーフォーム: 図形 3">
          <a:extLst>
            <a:ext uri="{FF2B5EF4-FFF2-40B4-BE49-F238E27FC236}">
              <a16:creationId xmlns="" xmlns:a16="http://schemas.microsoft.com/office/drawing/2014/main" id="{00000000-0008-0000-0200-000026010000}"/>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890</xdr:row>
      <xdr:rowOff>221835</xdr:rowOff>
    </xdr:from>
    <xdr:to>
      <xdr:col>83</xdr:col>
      <xdr:colOff>9777</xdr:colOff>
      <xdr:row>895</xdr:row>
      <xdr:rowOff>173898</xdr:rowOff>
    </xdr:to>
    <xdr:sp macro="" textlink="">
      <xdr:nvSpPr>
        <xdr:cNvPr id="295" name="フリーフォーム: 図形 1">
          <a:extLst>
            <a:ext uri="{FF2B5EF4-FFF2-40B4-BE49-F238E27FC236}">
              <a16:creationId xmlns="" xmlns:a16="http://schemas.microsoft.com/office/drawing/2014/main" id="{00000000-0008-0000-0200-000027010000}"/>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891</xdr:row>
      <xdr:rowOff>12533</xdr:rowOff>
    </xdr:from>
    <xdr:to>
      <xdr:col>79</xdr:col>
      <xdr:colOff>94867</xdr:colOff>
      <xdr:row>895</xdr:row>
      <xdr:rowOff>136200</xdr:rowOff>
    </xdr:to>
    <xdr:sp macro="" textlink="">
      <xdr:nvSpPr>
        <xdr:cNvPr id="296" name="フリーフォーム 10">
          <a:extLst>
            <a:ext uri="{FF2B5EF4-FFF2-40B4-BE49-F238E27FC236}">
              <a16:creationId xmlns="" xmlns:a16="http://schemas.microsoft.com/office/drawing/2014/main" id="{00000000-0008-0000-0200-000028010000}"/>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895</xdr:row>
      <xdr:rowOff>211559</xdr:rowOff>
    </xdr:from>
    <xdr:to>
      <xdr:col>80</xdr:col>
      <xdr:colOff>112128</xdr:colOff>
      <xdr:row>896</xdr:row>
      <xdr:rowOff>133816</xdr:rowOff>
    </xdr:to>
    <xdr:sp macro="" textlink="">
      <xdr:nvSpPr>
        <xdr:cNvPr id="297" name="円/楕円 11">
          <a:extLst>
            <a:ext uri="{FF2B5EF4-FFF2-40B4-BE49-F238E27FC236}">
              <a16:creationId xmlns="" xmlns:a16="http://schemas.microsoft.com/office/drawing/2014/main" id="{00000000-0008-0000-0200-000029010000}"/>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899</xdr:row>
      <xdr:rowOff>30391</xdr:rowOff>
    </xdr:from>
    <xdr:to>
      <xdr:col>91</xdr:col>
      <xdr:colOff>38053</xdr:colOff>
      <xdr:row>904</xdr:row>
      <xdr:rowOff>124021</xdr:rowOff>
    </xdr:to>
    <xdr:sp macro="" textlink="">
      <xdr:nvSpPr>
        <xdr:cNvPr id="298" name="テキスト ボックス 297">
          <a:extLst>
            <a:ext uri="{FF2B5EF4-FFF2-40B4-BE49-F238E27FC236}">
              <a16:creationId xmlns="" xmlns:a16="http://schemas.microsoft.com/office/drawing/2014/main" id="{00000000-0008-0000-0200-00002A01000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891</xdr:row>
      <xdr:rowOff>52544</xdr:rowOff>
    </xdr:from>
    <xdr:to>
      <xdr:col>80</xdr:col>
      <xdr:colOff>91843</xdr:colOff>
      <xdr:row>892</xdr:row>
      <xdr:rowOff>96059</xdr:rowOff>
    </xdr:to>
    <xdr:sp macro="" textlink="">
      <xdr:nvSpPr>
        <xdr:cNvPr id="299" name="楕円 10">
          <a:extLst>
            <a:ext uri="{FF2B5EF4-FFF2-40B4-BE49-F238E27FC236}">
              <a16:creationId xmlns="" xmlns:a16="http://schemas.microsoft.com/office/drawing/2014/main" id="{00000000-0008-0000-0200-00002B010000}"/>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890</xdr:row>
      <xdr:rowOff>102314</xdr:rowOff>
    </xdr:from>
    <xdr:to>
      <xdr:col>75</xdr:col>
      <xdr:colOff>65414</xdr:colOff>
      <xdr:row>891</xdr:row>
      <xdr:rowOff>145830</xdr:rowOff>
    </xdr:to>
    <xdr:sp macro="" textlink="">
      <xdr:nvSpPr>
        <xdr:cNvPr id="300" name="楕円 10">
          <a:extLst>
            <a:ext uri="{FF2B5EF4-FFF2-40B4-BE49-F238E27FC236}">
              <a16:creationId xmlns="" xmlns:a16="http://schemas.microsoft.com/office/drawing/2014/main" id="{00000000-0008-0000-0200-00002C010000}"/>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882</xdr:row>
      <xdr:rowOff>155592</xdr:rowOff>
    </xdr:from>
    <xdr:to>
      <xdr:col>92</xdr:col>
      <xdr:colOff>2875</xdr:colOff>
      <xdr:row>884</xdr:row>
      <xdr:rowOff>104270</xdr:rowOff>
    </xdr:to>
    <xdr:sp macro="" textlink="">
      <xdr:nvSpPr>
        <xdr:cNvPr id="301" name="四角形吹き出し 15">
          <a:extLst>
            <a:ext uri="{FF2B5EF4-FFF2-40B4-BE49-F238E27FC236}">
              <a16:creationId xmlns="" xmlns:a16="http://schemas.microsoft.com/office/drawing/2014/main" id="{00000000-0008-0000-0200-00002D010000}"/>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882</xdr:row>
      <xdr:rowOff>60972</xdr:rowOff>
    </xdr:from>
    <xdr:to>
      <xdr:col>125</xdr:col>
      <xdr:colOff>28505</xdr:colOff>
      <xdr:row>883</xdr:row>
      <xdr:rowOff>99426</xdr:rowOff>
    </xdr:to>
    <xdr:sp macro="" textlink="">
      <xdr:nvSpPr>
        <xdr:cNvPr id="302" name="楕円 9">
          <a:extLst>
            <a:ext uri="{FF2B5EF4-FFF2-40B4-BE49-F238E27FC236}">
              <a16:creationId xmlns="" xmlns:a16="http://schemas.microsoft.com/office/drawing/2014/main" id="{00000000-0008-0000-0200-00002E010000}"/>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886</xdr:row>
      <xdr:rowOff>55632</xdr:rowOff>
    </xdr:from>
    <xdr:to>
      <xdr:col>84</xdr:col>
      <xdr:colOff>3377</xdr:colOff>
      <xdr:row>895</xdr:row>
      <xdr:rowOff>216964</xdr:rowOff>
    </xdr:to>
    <xdr:sp macro="" textlink="">
      <xdr:nvSpPr>
        <xdr:cNvPr id="303" name="フリーフォーム: 図形 3">
          <a:extLst>
            <a:ext uri="{FF2B5EF4-FFF2-40B4-BE49-F238E27FC236}">
              <a16:creationId xmlns="" xmlns:a16="http://schemas.microsoft.com/office/drawing/2014/main" id="{00000000-0008-0000-0200-00002F010000}"/>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886</xdr:row>
      <xdr:rowOff>44748</xdr:rowOff>
    </xdr:from>
    <xdr:to>
      <xdr:col>84</xdr:col>
      <xdr:colOff>46922</xdr:colOff>
      <xdr:row>895</xdr:row>
      <xdr:rowOff>206080</xdr:rowOff>
    </xdr:to>
    <xdr:sp macro="" textlink="">
      <xdr:nvSpPr>
        <xdr:cNvPr id="304" name="フリーフォーム: 図形 3">
          <a:extLst>
            <a:ext uri="{FF2B5EF4-FFF2-40B4-BE49-F238E27FC236}">
              <a16:creationId xmlns="" xmlns:a16="http://schemas.microsoft.com/office/drawing/2014/main" id="{00000000-0008-0000-0200-000030010000}"/>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886</xdr:row>
      <xdr:rowOff>69240</xdr:rowOff>
    </xdr:from>
    <xdr:to>
      <xdr:col>84</xdr:col>
      <xdr:colOff>110567</xdr:colOff>
      <xdr:row>895</xdr:row>
      <xdr:rowOff>230572</xdr:rowOff>
    </xdr:to>
    <xdr:sp macro="" textlink="">
      <xdr:nvSpPr>
        <xdr:cNvPr id="305" name="フリーフォーム: 図形 3">
          <a:extLst>
            <a:ext uri="{FF2B5EF4-FFF2-40B4-BE49-F238E27FC236}">
              <a16:creationId xmlns="" xmlns:a16="http://schemas.microsoft.com/office/drawing/2014/main" id="{00000000-0008-0000-0200-000031010000}"/>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887</xdr:row>
      <xdr:rowOff>232585</xdr:rowOff>
    </xdr:from>
    <xdr:to>
      <xdr:col>99</xdr:col>
      <xdr:colOff>74207</xdr:colOff>
      <xdr:row>889</xdr:row>
      <xdr:rowOff>178445</xdr:rowOff>
    </xdr:to>
    <xdr:sp macro="" textlink="">
      <xdr:nvSpPr>
        <xdr:cNvPr id="306" name="四角形吹き出し 21">
          <a:extLst>
            <a:ext uri="{FF2B5EF4-FFF2-40B4-BE49-F238E27FC236}">
              <a16:creationId xmlns="" xmlns:a16="http://schemas.microsoft.com/office/drawing/2014/main" id="{00000000-0008-0000-0200-000032010000}"/>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889</xdr:row>
      <xdr:rowOff>235445</xdr:rowOff>
    </xdr:from>
    <xdr:to>
      <xdr:col>102</xdr:col>
      <xdr:colOff>53216</xdr:colOff>
      <xdr:row>892</xdr:row>
      <xdr:rowOff>194025</xdr:rowOff>
    </xdr:to>
    <xdr:sp macro="" textlink="">
      <xdr:nvSpPr>
        <xdr:cNvPr id="307" name="四角形吹き出し 22">
          <a:extLst>
            <a:ext uri="{FF2B5EF4-FFF2-40B4-BE49-F238E27FC236}">
              <a16:creationId xmlns="" xmlns:a16="http://schemas.microsoft.com/office/drawing/2014/main" id="{00000000-0008-0000-0200-0000330100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887</xdr:row>
      <xdr:rowOff>214779</xdr:rowOff>
    </xdr:from>
    <xdr:to>
      <xdr:col>85</xdr:col>
      <xdr:colOff>1098</xdr:colOff>
      <xdr:row>895</xdr:row>
      <xdr:rowOff>115746</xdr:rowOff>
    </xdr:to>
    <xdr:sp macro="" textlink="">
      <xdr:nvSpPr>
        <xdr:cNvPr id="308" name="テキスト ボックス 307">
          <a:extLst>
            <a:ext uri="{FF2B5EF4-FFF2-40B4-BE49-F238E27FC236}">
              <a16:creationId xmlns="" xmlns:a16="http://schemas.microsoft.com/office/drawing/2014/main" id="{00000000-0008-0000-0200-000034010000}"/>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891</xdr:row>
      <xdr:rowOff>121101</xdr:rowOff>
    </xdr:from>
    <xdr:to>
      <xdr:col>78</xdr:col>
      <xdr:colOff>116656</xdr:colOff>
      <xdr:row>897</xdr:row>
      <xdr:rowOff>184922</xdr:rowOff>
    </xdr:to>
    <xdr:sp macro="" textlink="">
      <xdr:nvSpPr>
        <xdr:cNvPr id="309" name="テキスト ボックス 308">
          <a:extLst>
            <a:ext uri="{FF2B5EF4-FFF2-40B4-BE49-F238E27FC236}">
              <a16:creationId xmlns="" xmlns:a16="http://schemas.microsoft.com/office/drawing/2014/main" id="{00000000-0008-0000-0200-00003501000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893</xdr:row>
      <xdr:rowOff>26129</xdr:rowOff>
    </xdr:from>
    <xdr:to>
      <xdr:col>109</xdr:col>
      <xdr:colOff>96182</xdr:colOff>
      <xdr:row>895</xdr:row>
      <xdr:rowOff>115935</xdr:rowOff>
    </xdr:to>
    <xdr:sp macro="" textlink="">
      <xdr:nvSpPr>
        <xdr:cNvPr id="310" name="テキスト ボックス 309">
          <a:extLst>
            <a:ext uri="{FF2B5EF4-FFF2-40B4-BE49-F238E27FC236}">
              <a16:creationId xmlns="" xmlns:a16="http://schemas.microsoft.com/office/drawing/2014/main" id="{00000000-0008-0000-0200-000036010000}"/>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883</xdr:row>
      <xdr:rowOff>16109</xdr:rowOff>
    </xdr:from>
    <xdr:to>
      <xdr:col>125</xdr:col>
      <xdr:colOff>28932</xdr:colOff>
      <xdr:row>896</xdr:row>
      <xdr:rowOff>24753</xdr:rowOff>
    </xdr:to>
    <xdr:sp macro="" textlink="">
      <xdr:nvSpPr>
        <xdr:cNvPr id="311" name="フリーフォーム: 図形 30">
          <a:extLst>
            <a:ext uri="{FF2B5EF4-FFF2-40B4-BE49-F238E27FC236}">
              <a16:creationId xmlns="" xmlns:a16="http://schemas.microsoft.com/office/drawing/2014/main" id="{00000000-0008-0000-0200-000037010000}"/>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883</xdr:row>
      <xdr:rowOff>93331</xdr:rowOff>
    </xdr:from>
    <xdr:to>
      <xdr:col>124</xdr:col>
      <xdr:colOff>100485</xdr:colOff>
      <xdr:row>896</xdr:row>
      <xdr:rowOff>101975</xdr:rowOff>
    </xdr:to>
    <xdr:sp macro="" textlink="">
      <xdr:nvSpPr>
        <xdr:cNvPr id="312" name="フリーフォーム: 図形 30">
          <a:extLst>
            <a:ext uri="{FF2B5EF4-FFF2-40B4-BE49-F238E27FC236}">
              <a16:creationId xmlns="" xmlns:a16="http://schemas.microsoft.com/office/drawing/2014/main" id="{00000000-0008-0000-0200-000038010000}"/>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878</xdr:row>
      <xdr:rowOff>145384</xdr:rowOff>
    </xdr:from>
    <xdr:to>
      <xdr:col>121</xdr:col>
      <xdr:colOff>49740</xdr:colOff>
      <xdr:row>881</xdr:row>
      <xdr:rowOff>104706</xdr:rowOff>
    </xdr:to>
    <xdr:sp macro="" textlink="">
      <xdr:nvSpPr>
        <xdr:cNvPr id="313" name="四角形吹き出し 29">
          <a:extLst>
            <a:ext uri="{FF2B5EF4-FFF2-40B4-BE49-F238E27FC236}">
              <a16:creationId xmlns="" xmlns:a16="http://schemas.microsoft.com/office/drawing/2014/main" id="{00000000-0008-0000-0200-000039010000}"/>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862</xdr:row>
      <xdr:rowOff>0</xdr:rowOff>
    </xdr:from>
    <xdr:to>
      <xdr:col>121</xdr:col>
      <xdr:colOff>19210</xdr:colOff>
      <xdr:row>864</xdr:row>
      <xdr:rowOff>27750</xdr:rowOff>
    </xdr:to>
    <xdr:sp macro="" textlink="">
      <xdr:nvSpPr>
        <xdr:cNvPr id="314" name="テキスト ボックス 313">
          <a:extLst>
            <a:ext uri="{FF2B5EF4-FFF2-40B4-BE49-F238E27FC236}">
              <a16:creationId xmlns="" xmlns:a16="http://schemas.microsoft.com/office/drawing/2014/main" id="{00000000-0008-0000-0200-00003A010000}"/>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oneCellAnchor>
    <xdr:from>
      <xdr:col>107</xdr:col>
      <xdr:colOff>0</xdr:colOff>
      <xdr:row>380</xdr:row>
      <xdr:rowOff>235323</xdr:rowOff>
    </xdr:from>
    <xdr:ext cx="2835088" cy="470647"/>
    <xdr:sp macro="" textlink="">
      <xdr:nvSpPr>
        <xdr:cNvPr id="315" name="テキスト ボックス 314">
          <a:extLst>
            <a:ext uri="{FF2B5EF4-FFF2-40B4-BE49-F238E27FC236}">
              <a16:creationId xmlns="" xmlns:a16="http://schemas.microsoft.com/office/drawing/2014/main" id="{00000000-0008-0000-0200-00003B01000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664</xdr:row>
      <xdr:rowOff>40820</xdr:rowOff>
    </xdr:from>
    <xdr:to>
      <xdr:col>106</xdr:col>
      <xdr:colOff>102452</xdr:colOff>
      <xdr:row>690</xdr:row>
      <xdr:rowOff>299356</xdr:rowOff>
    </xdr:to>
    <xdr:grpSp>
      <xdr:nvGrpSpPr>
        <xdr:cNvPr id="322" name="グループ化 18">
          <a:extLst>
            <a:ext uri="{FF2B5EF4-FFF2-40B4-BE49-F238E27FC236}">
              <a16:creationId xmlns="" xmlns:a16="http://schemas.microsoft.com/office/drawing/2014/main" id="{00000000-0008-0000-0200-000042010000}"/>
            </a:ext>
          </a:extLst>
        </xdr:cNvPr>
        <xdr:cNvGrpSpPr>
          <a:grpSpLocks/>
        </xdr:cNvGrpSpPr>
      </xdr:nvGrpSpPr>
      <xdr:grpSpPr bwMode="auto">
        <a:xfrm>
          <a:off x="11970283" y="142265879"/>
          <a:ext cx="1937816" cy="8707771"/>
          <a:chOff x="11791755" y="2176743"/>
          <a:chExt cx="1028335" cy="1866467"/>
        </a:xfrm>
      </xdr:grpSpPr>
      <xdr:sp macro="" textlink="">
        <xdr:nvSpPr>
          <xdr:cNvPr id="323" name="円弧 322">
            <a:extLst>
              <a:ext uri="{FF2B5EF4-FFF2-40B4-BE49-F238E27FC236}">
                <a16:creationId xmlns="" xmlns:a16="http://schemas.microsoft.com/office/drawing/2014/main" id="{00000000-0008-0000-0200-00004301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 xmlns:a16="http://schemas.microsoft.com/office/drawing/2014/main" id="{00000000-0008-0000-0200-00004401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 xmlns:a16="http://schemas.microsoft.com/office/drawing/2014/main" id="{00000000-0008-0000-0200-000045010000}"/>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 xmlns:a16="http://schemas.microsoft.com/office/drawing/2014/main" id="{00000000-0008-0000-0200-00004B010000}"/>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 xmlns:a16="http://schemas.microsoft.com/office/drawing/2014/main" id="{00000000-0008-0000-0200-00004F010000}"/>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 xmlns:a16="http://schemas.microsoft.com/office/drawing/2014/main" id="{00000000-0008-0000-0200-000046010000}"/>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 xmlns:a16="http://schemas.microsoft.com/office/drawing/2014/main" id="{00000000-0008-0000-0200-000047010000}"/>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 xmlns:a16="http://schemas.microsoft.com/office/drawing/2014/main" id="{00000000-0008-0000-0200-000048010000}"/>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46684</xdr:colOff>
      <xdr:row>7</xdr:row>
      <xdr:rowOff>44510</xdr:rowOff>
    </xdr:from>
    <xdr:to>
      <xdr:col>37</xdr:col>
      <xdr:colOff>68434</xdr:colOff>
      <xdr:row>7</xdr:row>
      <xdr:rowOff>286833</xdr:rowOff>
    </xdr:to>
    <xdr:sp macro="" textlink="">
      <xdr:nvSpPr>
        <xdr:cNvPr id="30" name="矢印: 下 228">
          <a:extLst>
            <a:ext uri="{FF2B5EF4-FFF2-40B4-BE49-F238E27FC236}">
              <a16:creationId xmlns="" xmlns:a16="http://schemas.microsoft.com/office/drawing/2014/main" id="{00000000-0008-0000-0300-00001E000000}"/>
            </a:ext>
          </a:extLst>
        </xdr:cNvPr>
        <xdr:cNvSpPr/>
      </xdr:nvSpPr>
      <xdr:spPr>
        <a:xfrm>
          <a:off x="3389959" y="1039432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6</xdr:row>
      <xdr:rowOff>2722</xdr:rowOff>
    </xdr:from>
    <xdr:to>
      <xdr:col>5</xdr:col>
      <xdr:colOff>157370</xdr:colOff>
      <xdr:row>58</xdr:row>
      <xdr:rowOff>115956</xdr:rowOff>
    </xdr:to>
    <xdr:sp macro="" textlink="">
      <xdr:nvSpPr>
        <xdr:cNvPr id="31" name="フリーフォーム: 図形 229">
          <a:extLst>
            <a:ext uri="{FF2B5EF4-FFF2-40B4-BE49-F238E27FC236}">
              <a16:creationId xmlns="" xmlns:a16="http://schemas.microsoft.com/office/drawing/2014/main" id="{00000000-0008-0000-0300-00001F000000}"/>
            </a:ext>
          </a:extLst>
        </xdr:cNvPr>
        <xdr:cNvSpPr/>
      </xdr:nvSpPr>
      <xdr:spPr>
        <a:xfrm>
          <a:off x="496662" y="1036918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19</xdr:row>
      <xdr:rowOff>63560</xdr:rowOff>
    </xdr:from>
    <xdr:to>
      <xdr:col>37</xdr:col>
      <xdr:colOff>77959</xdr:colOff>
      <xdr:row>19</xdr:row>
      <xdr:rowOff>305883</xdr:rowOff>
    </xdr:to>
    <xdr:sp macro="" textlink="">
      <xdr:nvSpPr>
        <xdr:cNvPr id="32" name="矢印: 下 230">
          <a:extLst>
            <a:ext uri="{FF2B5EF4-FFF2-40B4-BE49-F238E27FC236}">
              <a16:creationId xmlns="" xmlns:a16="http://schemas.microsoft.com/office/drawing/2014/main" id="{00000000-0008-0000-0300-000020000000}"/>
            </a:ext>
          </a:extLst>
        </xdr:cNvPr>
        <xdr:cNvSpPr/>
      </xdr:nvSpPr>
      <xdr:spPr>
        <a:xfrm>
          <a:off x="3399484" y="1057243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49</xdr:row>
      <xdr:rowOff>57150</xdr:rowOff>
    </xdr:from>
    <xdr:to>
      <xdr:col>37</xdr:col>
      <xdr:colOff>77959</xdr:colOff>
      <xdr:row>49</xdr:row>
      <xdr:rowOff>299473</xdr:rowOff>
    </xdr:to>
    <xdr:sp macro="" textlink="">
      <xdr:nvSpPr>
        <xdr:cNvPr id="33" name="矢印: 下 231">
          <a:extLst>
            <a:ext uri="{FF2B5EF4-FFF2-40B4-BE49-F238E27FC236}">
              <a16:creationId xmlns="" xmlns:a16="http://schemas.microsoft.com/office/drawing/2014/main" id="{00000000-0008-0000-0300-000021000000}"/>
            </a:ext>
          </a:extLst>
        </xdr:cNvPr>
        <xdr:cNvSpPr/>
      </xdr:nvSpPr>
      <xdr:spPr>
        <a:xfrm>
          <a:off x="3399484" y="1096994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55</xdr:row>
      <xdr:rowOff>57150</xdr:rowOff>
    </xdr:from>
    <xdr:to>
      <xdr:col>37</xdr:col>
      <xdr:colOff>77959</xdr:colOff>
      <xdr:row>55</xdr:row>
      <xdr:rowOff>628650</xdr:rowOff>
    </xdr:to>
    <xdr:sp macro="" textlink="">
      <xdr:nvSpPr>
        <xdr:cNvPr id="34" name="矢印: 下 232">
          <a:extLst>
            <a:ext uri="{FF2B5EF4-FFF2-40B4-BE49-F238E27FC236}">
              <a16:creationId xmlns="" xmlns:a16="http://schemas.microsoft.com/office/drawing/2014/main" id="{00000000-0008-0000-0300-000022000000}"/>
            </a:ext>
          </a:extLst>
        </xdr:cNvPr>
        <xdr:cNvSpPr/>
      </xdr:nvSpPr>
      <xdr:spPr>
        <a:xfrm>
          <a:off x="3399484" y="1106519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7</xdr:row>
      <xdr:rowOff>44510</xdr:rowOff>
    </xdr:from>
    <xdr:to>
      <xdr:col>103</xdr:col>
      <xdr:colOff>68434</xdr:colOff>
      <xdr:row>7</xdr:row>
      <xdr:rowOff>286833</xdr:rowOff>
    </xdr:to>
    <xdr:sp macro="" textlink="">
      <xdr:nvSpPr>
        <xdr:cNvPr id="35" name="矢印: 下 233">
          <a:extLst>
            <a:ext uri="{FF2B5EF4-FFF2-40B4-BE49-F238E27FC236}">
              <a16:creationId xmlns="" xmlns:a16="http://schemas.microsoft.com/office/drawing/2014/main" id="{00000000-0008-0000-0300-000023000000}"/>
            </a:ext>
          </a:extLst>
        </xdr:cNvPr>
        <xdr:cNvSpPr/>
      </xdr:nvSpPr>
      <xdr:spPr>
        <a:xfrm>
          <a:off x="11562409" y="1039432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6</xdr:row>
      <xdr:rowOff>2722</xdr:rowOff>
    </xdr:from>
    <xdr:to>
      <xdr:col>71</xdr:col>
      <xdr:colOff>157370</xdr:colOff>
      <xdr:row>58</xdr:row>
      <xdr:rowOff>115956</xdr:rowOff>
    </xdr:to>
    <xdr:sp macro="" textlink="">
      <xdr:nvSpPr>
        <xdr:cNvPr id="36" name="フリーフォーム: 図形 234">
          <a:extLst>
            <a:ext uri="{FF2B5EF4-FFF2-40B4-BE49-F238E27FC236}">
              <a16:creationId xmlns="" xmlns:a16="http://schemas.microsoft.com/office/drawing/2014/main" id="{00000000-0008-0000-0300-000024000000}"/>
            </a:ext>
          </a:extLst>
        </xdr:cNvPr>
        <xdr:cNvSpPr/>
      </xdr:nvSpPr>
      <xdr:spPr>
        <a:xfrm>
          <a:off x="8669112" y="1036918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19</xdr:row>
      <xdr:rowOff>63560</xdr:rowOff>
    </xdr:from>
    <xdr:to>
      <xdr:col>103</xdr:col>
      <xdr:colOff>77959</xdr:colOff>
      <xdr:row>19</xdr:row>
      <xdr:rowOff>305883</xdr:rowOff>
    </xdr:to>
    <xdr:sp macro="" textlink="">
      <xdr:nvSpPr>
        <xdr:cNvPr id="37" name="矢印: 下 235">
          <a:extLst>
            <a:ext uri="{FF2B5EF4-FFF2-40B4-BE49-F238E27FC236}">
              <a16:creationId xmlns="" xmlns:a16="http://schemas.microsoft.com/office/drawing/2014/main" id="{00000000-0008-0000-0300-000025000000}"/>
            </a:ext>
          </a:extLst>
        </xdr:cNvPr>
        <xdr:cNvSpPr/>
      </xdr:nvSpPr>
      <xdr:spPr>
        <a:xfrm>
          <a:off x="11571934" y="1057243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49</xdr:row>
      <xdr:rowOff>57150</xdr:rowOff>
    </xdr:from>
    <xdr:to>
      <xdr:col>103</xdr:col>
      <xdr:colOff>77959</xdr:colOff>
      <xdr:row>49</xdr:row>
      <xdr:rowOff>299473</xdr:rowOff>
    </xdr:to>
    <xdr:sp macro="" textlink="">
      <xdr:nvSpPr>
        <xdr:cNvPr id="38" name="矢印: 下 236">
          <a:extLst>
            <a:ext uri="{FF2B5EF4-FFF2-40B4-BE49-F238E27FC236}">
              <a16:creationId xmlns="" xmlns:a16="http://schemas.microsoft.com/office/drawing/2014/main" id="{00000000-0008-0000-0300-000026000000}"/>
            </a:ext>
          </a:extLst>
        </xdr:cNvPr>
        <xdr:cNvSpPr/>
      </xdr:nvSpPr>
      <xdr:spPr>
        <a:xfrm>
          <a:off x="11571934" y="1096994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55</xdr:row>
      <xdr:rowOff>57150</xdr:rowOff>
    </xdr:from>
    <xdr:to>
      <xdr:col>103</xdr:col>
      <xdr:colOff>77959</xdr:colOff>
      <xdr:row>55</xdr:row>
      <xdr:rowOff>628650</xdr:rowOff>
    </xdr:to>
    <xdr:sp macro="" textlink="">
      <xdr:nvSpPr>
        <xdr:cNvPr id="39" name="矢印: 下 237">
          <a:extLst>
            <a:ext uri="{FF2B5EF4-FFF2-40B4-BE49-F238E27FC236}">
              <a16:creationId xmlns="" xmlns:a16="http://schemas.microsoft.com/office/drawing/2014/main" id="{00000000-0008-0000-0300-000027000000}"/>
            </a:ext>
          </a:extLst>
        </xdr:cNvPr>
        <xdr:cNvSpPr/>
      </xdr:nvSpPr>
      <xdr:spPr>
        <a:xfrm>
          <a:off x="11571934" y="1106519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2</xdr:row>
      <xdr:rowOff>0</xdr:rowOff>
    </xdr:from>
    <xdr:to>
      <xdr:col>119</xdr:col>
      <xdr:colOff>31296</xdr:colOff>
      <xdr:row>4</xdr:row>
      <xdr:rowOff>27750</xdr:rowOff>
    </xdr:to>
    <xdr:sp macro="" textlink="">
      <xdr:nvSpPr>
        <xdr:cNvPr id="40" name="テキスト ボックス 39">
          <a:extLst>
            <a:ext uri="{FF2B5EF4-FFF2-40B4-BE49-F238E27FC236}">
              <a16:creationId xmlns="" xmlns:a16="http://schemas.microsoft.com/office/drawing/2014/main" id="{00000000-0008-0000-0300-000028000000}"/>
            </a:ext>
          </a:extLst>
        </xdr:cNvPr>
        <xdr:cNvSpPr txBox="1"/>
      </xdr:nvSpPr>
      <xdr:spPr>
        <a:xfrm>
          <a:off x="12011024" y="1027652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81</xdr:row>
      <xdr:rowOff>235403</xdr:rowOff>
    </xdr:from>
    <xdr:to>
      <xdr:col>130</xdr:col>
      <xdr:colOff>22412</xdr:colOff>
      <xdr:row>84</xdr:row>
      <xdr:rowOff>25028</xdr:rowOff>
    </xdr:to>
    <xdr:sp macro="" textlink="">
      <xdr:nvSpPr>
        <xdr:cNvPr id="41" name="テキスト ボックス 40">
          <a:extLst>
            <a:ext uri="{FF2B5EF4-FFF2-40B4-BE49-F238E27FC236}">
              <a16:creationId xmlns="" xmlns:a16="http://schemas.microsoft.com/office/drawing/2014/main" id="{00000000-0008-0000-0300-000029000000}"/>
            </a:ext>
          </a:extLst>
        </xdr:cNvPr>
        <xdr:cNvSpPr txBox="1"/>
      </xdr:nvSpPr>
      <xdr:spPr>
        <a:xfrm>
          <a:off x="12630150" y="1171166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xdr:row>
      <xdr:rowOff>44824</xdr:rowOff>
    </xdr:from>
    <xdr:to>
      <xdr:col>106</xdr:col>
      <xdr:colOff>67206</xdr:colOff>
      <xdr:row>114</xdr:row>
      <xdr:rowOff>156882</xdr:rowOff>
    </xdr:to>
    <xdr:grpSp>
      <xdr:nvGrpSpPr>
        <xdr:cNvPr id="42" name="グループ化 18">
          <a:extLst>
            <a:ext uri="{FF2B5EF4-FFF2-40B4-BE49-F238E27FC236}">
              <a16:creationId xmlns="" xmlns:a16="http://schemas.microsoft.com/office/drawing/2014/main" id="{00000000-0008-0000-0300-00002A000000}"/>
            </a:ext>
          </a:extLst>
        </xdr:cNvPr>
        <xdr:cNvGrpSpPr>
          <a:grpSpLocks/>
        </xdr:cNvGrpSpPr>
      </xdr:nvGrpSpPr>
      <xdr:grpSpPr bwMode="auto">
        <a:xfrm>
          <a:off x="11194649" y="15878736"/>
          <a:ext cx="1938616" cy="5647764"/>
          <a:chOff x="11791755" y="2176743"/>
          <a:chExt cx="1028335" cy="1866467"/>
        </a:xfrm>
      </xdr:grpSpPr>
      <xdr:sp macro="" textlink="">
        <xdr:nvSpPr>
          <xdr:cNvPr id="43" name="円弧 42">
            <a:extLst>
              <a:ext uri="{FF2B5EF4-FFF2-40B4-BE49-F238E27FC236}">
                <a16:creationId xmlns="" xmlns:a16="http://schemas.microsoft.com/office/drawing/2014/main" id="{00000000-0008-0000-0300-00002B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4" name="円弧 43">
            <a:extLst>
              <a:ext uri="{FF2B5EF4-FFF2-40B4-BE49-F238E27FC236}">
                <a16:creationId xmlns="" xmlns:a16="http://schemas.microsoft.com/office/drawing/2014/main" id="{00000000-0008-0000-0300-00002C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151</xdr:row>
      <xdr:rowOff>239138</xdr:rowOff>
    </xdr:from>
    <xdr:to>
      <xdr:col>78</xdr:col>
      <xdr:colOff>1672</xdr:colOff>
      <xdr:row>153</xdr:row>
      <xdr:rowOff>0</xdr:rowOff>
    </xdr:to>
    <xdr:cxnSp macro="">
      <xdr:nvCxnSpPr>
        <xdr:cNvPr id="45" name="直線矢印コネクタ 44">
          <a:extLst>
            <a:ext uri="{FF2B5EF4-FFF2-40B4-BE49-F238E27FC236}">
              <a16:creationId xmlns="" xmlns:a16="http://schemas.microsoft.com/office/drawing/2014/main" id="{00000000-0008-0000-0300-00002D000000}"/>
            </a:ext>
          </a:extLst>
        </xdr:cNvPr>
        <xdr:cNvCxnSpPr/>
      </xdr:nvCxnSpPr>
      <xdr:spPr bwMode="auto">
        <a:xfrm>
          <a:off x="9660022" y="1325413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147</xdr:row>
      <xdr:rowOff>0</xdr:rowOff>
    </xdr:from>
    <xdr:to>
      <xdr:col>97</xdr:col>
      <xdr:colOff>68905</xdr:colOff>
      <xdr:row>148</xdr:row>
      <xdr:rowOff>5662</xdr:rowOff>
    </xdr:to>
    <xdr:cxnSp macro="">
      <xdr:nvCxnSpPr>
        <xdr:cNvPr id="46" name="直線矢印コネクタ 45">
          <a:extLst>
            <a:ext uri="{FF2B5EF4-FFF2-40B4-BE49-F238E27FC236}">
              <a16:creationId xmlns="" xmlns:a16="http://schemas.microsoft.com/office/drawing/2014/main" id="{00000000-0008-0000-0300-00002E000000}"/>
            </a:ext>
          </a:extLst>
        </xdr:cNvPr>
        <xdr:cNvCxnSpPr/>
      </xdr:nvCxnSpPr>
      <xdr:spPr bwMode="auto">
        <a:xfrm>
          <a:off x="12079930" y="1313497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151</xdr:row>
      <xdr:rowOff>0</xdr:rowOff>
    </xdr:from>
    <xdr:to>
      <xdr:col>97</xdr:col>
      <xdr:colOff>68905</xdr:colOff>
      <xdr:row>151</xdr:row>
      <xdr:rowOff>239138</xdr:rowOff>
    </xdr:to>
    <xdr:cxnSp macro="">
      <xdr:nvCxnSpPr>
        <xdr:cNvPr id="47" name="直線矢印コネクタ 46">
          <a:extLst>
            <a:ext uri="{FF2B5EF4-FFF2-40B4-BE49-F238E27FC236}">
              <a16:creationId xmlns="" xmlns:a16="http://schemas.microsoft.com/office/drawing/2014/main" id="{00000000-0008-0000-0300-00002F000000}"/>
            </a:ext>
          </a:extLst>
        </xdr:cNvPr>
        <xdr:cNvCxnSpPr/>
      </xdr:nvCxnSpPr>
      <xdr:spPr bwMode="auto">
        <a:xfrm>
          <a:off x="12079930" y="1323022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151</xdr:row>
      <xdr:rowOff>239138</xdr:rowOff>
    </xdr:from>
    <xdr:to>
      <xdr:col>91</xdr:col>
      <xdr:colOff>1</xdr:colOff>
      <xdr:row>153</xdr:row>
      <xdr:rowOff>0</xdr:rowOff>
    </xdr:to>
    <xdr:cxnSp macro="">
      <xdr:nvCxnSpPr>
        <xdr:cNvPr id="48" name="直線矢印コネクタ 47">
          <a:extLst>
            <a:ext uri="{FF2B5EF4-FFF2-40B4-BE49-F238E27FC236}">
              <a16:creationId xmlns="" xmlns:a16="http://schemas.microsoft.com/office/drawing/2014/main" id="{00000000-0008-0000-0300-000030000000}"/>
            </a:ext>
          </a:extLst>
        </xdr:cNvPr>
        <xdr:cNvCxnSpPr/>
      </xdr:nvCxnSpPr>
      <xdr:spPr bwMode="auto">
        <a:xfrm>
          <a:off x="11268075" y="1325413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151</xdr:row>
      <xdr:rowOff>239138</xdr:rowOff>
    </xdr:from>
    <xdr:to>
      <xdr:col>104</xdr:col>
      <xdr:colOff>0</xdr:colOff>
      <xdr:row>153</xdr:row>
      <xdr:rowOff>0</xdr:rowOff>
    </xdr:to>
    <xdr:cxnSp macro="">
      <xdr:nvCxnSpPr>
        <xdr:cNvPr id="49" name="直線矢印コネクタ 48">
          <a:extLst>
            <a:ext uri="{FF2B5EF4-FFF2-40B4-BE49-F238E27FC236}">
              <a16:creationId xmlns="" xmlns:a16="http://schemas.microsoft.com/office/drawing/2014/main" id="{00000000-0008-0000-0300-000031000000}"/>
            </a:ext>
          </a:extLst>
        </xdr:cNvPr>
        <xdr:cNvCxnSpPr/>
      </xdr:nvCxnSpPr>
      <xdr:spPr bwMode="auto">
        <a:xfrm>
          <a:off x="12877800" y="1325413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151</xdr:row>
      <xdr:rowOff>239138</xdr:rowOff>
    </xdr:from>
    <xdr:to>
      <xdr:col>117</xdr:col>
      <xdr:colOff>0</xdr:colOff>
      <xdr:row>153</xdr:row>
      <xdr:rowOff>0</xdr:rowOff>
    </xdr:to>
    <xdr:cxnSp macro="">
      <xdr:nvCxnSpPr>
        <xdr:cNvPr id="50" name="直線矢印コネクタ 49">
          <a:extLst>
            <a:ext uri="{FF2B5EF4-FFF2-40B4-BE49-F238E27FC236}">
              <a16:creationId xmlns="" xmlns:a16="http://schemas.microsoft.com/office/drawing/2014/main" id="{00000000-0008-0000-0300-000032000000}"/>
            </a:ext>
          </a:extLst>
        </xdr:cNvPr>
        <xdr:cNvCxnSpPr/>
      </xdr:nvCxnSpPr>
      <xdr:spPr bwMode="auto">
        <a:xfrm>
          <a:off x="14487525" y="1325413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156</xdr:row>
      <xdr:rowOff>0</xdr:rowOff>
    </xdr:from>
    <xdr:to>
      <xdr:col>78</xdr:col>
      <xdr:colOff>1</xdr:colOff>
      <xdr:row>157</xdr:row>
      <xdr:rowOff>0</xdr:rowOff>
    </xdr:to>
    <xdr:cxnSp macro="">
      <xdr:nvCxnSpPr>
        <xdr:cNvPr id="51" name="直線矢印コネクタ 50">
          <a:extLst>
            <a:ext uri="{FF2B5EF4-FFF2-40B4-BE49-F238E27FC236}">
              <a16:creationId xmlns="" xmlns:a16="http://schemas.microsoft.com/office/drawing/2014/main" id="{00000000-0008-0000-0300-000033000000}"/>
            </a:ext>
          </a:extLst>
        </xdr:cNvPr>
        <xdr:cNvCxnSpPr/>
      </xdr:nvCxnSpPr>
      <xdr:spPr bwMode="auto">
        <a:xfrm>
          <a:off x="9660174" y="13349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156</xdr:row>
      <xdr:rowOff>0</xdr:rowOff>
    </xdr:from>
    <xdr:to>
      <xdr:col>90</xdr:col>
      <xdr:colOff>124028</xdr:colOff>
      <xdr:row>157</xdr:row>
      <xdr:rowOff>0</xdr:rowOff>
    </xdr:to>
    <xdr:cxnSp macro="">
      <xdr:nvCxnSpPr>
        <xdr:cNvPr id="52" name="直線矢印コネクタ 51">
          <a:extLst>
            <a:ext uri="{FF2B5EF4-FFF2-40B4-BE49-F238E27FC236}">
              <a16:creationId xmlns="" xmlns:a16="http://schemas.microsoft.com/office/drawing/2014/main" id="{00000000-0008-0000-0300-000034000000}"/>
            </a:ext>
          </a:extLst>
        </xdr:cNvPr>
        <xdr:cNvCxnSpPr/>
      </xdr:nvCxnSpPr>
      <xdr:spPr bwMode="auto">
        <a:xfrm>
          <a:off x="11268278" y="13349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156</xdr:row>
      <xdr:rowOff>0</xdr:rowOff>
    </xdr:from>
    <xdr:to>
      <xdr:col>104</xdr:col>
      <xdr:colOff>0</xdr:colOff>
      <xdr:row>157</xdr:row>
      <xdr:rowOff>0</xdr:rowOff>
    </xdr:to>
    <xdr:cxnSp macro="">
      <xdr:nvCxnSpPr>
        <xdr:cNvPr id="53" name="直線矢印コネクタ 52">
          <a:extLst>
            <a:ext uri="{FF2B5EF4-FFF2-40B4-BE49-F238E27FC236}">
              <a16:creationId xmlns="" xmlns:a16="http://schemas.microsoft.com/office/drawing/2014/main" id="{00000000-0008-0000-0300-000035000000}"/>
            </a:ext>
          </a:extLst>
        </xdr:cNvPr>
        <xdr:cNvCxnSpPr/>
      </xdr:nvCxnSpPr>
      <xdr:spPr bwMode="auto">
        <a:xfrm>
          <a:off x="12877800" y="13349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156</xdr:row>
      <xdr:rowOff>0</xdr:rowOff>
    </xdr:from>
    <xdr:to>
      <xdr:col>116</xdr:col>
      <xdr:colOff>122207</xdr:colOff>
      <xdr:row>156</xdr:row>
      <xdr:rowOff>237226</xdr:rowOff>
    </xdr:to>
    <xdr:cxnSp macro="">
      <xdr:nvCxnSpPr>
        <xdr:cNvPr id="54" name="直線矢印コネクタ 53">
          <a:extLst>
            <a:ext uri="{FF2B5EF4-FFF2-40B4-BE49-F238E27FC236}">
              <a16:creationId xmlns="" xmlns:a16="http://schemas.microsoft.com/office/drawing/2014/main" id="{00000000-0008-0000-0300-000036000000}"/>
            </a:ext>
          </a:extLst>
        </xdr:cNvPr>
        <xdr:cNvCxnSpPr/>
      </xdr:nvCxnSpPr>
      <xdr:spPr bwMode="auto">
        <a:xfrm>
          <a:off x="14485907" y="1334928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160</xdr:row>
      <xdr:rowOff>0</xdr:rowOff>
    </xdr:from>
    <xdr:to>
      <xdr:col>78</xdr:col>
      <xdr:colOff>1</xdr:colOff>
      <xdr:row>161</xdr:row>
      <xdr:rowOff>0</xdr:rowOff>
    </xdr:to>
    <xdr:cxnSp macro="">
      <xdr:nvCxnSpPr>
        <xdr:cNvPr id="55" name="直線矢印コネクタ 54">
          <a:extLst>
            <a:ext uri="{FF2B5EF4-FFF2-40B4-BE49-F238E27FC236}">
              <a16:creationId xmlns="" xmlns:a16="http://schemas.microsoft.com/office/drawing/2014/main" id="{00000000-0008-0000-0300-000037000000}"/>
            </a:ext>
          </a:extLst>
        </xdr:cNvPr>
        <xdr:cNvCxnSpPr/>
      </xdr:nvCxnSpPr>
      <xdr:spPr bwMode="auto">
        <a:xfrm>
          <a:off x="9660174" y="13444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160</xdr:row>
      <xdr:rowOff>0</xdr:rowOff>
    </xdr:from>
    <xdr:to>
      <xdr:col>91</xdr:col>
      <xdr:colOff>1</xdr:colOff>
      <xdr:row>161</xdr:row>
      <xdr:rowOff>0</xdr:rowOff>
    </xdr:to>
    <xdr:cxnSp macro="">
      <xdr:nvCxnSpPr>
        <xdr:cNvPr id="56" name="直線矢印コネクタ 55">
          <a:extLst>
            <a:ext uri="{FF2B5EF4-FFF2-40B4-BE49-F238E27FC236}">
              <a16:creationId xmlns="" xmlns:a16="http://schemas.microsoft.com/office/drawing/2014/main" id="{00000000-0008-0000-0300-000038000000}"/>
            </a:ext>
          </a:extLst>
        </xdr:cNvPr>
        <xdr:cNvCxnSpPr/>
      </xdr:nvCxnSpPr>
      <xdr:spPr bwMode="auto">
        <a:xfrm>
          <a:off x="11268075" y="134445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160</xdr:row>
      <xdr:rowOff>0</xdr:rowOff>
    </xdr:from>
    <xdr:to>
      <xdr:col>104</xdr:col>
      <xdr:colOff>1</xdr:colOff>
      <xdr:row>161</xdr:row>
      <xdr:rowOff>0</xdr:rowOff>
    </xdr:to>
    <xdr:cxnSp macro="">
      <xdr:nvCxnSpPr>
        <xdr:cNvPr id="57" name="直線矢印コネクタ 56">
          <a:extLst>
            <a:ext uri="{FF2B5EF4-FFF2-40B4-BE49-F238E27FC236}">
              <a16:creationId xmlns="" xmlns:a16="http://schemas.microsoft.com/office/drawing/2014/main" id="{00000000-0008-0000-0300-000039000000}"/>
            </a:ext>
          </a:extLst>
        </xdr:cNvPr>
        <xdr:cNvCxnSpPr/>
      </xdr:nvCxnSpPr>
      <xdr:spPr bwMode="auto">
        <a:xfrm>
          <a:off x="12877800" y="134445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160</xdr:row>
      <xdr:rowOff>0</xdr:rowOff>
    </xdr:from>
    <xdr:to>
      <xdr:col>117</xdr:col>
      <xdr:colOff>1</xdr:colOff>
      <xdr:row>161</xdr:row>
      <xdr:rowOff>0</xdr:rowOff>
    </xdr:to>
    <xdr:cxnSp macro="">
      <xdr:nvCxnSpPr>
        <xdr:cNvPr id="58" name="直線矢印コネクタ 57">
          <a:extLst>
            <a:ext uri="{FF2B5EF4-FFF2-40B4-BE49-F238E27FC236}">
              <a16:creationId xmlns="" xmlns:a16="http://schemas.microsoft.com/office/drawing/2014/main" id="{00000000-0008-0000-0300-00003A000000}"/>
            </a:ext>
          </a:extLst>
        </xdr:cNvPr>
        <xdr:cNvCxnSpPr/>
      </xdr:nvCxnSpPr>
      <xdr:spPr bwMode="auto">
        <a:xfrm>
          <a:off x="14487525" y="134445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164</xdr:row>
      <xdr:rowOff>0</xdr:rowOff>
    </xdr:from>
    <xdr:to>
      <xdr:col>78</xdr:col>
      <xdr:colOff>1</xdr:colOff>
      <xdr:row>165</xdr:row>
      <xdr:rowOff>0</xdr:rowOff>
    </xdr:to>
    <xdr:cxnSp macro="">
      <xdr:nvCxnSpPr>
        <xdr:cNvPr id="59" name="直線矢印コネクタ 58">
          <a:extLst>
            <a:ext uri="{FF2B5EF4-FFF2-40B4-BE49-F238E27FC236}">
              <a16:creationId xmlns="" xmlns:a16="http://schemas.microsoft.com/office/drawing/2014/main" id="{00000000-0008-0000-0300-00003B000000}"/>
            </a:ext>
          </a:extLst>
        </xdr:cNvPr>
        <xdr:cNvCxnSpPr/>
      </xdr:nvCxnSpPr>
      <xdr:spPr bwMode="auto">
        <a:xfrm>
          <a:off x="9660174" y="13539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164</xdr:row>
      <xdr:rowOff>0</xdr:rowOff>
    </xdr:from>
    <xdr:to>
      <xdr:col>91</xdr:col>
      <xdr:colOff>1</xdr:colOff>
      <xdr:row>165</xdr:row>
      <xdr:rowOff>0</xdr:rowOff>
    </xdr:to>
    <xdr:cxnSp macro="">
      <xdr:nvCxnSpPr>
        <xdr:cNvPr id="60" name="直線矢印コネクタ 59">
          <a:extLst>
            <a:ext uri="{FF2B5EF4-FFF2-40B4-BE49-F238E27FC236}">
              <a16:creationId xmlns="" xmlns:a16="http://schemas.microsoft.com/office/drawing/2014/main" id="{00000000-0008-0000-0300-00003C000000}"/>
            </a:ext>
          </a:extLst>
        </xdr:cNvPr>
        <xdr:cNvCxnSpPr/>
      </xdr:nvCxnSpPr>
      <xdr:spPr bwMode="auto">
        <a:xfrm>
          <a:off x="11268075" y="135397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164</xdr:row>
      <xdr:rowOff>0</xdr:rowOff>
    </xdr:from>
    <xdr:to>
      <xdr:col>104</xdr:col>
      <xdr:colOff>1</xdr:colOff>
      <xdr:row>165</xdr:row>
      <xdr:rowOff>0</xdr:rowOff>
    </xdr:to>
    <xdr:cxnSp macro="">
      <xdr:nvCxnSpPr>
        <xdr:cNvPr id="61" name="直線矢印コネクタ 60">
          <a:extLst>
            <a:ext uri="{FF2B5EF4-FFF2-40B4-BE49-F238E27FC236}">
              <a16:creationId xmlns="" xmlns:a16="http://schemas.microsoft.com/office/drawing/2014/main" id="{00000000-0008-0000-0300-00003D000000}"/>
            </a:ext>
          </a:extLst>
        </xdr:cNvPr>
        <xdr:cNvCxnSpPr/>
      </xdr:nvCxnSpPr>
      <xdr:spPr bwMode="auto">
        <a:xfrm>
          <a:off x="12877800" y="135397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164</xdr:row>
      <xdr:rowOff>0</xdr:rowOff>
    </xdr:from>
    <xdr:to>
      <xdr:col>117</xdr:col>
      <xdr:colOff>1</xdr:colOff>
      <xdr:row>165</xdr:row>
      <xdr:rowOff>0</xdr:rowOff>
    </xdr:to>
    <xdr:cxnSp macro="">
      <xdr:nvCxnSpPr>
        <xdr:cNvPr id="62" name="直線矢印コネクタ 61">
          <a:extLst>
            <a:ext uri="{FF2B5EF4-FFF2-40B4-BE49-F238E27FC236}">
              <a16:creationId xmlns="" xmlns:a16="http://schemas.microsoft.com/office/drawing/2014/main" id="{00000000-0008-0000-0300-00003E000000}"/>
            </a:ext>
          </a:extLst>
        </xdr:cNvPr>
        <xdr:cNvCxnSpPr/>
      </xdr:nvCxnSpPr>
      <xdr:spPr bwMode="auto">
        <a:xfrm>
          <a:off x="14487525" y="135397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149</xdr:row>
      <xdr:rowOff>123770</xdr:rowOff>
    </xdr:from>
    <xdr:to>
      <xdr:col>125</xdr:col>
      <xdr:colOff>0</xdr:colOff>
      <xdr:row>149</xdr:row>
      <xdr:rowOff>123770</xdr:rowOff>
    </xdr:to>
    <xdr:cxnSp macro="">
      <xdr:nvCxnSpPr>
        <xdr:cNvPr id="63" name="直線矢印コネクタ 62">
          <a:extLst>
            <a:ext uri="{FF2B5EF4-FFF2-40B4-BE49-F238E27FC236}">
              <a16:creationId xmlns="" xmlns:a16="http://schemas.microsoft.com/office/drawing/2014/main" id="{00000000-0008-0000-0300-00003F000000}"/>
            </a:ext>
          </a:extLst>
        </xdr:cNvPr>
        <xdr:cNvCxnSpPr/>
      </xdr:nvCxnSpPr>
      <xdr:spPr bwMode="auto">
        <a:xfrm flipH="1">
          <a:off x="13018190" y="1319497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149</xdr:row>
      <xdr:rowOff>120046</xdr:rowOff>
    </xdr:from>
    <xdr:to>
      <xdr:col>124</xdr:col>
      <xdr:colOff>123567</xdr:colOff>
      <xdr:row>169</xdr:row>
      <xdr:rowOff>0</xdr:rowOff>
    </xdr:to>
    <xdr:cxnSp macro="">
      <xdr:nvCxnSpPr>
        <xdr:cNvPr id="64" name="直線矢印コネクタ 63">
          <a:extLst>
            <a:ext uri="{FF2B5EF4-FFF2-40B4-BE49-F238E27FC236}">
              <a16:creationId xmlns="" xmlns:a16="http://schemas.microsoft.com/office/drawing/2014/main" id="{00000000-0008-0000-0300-000040000000}"/>
            </a:ext>
          </a:extLst>
        </xdr:cNvPr>
        <xdr:cNvCxnSpPr/>
      </xdr:nvCxnSpPr>
      <xdr:spPr bwMode="auto">
        <a:xfrm>
          <a:off x="15477867" y="1319460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236</xdr:row>
      <xdr:rowOff>0</xdr:rowOff>
    </xdr:from>
    <xdr:to>
      <xdr:col>129</xdr:col>
      <xdr:colOff>0</xdr:colOff>
      <xdr:row>240</xdr:row>
      <xdr:rowOff>0</xdr:rowOff>
    </xdr:to>
    <xdr:sp macro="" textlink="">
      <xdr:nvSpPr>
        <xdr:cNvPr id="65" name="吹き出し: 角を丸めた四角形 284">
          <a:extLst>
            <a:ext uri="{FF2B5EF4-FFF2-40B4-BE49-F238E27FC236}">
              <a16:creationId xmlns="" xmlns:a16="http://schemas.microsoft.com/office/drawing/2014/main" id="{00000000-0008-0000-0300-000041000000}"/>
            </a:ext>
          </a:extLst>
        </xdr:cNvPr>
        <xdr:cNvSpPr/>
      </xdr:nvSpPr>
      <xdr:spPr>
        <a:xfrm>
          <a:off x="10525125" y="1554480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199</xdr:row>
      <xdr:rowOff>3662</xdr:rowOff>
    </xdr:from>
    <xdr:to>
      <xdr:col>121</xdr:col>
      <xdr:colOff>46054</xdr:colOff>
      <xdr:row>201</xdr:row>
      <xdr:rowOff>31412</xdr:rowOff>
    </xdr:to>
    <xdr:sp macro="" textlink="">
      <xdr:nvSpPr>
        <xdr:cNvPr id="66" name="テキスト ボックス 65">
          <a:extLst>
            <a:ext uri="{FF2B5EF4-FFF2-40B4-BE49-F238E27FC236}">
              <a16:creationId xmlns="" xmlns:a16="http://schemas.microsoft.com/office/drawing/2014/main" id="{00000000-0008-0000-0300-000042000000}"/>
            </a:ext>
          </a:extLst>
        </xdr:cNvPr>
        <xdr:cNvSpPr txBox="1"/>
      </xdr:nvSpPr>
      <xdr:spPr>
        <a:xfrm>
          <a:off x="12258675" y="1439835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144</xdr:row>
      <xdr:rowOff>0</xdr:rowOff>
    </xdr:from>
    <xdr:to>
      <xdr:col>130</xdr:col>
      <xdr:colOff>40822</xdr:colOff>
      <xdr:row>145</xdr:row>
      <xdr:rowOff>240847</xdr:rowOff>
    </xdr:to>
    <xdr:sp macro="" textlink="">
      <xdr:nvSpPr>
        <xdr:cNvPr id="67" name="テキスト ボックス 66">
          <a:extLst>
            <a:ext uri="{FF2B5EF4-FFF2-40B4-BE49-F238E27FC236}">
              <a16:creationId xmlns="" xmlns:a16="http://schemas.microsoft.com/office/drawing/2014/main" id="{00000000-0008-0000-0300-000043000000}"/>
            </a:ext>
          </a:extLst>
        </xdr:cNvPr>
        <xdr:cNvSpPr txBox="1"/>
      </xdr:nvSpPr>
      <xdr:spPr>
        <a:xfrm>
          <a:off x="13249275" y="1306353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244</xdr:row>
      <xdr:rowOff>0</xdr:rowOff>
    </xdr:from>
    <xdr:to>
      <xdr:col>121</xdr:col>
      <xdr:colOff>18409</xdr:colOff>
      <xdr:row>246</xdr:row>
      <xdr:rowOff>216113</xdr:rowOff>
    </xdr:to>
    <xdr:sp macro="" textlink="">
      <xdr:nvSpPr>
        <xdr:cNvPr id="68" name="テキスト ボックス 67">
          <a:extLst>
            <a:ext uri="{FF2B5EF4-FFF2-40B4-BE49-F238E27FC236}">
              <a16:creationId xmlns="" xmlns:a16="http://schemas.microsoft.com/office/drawing/2014/main" id="{00000000-0008-0000-0300-000044000000}"/>
            </a:ext>
          </a:extLst>
        </xdr:cNvPr>
        <xdr:cNvSpPr txBox="1"/>
      </xdr:nvSpPr>
      <xdr:spPr>
        <a:xfrm>
          <a:off x="12134850" y="1575911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348</xdr:row>
      <xdr:rowOff>0</xdr:rowOff>
    </xdr:from>
    <xdr:to>
      <xdr:col>121</xdr:col>
      <xdr:colOff>18409</xdr:colOff>
      <xdr:row>350</xdr:row>
      <xdr:rowOff>216113</xdr:rowOff>
    </xdr:to>
    <xdr:sp macro="" textlink="">
      <xdr:nvSpPr>
        <xdr:cNvPr id="69" name="テキスト ボックス 68">
          <a:extLst>
            <a:ext uri="{FF2B5EF4-FFF2-40B4-BE49-F238E27FC236}">
              <a16:creationId xmlns="" xmlns:a16="http://schemas.microsoft.com/office/drawing/2014/main" id="{00000000-0008-0000-0300-000045000000}"/>
            </a:ext>
          </a:extLst>
        </xdr:cNvPr>
        <xdr:cNvSpPr txBox="1"/>
      </xdr:nvSpPr>
      <xdr:spPr>
        <a:xfrm>
          <a:off x="12134850" y="18329910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107</xdr:col>
      <xdr:colOff>0</xdr:colOff>
      <xdr:row>0</xdr:row>
      <xdr:rowOff>0</xdr:rowOff>
    </xdr:from>
    <xdr:ext cx="2835088" cy="470647"/>
    <xdr:sp macro="" textlink="">
      <xdr:nvSpPr>
        <xdr:cNvPr id="95" name="テキスト ボックス 94">
          <a:extLst>
            <a:ext uri="{FF2B5EF4-FFF2-40B4-BE49-F238E27FC236}">
              <a16:creationId xmlns="" xmlns:a16="http://schemas.microsoft.com/office/drawing/2014/main" id="{00000000-0008-0000-0300-00005F000000}"/>
            </a:ext>
          </a:extLst>
        </xdr:cNvPr>
        <xdr:cNvSpPr txBox="1"/>
      </xdr:nvSpPr>
      <xdr:spPr>
        <a:xfrm>
          <a:off x="13249275" y="82283673"/>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205</xdr:row>
      <xdr:rowOff>40820</xdr:rowOff>
    </xdr:from>
    <xdr:to>
      <xdr:col>106</xdr:col>
      <xdr:colOff>102452</xdr:colOff>
      <xdr:row>231</xdr:row>
      <xdr:rowOff>299356</xdr:rowOff>
    </xdr:to>
    <xdr:grpSp>
      <xdr:nvGrpSpPr>
        <xdr:cNvPr id="96" name="グループ化 18">
          <a:extLst>
            <a:ext uri="{FF2B5EF4-FFF2-40B4-BE49-F238E27FC236}">
              <a16:creationId xmlns="" xmlns:a16="http://schemas.microsoft.com/office/drawing/2014/main" id="{00000000-0008-0000-0300-000060000000}"/>
            </a:ext>
          </a:extLst>
        </xdr:cNvPr>
        <xdr:cNvGrpSpPr>
          <a:grpSpLocks/>
        </xdr:cNvGrpSpPr>
      </xdr:nvGrpSpPr>
      <xdr:grpSpPr bwMode="auto">
        <a:xfrm>
          <a:off x="11230695" y="42410261"/>
          <a:ext cx="1937816" cy="8707771"/>
          <a:chOff x="11791755" y="2176743"/>
          <a:chExt cx="1028335" cy="1866467"/>
        </a:xfrm>
      </xdr:grpSpPr>
      <xdr:sp macro="" textlink="">
        <xdr:nvSpPr>
          <xdr:cNvPr id="97" name="円弧 96">
            <a:extLst>
              <a:ext uri="{FF2B5EF4-FFF2-40B4-BE49-F238E27FC236}">
                <a16:creationId xmlns="" xmlns:a16="http://schemas.microsoft.com/office/drawing/2014/main" id="{00000000-0008-0000-0300-000061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98" name="円弧 97">
            <a:extLst>
              <a:ext uri="{FF2B5EF4-FFF2-40B4-BE49-F238E27FC236}">
                <a16:creationId xmlns="" xmlns:a16="http://schemas.microsoft.com/office/drawing/2014/main" id="{00000000-0008-0000-0300-000062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462\Desktop\&#36991;&#38627;\&#23487;&#38988;\&#9734;&#36991;&#38627;&#30906;&#20445;&#35336;&#30011;\04&#36991;&#38627;&#30906;&#20445;&#35336;&#30011;&#20316;&#25104;&#29992;&#12471;&#12540;&#12488;\02.&#23517;&#23627;&#24029;&#29256;\&#65327;&#65323;&#9313;&#65293;&#65298;&#23517;&#23627;&#24029;&#24066;&#12288;&#27946;&#27700;&#32232;&#12288;&#36991;&#38627;&#30906;&#20445;&#35336;&#30011;&#12288;&#31574;&#23450;&#12471;&#12540;&#12488;180606+(&#20462;&#27491;)%20&#9632;&#26032;&#9632;%20-%20&#26908;&#35388;&#12398;&#12383;&#12417;&#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出力シート"/>
      <sheetName val="避難所一覧シート"/>
      <sheetName val="設定"/>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tabSelected="1" workbookViewId="0">
      <selection activeCell="A4" sqref="A4"/>
    </sheetView>
  </sheetViews>
  <sheetFormatPr defaultRowHeight="13.5"/>
  <cols>
    <col min="1" max="1" width="126.375" customWidth="1"/>
  </cols>
  <sheetData>
    <row r="1" spans="1:1" ht="17.25">
      <c r="A1" s="548" t="s">
        <v>1020</v>
      </c>
    </row>
    <row r="3" spans="1:1">
      <c r="A3" s="552" t="s">
        <v>1024</v>
      </c>
    </row>
    <row r="4" spans="1:1" ht="27">
      <c r="A4" s="549" t="s">
        <v>1021</v>
      </c>
    </row>
    <row r="5" spans="1:1">
      <c r="A5" s="550" t="s">
        <v>1022</v>
      </c>
    </row>
    <row r="6" spans="1:1">
      <c r="A6" s="550" t="s">
        <v>1023</v>
      </c>
    </row>
    <row r="7" spans="1:1">
      <c r="A7" s="550" t="s">
        <v>1036</v>
      </c>
    </row>
    <row r="8" spans="1:1">
      <c r="A8" s="550"/>
    </row>
    <row r="9" spans="1:1">
      <c r="A9" s="553" t="s">
        <v>1031</v>
      </c>
    </row>
    <row r="10" spans="1:1">
      <c r="A10" s="550" t="s">
        <v>1025</v>
      </c>
    </row>
    <row r="11" spans="1:1">
      <c r="A11" s="550" t="s">
        <v>1026</v>
      </c>
    </row>
    <row r="12" spans="1:1">
      <c r="A12" s="550" t="s">
        <v>1027</v>
      </c>
    </row>
    <row r="13" spans="1:1">
      <c r="A13" s="550" t="s">
        <v>1028</v>
      </c>
    </row>
    <row r="14" spans="1:1">
      <c r="A14" s="550" t="s">
        <v>1029</v>
      </c>
    </row>
    <row r="15" spans="1:1">
      <c r="A15" s="550" t="s">
        <v>1030</v>
      </c>
    </row>
    <row r="16" spans="1:1">
      <c r="A16" s="550"/>
    </row>
    <row r="17" spans="1:1">
      <c r="A17" s="550"/>
    </row>
    <row r="18" spans="1:1">
      <c r="A18" s="550"/>
    </row>
    <row r="19" spans="1:1">
      <c r="A19" s="550"/>
    </row>
    <row r="20" spans="1:1">
      <c r="A20" s="550"/>
    </row>
    <row r="21" spans="1:1">
      <c r="A21" s="550"/>
    </row>
    <row r="22" spans="1:1">
      <c r="A22" s="550"/>
    </row>
    <row r="23" spans="1:1">
      <c r="A23" s="550"/>
    </row>
    <row r="24" spans="1:1">
      <c r="A24" s="550"/>
    </row>
    <row r="25" spans="1:1">
      <c r="A25" s="550"/>
    </row>
    <row r="26" spans="1:1">
      <c r="A26" s="550"/>
    </row>
    <row r="27" spans="1:1">
      <c r="A27" s="550"/>
    </row>
    <row r="28" spans="1:1">
      <c r="A28" s="550"/>
    </row>
    <row r="29" spans="1:1">
      <c r="A29" s="550"/>
    </row>
    <row r="30" spans="1:1">
      <c r="A30" s="550"/>
    </row>
    <row r="31" spans="1:1">
      <c r="A31" s="554" t="s">
        <v>1032</v>
      </c>
    </row>
    <row r="32" spans="1:1" ht="27">
      <c r="A32" s="549" t="s">
        <v>1037</v>
      </c>
    </row>
    <row r="33" spans="1:1">
      <c r="A33" s="549"/>
    </row>
    <row r="34" spans="1:1">
      <c r="A34" s="551"/>
    </row>
  </sheetData>
  <phoneticPr fontId="23"/>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B24" sqref="B24:V24"/>
    </sheetView>
  </sheetViews>
  <sheetFormatPr defaultColWidth="9" defaultRowHeight="19.5" customHeight="1"/>
  <cols>
    <col min="1" max="55" width="1.625" style="217" customWidth="1"/>
    <col min="56" max="16384" width="9" style="217"/>
  </cols>
  <sheetData>
    <row r="1" spans="1:65" ht="19.5" customHeight="1">
      <c r="A1" s="218" t="s">
        <v>333</v>
      </c>
    </row>
    <row r="2" spans="1:65" ht="19.5" customHeight="1" thickBot="1"/>
    <row r="3" spans="1:65" ht="19.5" customHeight="1">
      <c r="A3" s="572" t="s">
        <v>334</v>
      </c>
      <c r="B3" s="573"/>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4"/>
    </row>
    <row r="4" spans="1:65" ht="19.5" customHeight="1" thickBot="1">
      <c r="A4" s="575"/>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7"/>
    </row>
    <row r="5" spans="1:65" ht="19.5" customHeight="1">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row>
    <row r="6" spans="1:65" ht="19.5" customHeight="1">
      <c r="B6" s="578" t="s">
        <v>305</v>
      </c>
      <c r="C6" s="578"/>
      <c r="D6" s="578"/>
      <c r="E6" s="578"/>
      <c r="F6" s="578"/>
      <c r="G6" s="578"/>
      <c r="H6" s="578"/>
      <c r="I6" s="578"/>
      <c r="J6" s="578"/>
      <c r="K6" s="578"/>
      <c r="L6" s="578"/>
      <c r="M6" s="578"/>
      <c r="N6" s="578"/>
      <c r="O6" s="578"/>
      <c r="P6" s="578"/>
      <c r="Q6" s="578"/>
      <c r="R6" s="578"/>
      <c r="S6" s="578"/>
      <c r="T6" s="578" t="s">
        <v>306</v>
      </c>
      <c r="U6" s="578"/>
      <c r="V6" s="578"/>
      <c r="W6" s="578"/>
      <c r="X6" s="578"/>
      <c r="Y6" s="578"/>
      <c r="Z6" s="578"/>
      <c r="AA6" s="578"/>
      <c r="AB6" s="578"/>
      <c r="AC6" s="578"/>
      <c r="AD6" s="578"/>
      <c r="AE6" s="578"/>
      <c r="AF6" s="578"/>
      <c r="AG6" s="578"/>
      <c r="AH6" s="578"/>
      <c r="AI6" s="578"/>
      <c r="AJ6" s="578"/>
      <c r="AK6" s="578"/>
      <c r="AL6" s="578"/>
      <c r="AM6" s="578" t="s">
        <v>307</v>
      </c>
      <c r="AN6" s="578"/>
      <c r="AO6" s="578"/>
      <c r="AP6" s="578"/>
      <c r="AQ6" s="578"/>
      <c r="AR6" s="578"/>
      <c r="AS6" s="578"/>
      <c r="AT6" s="578"/>
      <c r="AU6" s="578"/>
      <c r="AV6" s="578"/>
      <c r="AW6" s="578"/>
      <c r="AX6" s="578"/>
      <c r="AY6" s="578"/>
      <c r="AZ6" s="578"/>
      <c r="BA6" s="578"/>
      <c r="BB6" s="578"/>
      <c r="BC6" s="578"/>
    </row>
    <row r="7" spans="1:65" ht="19.5" customHeight="1">
      <c r="A7" s="225" t="s">
        <v>308</v>
      </c>
      <c r="B7" s="225"/>
      <c r="C7" s="225"/>
      <c r="D7" s="225"/>
      <c r="E7" s="225"/>
      <c r="F7" s="225"/>
      <c r="G7" s="219"/>
      <c r="H7" s="219"/>
      <c r="I7" s="219"/>
      <c r="J7" s="219"/>
      <c r="K7" s="219"/>
      <c r="L7" s="219"/>
      <c r="M7" s="219"/>
      <c r="N7" s="219"/>
      <c r="O7" s="219"/>
      <c r="P7" s="219"/>
      <c r="Q7" s="219"/>
      <c r="R7" s="219"/>
      <c r="S7" s="219"/>
      <c r="T7" s="225"/>
      <c r="U7" s="225"/>
      <c r="V7" s="225"/>
      <c r="W7" s="225"/>
      <c r="X7" s="225"/>
      <c r="Y7" s="225"/>
      <c r="Z7" s="225"/>
      <c r="AA7" s="225"/>
      <c r="AB7" s="219"/>
      <c r="AC7" s="219"/>
      <c r="AD7" s="219"/>
      <c r="AE7" s="219"/>
      <c r="AF7" s="219"/>
      <c r="AG7" s="219"/>
      <c r="AH7" s="219"/>
      <c r="AI7" s="219"/>
      <c r="AJ7" s="219"/>
      <c r="AK7" s="219"/>
      <c r="AL7" s="225"/>
      <c r="AM7" s="225"/>
      <c r="AN7" s="225"/>
      <c r="AO7" s="225"/>
      <c r="AP7" s="225"/>
      <c r="AQ7" s="225"/>
      <c r="AR7" s="225"/>
      <c r="AS7" s="225"/>
      <c r="AT7" s="225"/>
      <c r="AU7" s="225"/>
      <c r="AV7" s="219"/>
      <c r="AW7" s="219"/>
      <c r="AX7" s="219"/>
      <c r="AY7" s="219"/>
      <c r="AZ7" s="219"/>
      <c r="BA7" s="219"/>
      <c r="BB7" s="219"/>
      <c r="BC7" s="219"/>
    </row>
    <row r="8" spans="1:65" ht="5.0999999999999996" customHeight="1" thickBot="1">
      <c r="A8" s="221"/>
      <c r="B8" s="221"/>
      <c r="C8" s="221"/>
      <c r="D8" s="221"/>
      <c r="E8" s="221"/>
      <c r="F8" s="221"/>
      <c r="T8" s="221"/>
      <c r="U8" s="221"/>
      <c r="V8" s="221"/>
      <c r="W8" s="221"/>
      <c r="X8" s="221"/>
      <c r="Y8" s="221"/>
      <c r="Z8" s="221"/>
      <c r="AA8" s="221"/>
      <c r="AM8" s="221"/>
      <c r="AN8" s="221"/>
    </row>
    <row r="9" spans="1:65" ht="19.5" customHeight="1" thickBot="1">
      <c r="B9" s="217" t="s">
        <v>309</v>
      </c>
      <c r="T9" s="579" t="s">
        <v>314</v>
      </c>
      <c r="U9" s="580"/>
      <c r="V9" s="581"/>
      <c r="W9" s="224"/>
      <c r="X9" s="224"/>
      <c r="Y9" s="217" t="s">
        <v>315</v>
      </c>
      <c r="AM9" s="226" t="s">
        <v>316</v>
      </c>
      <c r="AN9" s="226"/>
      <c r="AO9" s="226"/>
      <c r="AP9" s="226"/>
      <c r="AQ9" s="226"/>
      <c r="AR9" s="226"/>
      <c r="AS9" s="226"/>
      <c r="AT9" s="226"/>
      <c r="AU9" s="226"/>
      <c r="AV9" s="226"/>
      <c r="AW9" s="226"/>
      <c r="AX9" s="226"/>
      <c r="AY9" s="226"/>
      <c r="AZ9" s="226"/>
      <c r="BA9" s="226"/>
      <c r="BB9" s="226"/>
      <c r="BC9" s="226"/>
      <c r="BK9" s="238"/>
      <c r="BL9" s="238"/>
      <c r="BM9" s="238"/>
    </row>
    <row r="10" spans="1:65" ht="5.0999999999999996" customHeight="1" thickBot="1">
      <c r="A10" s="221"/>
      <c r="B10" s="221"/>
      <c r="C10" s="221"/>
      <c r="D10" s="221"/>
      <c r="E10" s="221"/>
      <c r="F10" s="221"/>
      <c r="T10" s="221"/>
      <c r="U10" s="221"/>
      <c r="V10" s="221"/>
      <c r="W10" s="221"/>
      <c r="X10" s="221"/>
      <c r="Y10" s="221"/>
      <c r="Z10" s="221"/>
      <c r="AA10" s="221"/>
      <c r="AM10" s="249"/>
      <c r="AN10" s="249"/>
      <c r="AO10" s="226"/>
      <c r="AP10" s="226"/>
      <c r="AQ10" s="226"/>
      <c r="AR10" s="226"/>
      <c r="AS10" s="226"/>
      <c r="AT10" s="226"/>
      <c r="AU10" s="226"/>
      <c r="AV10" s="226"/>
      <c r="AW10" s="226"/>
      <c r="AX10" s="226"/>
      <c r="AY10" s="226"/>
      <c r="AZ10" s="226"/>
      <c r="BA10" s="226"/>
      <c r="BB10" s="226"/>
      <c r="BC10" s="226"/>
    </row>
    <row r="11" spans="1:65" ht="19.5" customHeight="1" thickBot="1">
      <c r="B11" s="217" t="s">
        <v>310</v>
      </c>
      <c r="T11" s="579" t="s">
        <v>314</v>
      </c>
      <c r="U11" s="580"/>
      <c r="V11" s="581"/>
      <c r="W11" s="222"/>
      <c r="X11" s="222"/>
      <c r="Y11" s="217" t="s">
        <v>315</v>
      </c>
      <c r="Z11" s="222"/>
      <c r="AM11" s="226" t="s">
        <v>316</v>
      </c>
      <c r="AN11" s="226"/>
      <c r="AO11" s="226"/>
      <c r="AP11" s="226"/>
      <c r="AQ11" s="226"/>
      <c r="AR11" s="226"/>
      <c r="AS11" s="226"/>
      <c r="AT11" s="226"/>
      <c r="AU11" s="226"/>
      <c r="AV11" s="226"/>
      <c r="AW11" s="226"/>
      <c r="AX11" s="226"/>
      <c r="AY11" s="226"/>
      <c r="AZ11" s="226"/>
      <c r="BA11" s="226"/>
      <c r="BB11" s="226"/>
      <c r="BC11" s="226"/>
      <c r="BK11" s="238"/>
      <c r="BL11" s="238"/>
      <c r="BM11" s="238"/>
    </row>
    <row r="12" spans="1:65" ht="5.0999999999999996" hidden="1" customHeight="1" thickBot="1">
      <c r="A12" s="221"/>
      <c r="B12" s="221"/>
      <c r="C12" s="221"/>
      <c r="D12" s="221"/>
      <c r="E12" s="221"/>
      <c r="F12" s="221"/>
      <c r="T12" s="223"/>
      <c r="U12" s="223"/>
      <c r="V12" s="223"/>
      <c r="W12" s="223"/>
      <c r="X12" s="223"/>
      <c r="Y12" s="223"/>
      <c r="Z12" s="223"/>
      <c r="AA12" s="221"/>
      <c r="AM12" s="249"/>
      <c r="AN12" s="249"/>
      <c r="AO12" s="226"/>
      <c r="AP12" s="226"/>
      <c r="AQ12" s="226"/>
      <c r="AR12" s="226"/>
      <c r="AS12" s="226"/>
      <c r="AT12" s="226"/>
      <c r="AU12" s="226"/>
      <c r="AV12" s="226"/>
      <c r="AW12" s="226"/>
      <c r="AX12" s="226"/>
      <c r="AY12" s="226"/>
      <c r="AZ12" s="226"/>
      <c r="BA12" s="226"/>
      <c r="BB12" s="226"/>
      <c r="BC12" s="226"/>
    </row>
    <row r="13" spans="1:65" ht="19.5" hidden="1" customHeight="1" thickBot="1">
      <c r="B13" s="217" t="s">
        <v>311</v>
      </c>
      <c r="T13" s="579" t="s">
        <v>326</v>
      </c>
      <c r="U13" s="580"/>
      <c r="V13" s="581"/>
      <c r="W13" s="222"/>
      <c r="X13" s="222"/>
      <c r="Y13" s="217" t="s">
        <v>315</v>
      </c>
      <c r="Z13" s="222"/>
      <c r="AM13" s="226" t="s">
        <v>316</v>
      </c>
      <c r="AN13" s="226"/>
      <c r="AO13" s="226"/>
      <c r="AP13" s="226"/>
      <c r="AQ13" s="226"/>
      <c r="AR13" s="226"/>
      <c r="AS13" s="226"/>
      <c r="AT13" s="226"/>
      <c r="AU13" s="226"/>
      <c r="AV13" s="226"/>
      <c r="AW13" s="226"/>
      <c r="AX13" s="226"/>
      <c r="AY13" s="226"/>
      <c r="AZ13" s="226"/>
      <c r="BA13" s="226"/>
      <c r="BB13" s="226"/>
      <c r="BC13" s="226"/>
    </row>
    <row r="14" spans="1:65" ht="5.0999999999999996" hidden="1" customHeight="1" thickBot="1">
      <c r="A14" s="221"/>
      <c r="B14" s="221"/>
      <c r="C14" s="221"/>
      <c r="D14" s="221"/>
      <c r="E14" s="221"/>
      <c r="F14" s="221"/>
      <c r="T14" s="223"/>
      <c r="U14" s="223"/>
      <c r="V14" s="223"/>
      <c r="W14" s="223"/>
      <c r="X14" s="223"/>
      <c r="Y14" s="223"/>
      <c r="Z14" s="223"/>
      <c r="AA14" s="221"/>
      <c r="AM14" s="249"/>
      <c r="AN14" s="249"/>
      <c r="AO14" s="226"/>
      <c r="AP14" s="226"/>
      <c r="AQ14" s="226"/>
      <c r="AR14" s="226"/>
      <c r="AS14" s="226"/>
      <c r="AT14" s="226"/>
      <c r="AU14" s="226"/>
      <c r="AV14" s="226"/>
      <c r="AW14" s="226"/>
      <c r="AX14" s="226"/>
      <c r="AY14" s="226"/>
      <c r="AZ14" s="226"/>
      <c r="BA14" s="226"/>
      <c r="BB14" s="226"/>
      <c r="BC14" s="226"/>
    </row>
    <row r="15" spans="1:65" ht="19.5" hidden="1" customHeight="1" thickBot="1">
      <c r="B15" s="217" t="s">
        <v>312</v>
      </c>
      <c r="T15" s="579" t="s">
        <v>326</v>
      </c>
      <c r="U15" s="580"/>
      <c r="V15" s="581"/>
      <c r="W15" s="222"/>
      <c r="X15" s="222"/>
      <c r="Y15" s="217" t="s">
        <v>315</v>
      </c>
      <c r="Z15" s="222"/>
      <c r="AM15" s="226" t="s">
        <v>316</v>
      </c>
      <c r="AN15" s="226"/>
      <c r="AO15" s="226"/>
      <c r="AP15" s="226"/>
      <c r="AQ15" s="226"/>
      <c r="AR15" s="226"/>
      <c r="AS15" s="226"/>
      <c r="AT15" s="226"/>
      <c r="AU15" s="226"/>
      <c r="AV15" s="226"/>
      <c r="AW15" s="226"/>
      <c r="AX15" s="226"/>
      <c r="AY15" s="226"/>
      <c r="AZ15" s="226"/>
      <c r="BA15" s="226"/>
      <c r="BB15" s="226"/>
      <c r="BC15" s="226"/>
    </row>
    <row r="16" spans="1:65" ht="5.0999999999999996" hidden="1" customHeight="1" thickBot="1">
      <c r="A16" s="221"/>
      <c r="B16" s="221"/>
      <c r="C16" s="221"/>
      <c r="D16" s="221"/>
      <c r="E16" s="221"/>
      <c r="F16" s="221"/>
      <c r="T16" s="223"/>
      <c r="U16" s="223"/>
      <c r="V16" s="223"/>
      <c r="W16" s="223"/>
      <c r="X16" s="223"/>
      <c r="Y16" s="223"/>
      <c r="Z16" s="223"/>
      <c r="AA16" s="221"/>
      <c r="AM16" s="249"/>
      <c r="AN16" s="249"/>
      <c r="AO16" s="226"/>
      <c r="AP16" s="226"/>
      <c r="AQ16" s="226"/>
      <c r="AR16" s="226"/>
      <c r="AS16" s="226"/>
      <c r="AT16" s="226"/>
      <c r="AU16" s="226"/>
      <c r="AV16" s="226"/>
      <c r="AW16" s="226"/>
      <c r="AX16" s="226"/>
      <c r="AY16" s="226"/>
      <c r="AZ16" s="226"/>
      <c r="BA16" s="226"/>
      <c r="BB16" s="226"/>
      <c r="BC16" s="226"/>
    </row>
    <row r="17" spans="1:66" ht="19.5" hidden="1" customHeight="1" thickBot="1">
      <c r="B17" s="217" t="s">
        <v>313</v>
      </c>
      <c r="T17" s="579" t="s">
        <v>326</v>
      </c>
      <c r="U17" s="580"/>
      <c r="V17" s="581"/>
      <c r="W17" s="222"/>
      <c r="X17" s="222"/>
      <c r="Y17" s="217" t="s">
        <v>315</v>
      </c>
      <c r="Z17" s="222"/>
      <c r="AM17" s="226" t="s">
        <v>316</v>
      </c>
      <c r="AN17" s="226"/>
      <c r="AO17" s="226"/>
      <c r="AP17" s="226"/>
      <c r="AQ17" s="226"/>
      <c r="AR17" s="226"/>
      <c r="AS17" s="226"/>
      <c r="AT17" s="226"/>
      <c r="AU17" s="226"/>
      <c r="AV17" s="226"/>
      <c r="AW17" s="226"/>
      <c r="AX17" s="226"/>
      <c r="AY17" s="226"/>
      <c r="AZ17" s="226"/>
      <c r="BA17" s="226"/>
      <c r="BB17" s="226"/>
      <c r="BC17" s="226"/>
    </row>
    <row r="18" spans="1:66" ht="5.0999999999999996" customHeight="1">
      <c r="A18" s="221"/>
      <c r="B18" s="221"/>
      <c r="C18" s="221"/>
      <c r="D18" s="221"/>
      <c r="E18" s="221"/>
      <c r="F18" s="221"/>
      <c r="T18" s="221"/>
      <c r="U18" s="221"/>
      <c r="V18" s="221"/>
      <c r="W18" s="221"/>
      <c r="X18" s="221"/>
      <c r="Y18" s="221"/>
      <c r="Z18" s="221"/>
      <c r="AA18" s="221"/>
      <c r="AM18" s="249"/>
      <c r="AN18" s="249"/>
      <c r="AO18" s="226"/>
      <c r="AP18" s="226"/>
      <c r="AQ18" s="226"/>
      <c r="AR18" s="226"/>
      <c r="AS18" s="226"/>
      <c r="AT18" s="226"/>
      <c r="AU18" s="226"/>
      <c r="AV18" s="226"/>
      <c r="AW18" s="226"/>
      <c r="AX18" s="226"/>
      <c r="AY18" s="226"/>
      <c r="AZ18" s="226"/>
      <c r="BA18" s="226"/>
      <c r="BB18" s="226"/>
      <c r="BC18" s="226"/>
    </row>
    <row r="19" spans="1:66" ht="19.5" customHeight="1">
      <c r="A19" s="220" t="s">
        <v>344</v>
      </c>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25"/>
      <c r="AN19" s="225"/>
      <c r="AO19" s="225"/>
      <c r="AP19" s="225"/>
      <c r="AQ19" s="225"/>
      <c r="AR19" s="225"/>
      <c r="AS19" s="225"/>
      <c r="AT19" s="225"/>
      <c r="AU19" s="225"/>
      <c r="AV19" s="219"/>
      <c r="AW19" s="219"/>
      <c r="AX19" s="219"/>
      <c r="AY19" s="219"/>
      <c r="AZ19" s="219"/>
      <c r="BA19" s="219"/>
      <c r="BB19" s="219"/>
      <c r="BC19" s="219"/>
      <c r="BE19" s="238" t="s">
        <v>329</v>
      </c>
    </row>
    <row r="20" spans="1:66" ht="5.0999999999999996" customHeight="1" thickBot="1">
      <c r="A20" s="221"/>
      <c r="B20" s="221"/>
      <c r="C20" s="221"/>
      <c r="D20" s="221"/>
      <c r="E20" s="221"/>
      <c r="F20" s="221"/>
      <c r="T20" s="221"/>
      <c r="U20" s="221"/>
      <c r="V20" s="221"/>
      <c r="W20" s="221"/>
      <c r="X20" s="221"/>
      <c r="Y20" s="221"/>
      <c r="Z20" s="221"/>
      <c r="AA20" s="221"/>
      <c r="AM20" s="221"/>
      <c r="AN20" s="221"/>
    </row>
    <row r="21" spans="1:66" ht="19.5" customHeight="1" thickBot="1">
      <c r="B21" s="217" t="s">
        <v>321</v>
      </c>
      <c r="T21" s="579" t="s">
        <v>1018</v>
      </c>
      <c r="U21" s="580"/>
      <c r="V21" s="581"/>
      <c r="W21" s="222"/>
      <c r="X21" s="222"/>
      <c r="Y21" s="217" t="s">
        <v>335</v>
      </c>
      <c r="AM21" s="217" t="s">
        <v>316</v>
      </c>
      <c r="BE21" s="238" t="s">
        <v>330</v>
      </c>
    </row>
    <row r="22" spans="1:66" ht="5.0999999999999996" customHeight="1">
      <c r="A22" s="221"/>
      <c r="B22" s="221"/>
      <c r="C22" s="221"/>
      <c r="D22" s="221"/>
      <c r="E22" s="221"/>
      <c r="F22" s="221"/>
      <c r="T22" s="221"/>
      <c r="U22" s="221"/>
      <c r="V22" s="221"/>
      <c r="W22" s="221"/>
      <c r="X22" s="221"/>
      <c r="Y22" s="221"/>
      <c r="Z22" s="221"/>
      <c r="AA22" s="221"/>
      <c r="AM22" s="221"/>
      <c r="AN22" s="221"/>
    </row>
    <row r="23" spans="1:66" ht="19.5" customHeight="1" thickBot="1">
      <c r="A23" s="220" t="s">
        <v>1067</v>
      </c>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25"/>
      <c r="AN23" s="225"/>
      <c r="AO23" s="225"/>
      <c r="AP23" s="225"/>
      <c r="AQ23" s="225"/>
      <c r="AR23" s="225"/>
      <c r="AS23" s="225"/>
      <c r="AT23" s="225"/>
      <c r="AU23" s="225"/>
      <c r="AV23" s="219"/>
      <c r="AW23" s="219"/>
      <c r="AX23" s="219"/>
      <c r="AY23" s="219"/>
      <c r="AZ23" s="219"/>
      <c r="BA23" s="219"/>
      <c r="BB23" s="219"/>
      <c r="BC23" s="219"/>
      <c r="BE23" s="238"/>
    </row>
    <row r="24" spans="1:66" ht="19.5" customHeight="1" thickBot="1">
      <c r="B24" s="569" t="s">
        <v>1068</v>
      </c>
      <c r="C24" s="570"/>
      <c r="D24" s="570"/>
      <c r="E24" s="570"/>
      <c r="F24" s="570"/>
      <c r="G24" s="570"/>
      <c r="H24" s="570"/>
      <c r="I24" s="570"/>
      <c r="J24" s="570"/>
      <c r="K24" s="570"/>
      <c r="L24" s="570"/>
      <c r="M24" s="570"/>
      <c r="N24" s="570"/>
      <c r="O24" s="570"/>
      <c r="P24" s="570"/>
      <c r="Q24" s="570"/>
      <c r="R24" s="570"/>
      <c r="S24" s="570"/>
      <c r="T24" s="570"/>
      <c r="U24" s="570"/>
      <c r="V24" s="571"/>
      <c r="W24" s="222"/>
      <c r="X24" s="222"/>
      <c r="Z24" s="217" t="s">
        <v>1068</v>
      </c>
      <c r="BE24" s="238"/>
    </row>
    <row r="25" spans="1:66" ht="19.5" customHeight="1">
      <c r="Z25" s="217" t="s">
        <v>1069</v>
      </c>
      <c r="BI25" s="246"/>
      <c r="BJ25" s="246"/>
      <c r="BK25" s="246"/>
      <c r="BL25" s="246"/>
      <c r="BM25" s="246"/>
      <c r="BN25" s="246"/>
    </row>
    <row r="26" spans="1:66" ht="19.5" customHeight="1">
      <c r="Z26" s="217" t="s">
        <v>1070</v>
      </c>
      <c r="BI26" s="238"/>
      <c r="BJ26" s="246"/>
      <c r="BK26" s="246"/>
      <c r="BL26" s="246"/>
      <c r="BM26" s="246"/>
      <c r="BN26" s="246"/>
    </row>
    <row r="27" spans="1:66" ht="19.5" customHeight="1">
      <c r="BE27" s="232"/>
      <c r="BF27" s="238"/>
      <c r="BG27" s="238"/>
      <c r="BH27" s="238"/>
      <c r="BI27" s="246"/>
      <c r="BJ27" s="246"/>
      <c r="BK27" s="246"/>
      <c r="BL27" s="246"/>
      <c r="BM27" s="246"/>
      <c r="BN27" s="246"/>
    </row>
    <row r="28" spans="1:66" ht="19.5" customHeight="1">
      <c r="BE28" s="232"/>
    </row>
    <row r="29" spans="1:66" ht="19.5" customHeight="1">
      <c r="BE29" s="232"/>
    </row>
    <row r="30" spans="1:66" ht="19.5" customHeight="1">
      <c r="BE30" s="232"/>
      <c r="BG30" s="238" t="str">
        <f>IF(BF24&lt;&gt;"",RIGHT(BF24,LEN(BF24)-1),"")</f>
        <v/>
      </c>
      <c r="BH30" s="238"/>
      <c r="BI30" s="246"/>
      <c r="BJ30" s="246"/>
      <c r="BK30" s="246"/>
      <c r="BL30" s="246"/>
      <c r="BM30" s="246"/>
      <c r="BN30" s="246"/>
    </row>
    <row r="31" spans="1:66" ht="19.5" customHeight="1">
      <c r="BD31" s="232" t="s">
        <v>341</v>
      </c>
      <c r="BE31" s="226">
        <f>COUNTIF(対象災害選択シート!T9:V15,"○")</f>
        <v>2</v>
      </c>
      <c r="BF31" s="226" t="str">
        <f>IF(対象災害選択シート!$T$9="○","　洪水","")&amp;IF(対象災害選択シート!$T$11="○","　内水","")&amp;IF(対象災害選択シート!$T$13="○","　高潮","")&amp;IF(対象災害選択シート!$T$15="○","　津波","")</f>
        <v>　洪水　内水</v>
      </c>
      <c r="BG31" s="239" t="s">
        <v>317</v>
      </c>
      <c r="BH31" s="239" t="str">
        <f>IF(BF31&lt;&gt;"",RIGHT(BF31,LEN(BF31)-1),"")</f>
        <v>洪水　内水</v>
      </c>
      <c r="BI31" s="238" t="s">
        <v>318</v>
      </c>
      <c r="BJ31" s="239" t="s">
        <v>320</v>
      </c>
      <c r="BK31" s="246"/>
      <c r="BL31" s="246"/>
      <c r="BM31" s="246"/>
      <c r="BN31" s="246"/>
    </row>
    <row r="32" spans="1:66" ht="19.5" customHeight="1">
      <c r="BD32" s="232"/>
      <c r="BE32" s="233">
        <f>COUNTIF(対象災害選択シート!T9:V17,"○")</f>
        <v>2</v>
      </c>
      <c r="BF32" s="238"/>
      <c r="BG32" s="239" t="s">
        <v>319</v>
      </c>
      <c r="BH32" s="239"/>
      <c r="BI32" s="238"/>
      <c r="BJ32" s="238"/>
      <c r="BK32" s="246"/>
      <c r="BL32" s="246"/>
      <c r="BM32" s="246"/>
      <c r="BN32" s="246"/>
    </row>
    <row r="33" spans="56:69" ht="19.5" customHeight="1">
      <c r="BD33" s="232" t="s">
        <v>342</v>
      </c>
      <c r="BE33" s="232">
        <f>COUNTIF(対象災害選択シート!T9:V17,"○")</f>
        <v>2</v>
      </c>
      <c r="BF33" s="238" t="str">
        <f>IF(対象災害選択シート!T9="○","・洪水時","")&amp;IF(対象災害選択シート!T11="○","・内水時","")&amp;IF(対象災害選択シート!T13="○","・高潮時","")&amp;IF(対象災害選択シート!T15="○","・津波の発生時","")&amp;IF(対象災害選択シート!T17="○","・土砂災害の発生時","")</f>
        <v>・洪水時・内水時</v>
      </c>
      <c r="BG33" s="238"/>
      <c r="BH33" s="238"/>
      <c r="BI33" s="238" t="s">
        <v>336</v>
      </c>
      <c r="BJ33" s="238" t="s">
        <v>337</v>
      </c>
      <c r="BK33" s="245" t="str">
        <f>IF(BF33&lt;&gt;"",RIGHT(BF33,LEN(BF33)-1),"")</f>
        <v>洪水時・内水時</v>
      </c>
      <c r="BL33" s="245" t="s">
        <v>324</v>
      </c>
      <c r="BN33" s="246"/>
      <c r="BO33" s="246"/>
      <c r="BP33" s="246"/>
      <c r="BQ33" s="246"/>
    </row>
    <row r="34" spans="56:69" ht="19.5" customHeight="1">
      <c r="BD34" s="187"/>
      <c r="BE34" s="232">
        <f>COUNTIF(対象災害選択シート!$T$9:$V$13,"○")</f>
        <v>2</v>
      </c>
      <c r="BF34" s="238" t="str">
        <f>IF(対象災害選択シート!T9="○","・洪水","")&amp;IF(対象災害選択シート!T11="○","・内水","")&amp;IF(対象災害選択シート!T13="○","・高潮","")&amp;IF(対象災害選択シート!T15="○","・津波","")&amp;IF(対象災害選択シート!T17="○","・土砂災害","")</f>
        <v>・洪水・内水</v>
      </c>
      <c r="BG34" s="238"/>
      <c r="BH34" s="238"/>
      <c r="BI34" s="238" t="s">
        <v>322</v>
      </c>
      <c r="BJ34" s="238" t="str">
        <f>IF(BF34&lt;&gt;"",RIGHT(BF34,LEN(BF34)-1),"")</f>
        <v>洪水・内水</v>
      </c>
      <c r="BK34" s="238" t="s">
        <v>323</v>
      </c>
      <c r="BL34" s="246"/>
      <c r="BM34" s="246"/>
      <c r="BN34" s="246"/>
      <c r="BO34" s="246"/>
      <c r="BP34" s="246"/>
      <c r="BQ34" s="246"/>
    </row>
    <row r="35" spans="56:69" ht="19.5" customHeight="1">
      <c r="BD35" s="187"/>
      <c r="BE35" s="232"/>
      <c r="BF35" s="58" t="s">
        <v>332</v>
      </c>
      <c r="BG35" s="238" t="str">
        <f>IF(BE34&lt;&gt;0,"、水防法","")&amp;IF(対象災害選択シート!T15="○","、津波防災地域づくりに関する法律","")&amp;IF(対象災害選択シート!T17="○","、土砂災害防止法","")</f>
        <v>、水防法</v>
      </c>
      <c r="BH35" s="238"/>
      <c r="BI35" s="238"/>
      <c r="BJ35" s="238"/>
      <c r="BK35" s="238" t="str">
        <f>IF(BG35&lt;&gt;"",RIGHT(BG35,LEN(BG35)-1),"")</f>
        <v>水防法</v>
      </c>
      <c r="BL35" s="245" t="str">
        <f>BF35&amp;BK35</f>
        <v>関連法：水防法</v>
      </c>
      <c r="BM35" s="246"/>
      <c r="BN35" s="246"/>
      <c r="BO35" s="246"/>
      <c r="BP35" s="246"/>
      <c r="BQ35" s="246"/>
    </row>
    <row r="36" spans="56:69" ht="19.5" customHeight="1">
      <c r="BD36" s="246" t="s">
        <v>343</v>
      </c>
      <c r="BE36" s="232">
        <f>COUNTIF(対象災害選択シート!T9:V17,"○")</f>
        <v>2</v>
      </c>
      <c r="BF36" s="238" t="str">
        <f>IF(対象災害選択シート!BF33&lt;&gt;"",RIGHT(対象災害選択シート!BF33,LEN(対象災害選択シート!BF33)-1),"")</f>
        <v>洪水時・内水時</v>
      </c>
      <c r="BG36" s="238" t="s">
        <v>325</v>
      </c>
      <c r="BL36" s="246"/>
      <c r="BM36" s="246"/>
      <c r="BN36" s="246"/>
    </row>
  </sheetData>
  <mergeCells count="11">
    <mergeCell ref="B24:V24"/>
    <mergeCell ref="A3:BC4"/>
    <mergeCell ref="B6:S6"/>
    <mergeCell ref="T6:AL6"/>
    <mergeCell ref="AM6:BC6"/>
    <mergeCell ref="T21:V21"/>
    <mergeCell ref="T9:V9"/>
    <mergeCell ref="T11:V11"/>
    <mergeCell ref="T13:V13"/>
    <mergeCell ref="T15:V15"/>
    <mergeCell ref="T17:V17"/>
  </mergeCells>
  <phoneticPr fontId="23"/>
  <dataValidations count="2">
    <dataValidation type="list" allowBlank="1" showInputMessage="1" showErrorMessage="1" sqref="T9 T15 T11 T13 T17 T21">
      <formula1>"○,✕"</formula1>
    </dataValidation>
    <dataValidation type="list" allowBlank="1" showInputMessage="1" showErrorMessage="1" sqref="B24:V24">
      <formula1>$Z$24:$Z$26</formula1>
    </dataValidation>
  </dataValidations>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375"/>
  <sheetViews>
    <sheetView view="pageBreakPreview" topLeftCell="C12" zoomScale="130" zoomScaleNormal="100" zoomScaleSheetLayoutView="130" workbookViewId="0">
      <selection activeCell="B76" sqref="B76:C76"/>
    </sheetView>
  </sheetViews>
  <sheetFormatPr defaultColWidth="9" defaultRowHeight="14.25"/>
  <cols>
    <col min="1" max="1" width="4.5" style="308" customWidth="1"/>
    <col min="2" max="2" width="40" style="308" customWidth="1"/>
    <col min="3" max="3" width="5.625" style="308" customWidth="1"/>
    <col min="4" max="4" width="3.5" style="308" bestFit="1" customWidth="1"/>
    <col min="5" max="5" width="4" style="308" customWidth="1"/>
    <col min="6" max="6" width="3.5" style="308" bestFit="1" customWidth="1"/>
    <col min="7" max="7" width="4.875" style="308" customWidth="1"/>
    <col min="8" max="8" width="3.5" style="308" bestFit="1" customWidth="1"/>
    <col min="9" max="9" width="9.875" style="308" customWidth="1"/>
    <col min="10" max="10" width="3.5" style="308" customWidth="1"/>
    <col min="11" max="11" width="27.375" style="309" customWidth="1"/>
    <col min="12" max="15" width="9" style="308"/>
    <col min="16" max="16" width="16.25" style="308" bestFit="1" customWidth="1"/>
    <col min="17" max="17" width="11" style="308" bestFit="1" customWidth="1"/>
    <col min="18" max="18" width="9" style="308"/>
    <col min="19" max="19" width="46" style="308" bestFit="1" customWidth="1"/>
    <col min="20" max="20" width="2.875" style="308" customWidth="1"/>
    <col min="21" max="24" width="9" style="308"/>
    <col min="25" max="25" width="13.875" style="308" bestFit="1" customWidth="1"/>
    <col min="26" max="16384" width="9" style="308"/>
  </cols>
  <sheetData>
    <row r="1" spans="1:17" ht="21">
      <c r="A1" s="307" t="s">
        <v>605</v>
      </c>
    </row>
    <row r="2" spans="1:17" ht="17.25" customHeight="1">
      <c r="A2" s="555" t="s">
        <v>561</v>
      </c>
    </row>
    <row r="3" spans="1:17" ht="17.25" customHeight="1">
      <c r="A3" s="723" t="s">
        <v>479</v>
      </c>
      <c r="B3" s="724"/>
      <c r="C3" s="724" t="s">
        <v>480</v>
      </c>
      <c r="D3" s="724"/>
      <c r="E3" s="724"/>
      <c r="F3" s="724"/>
      <c r="G3" s="724"/>
      <c r="H3" s="724"/>
      <c r="I3" s="724"/>
      <c r="J3" s="400"/>
      <c r="K3" s="311" t="s">
        <v>481</v>
      </c>
    </row>
    <row r="4" spans="1:17" ht="17.25" customHeight="1">
      <c r="A4" s="630" t="s">
        <v>992</v>
      </c>
      <c r="B4" s="631"/>
      <c r="C4" s="333"/>
      <c r="D4" s="333"/>
      <c r="E4" s="333"/>
      <c r="F4" s="333"/>
      <c r="G4" s="333"/>
      <c r="H4" s="333"/>
      <c r="I4" s="333"/>
      <c r="J4" s="333"/>
      <c r="K4" s="334"/>
    </row>
    <row r="5" spans="1:17" ht="7.5" customHeight="1" thickBot="1">
      <c r="A5" s="315"/>
      <c r="B5" s="318"/>
      <c r="C5" s="319"/>
      <c r="D5" s="319"/>
      <c r="E5" s="319"/>
      <c r="F5" s="319"/>
      <c r="G5" s="319"/>
      <c r="H5" s="319"/>
      <c r="I5" s="319"/>
      <c r="J5" s="319"/>
      <c r="K5" s="317"/>
    </row>
    <row r="6" spans="1:17" s="324" customFormat="1" ht="17.25" customHeight="1" thickBot="1">
      <c r="A6" s="320" t="s">
        <v>484</v>
      </c>
      <c r="B6" s="330" t="s">
        <v>482</v>
      </c>
      <c r="C6" s="324" t="s">
        <v>606</v>
      </c>
      <c r="D6" s="640">
        <v>2020</v>
      </c>
      <c r="E6" s="641"/>
      <c r="F6" s="322" t="s">
        <v>228</v>
      </c>
      <c r="G6" s="321"/>
      <c r="H6" s="322" t="s">
        <v>483</v>
      </c>
      <c r="I6" s="322"/>
      <c r="J6" s="322"/>
      <c r="K6" s="323"/>
      <c r="L6" s="310"/>
    </row>
    <row r="7" spans="1:17" s="324" customFormat="1" ht="7.5" customHeight="1" thickBot="1">
      <c r="A7" s="325"/>
      <c r="B7" s="326"/>
      <c r="C7" s="327"/>
      <c r="D7" s="322"/>
      <c r="E7" s="327"/>
      <c r="F7" s="322"/>
      <c r="G7" s="327"/>
      <c r="H7" s="322"/>
      <c r="I7" s="322"/>
      <c r="J7" s="322"/>
      <c r="K7" s="323"/>
    </row>
    <row r="8" spans="1:17" ht="17.25" customHeight="1" thickBot="1">
      <c r="A8" s="315" t="s">
        <v>500</v>
      </c>
      <c r="B8" s="316" t="s">
        <v>485</v>
      </c>
      <c r="C8" s="670" t="s">
        <v>486</v>
      </c>
      <c r="D8" s="671"/>
      <c r="E8" s="671"/>
      <c r="F8" s="671"/>
      <c r="G8" s="671"/>
      <c r="H8" s="671"/>
      <c r="I8" s="672"/>
      <c r="J8" s="385"/>
      <c r="K8" s="317" t="s">
        <v>487</v>
      </c>
      <c r="M8" s="721" t="s">
        <v>562</v>
      </c>
      <c r="N8" s="721"/>
      <c r="O8" s="721"/>
      <c r="P8" s="721"/>
      <c r="Q8" s="721"/>
    </row>
    <row r="9" spans="1:17" ht="7.5" customHeight="1">
      <c r="A9" s="328"/>
      <c r="B9" s="329"/>
      <c r="C9" s="330"/>
      <c r="D9" s="330"/>
      <c r="E9" s="330"/>
      <c r="F9" s="330"/>
      <c r="G9" s="330"/>
      <c r="H9" s="330"/>
      <c r="I9" s="330"/>
      <c r="J9" s="332"/>
      <c r="K9" s="331"/>
      <c r="M9" s="721"/>
      <c r="N9" s="721"/>
      <c r="O9" s="721"/>
      <c r="P9" s="721"/>
      <c r="Q9" s="721"/>
    </row>
    <row r="10" spans="1:17" ht="7.5" customHeight="1">
      <c r="A10" s="315"/>
      <c r="B10" s="318"/>
      <c r="C10" s="332"/>
      <c r="D10" s="332"/>
      <c r="E10" s="332"/>
      <c r="F10" s="332"/>
      <c r="G10" s="332"/>
      <c r="H10" s="332"/>
      <c r="I10" s="332"/>
      <c r="J10" s="332"/>
      <c r="K10" s="331"/>
      <c r="N10" s="318"/>
      <c r="O10" s="318"/>
      <c r="P10" s="318"/>
      <c r="Q10" s="318"/>
    </row>
    <row r="11" spans="1:17" ht="23.25" customHeight="1">
      <c r="A11" s="339"/>
      <c r="B11" s="335"/>
      <c r="C11" s="340"/>
      <c r="D11" s="336"/>
      <c r="E11" s="336"/>
      <c r="F11" s="336"/>
      <c r="G11" s="336"/>
      <c r="H11" s="336"/>
      <c r="I11" s="336"/>
      <c r="J11" s="336"/>
      <c r="K11" s="338"/>
      <c r="M11" s="693"/>
      <c r="N11" s="693"/>
      <c r="O11" s="693"/>
      <c r="P11" s="693"/>
      <c r="Q11" s="318"/>
    </row>
    <row r="12" spans="1:17" ht="17.25" customHeight="1">
      <c r="A12" s="630" t="s">
        <v>489</v>
      </c>
      <c r="B12" s="631"/>
      <c r="C12" s="333"/>
      <c r="D12" s="333"/>
      <c r="E12" s="333"/>
      <c r="F12" s="333"/>
      <c r="G12" s="333"/>
      <c r="H12" s="333"/>
      <c r="I12" s="333"/>
      <c r="J12" s="333"/>
      <c r="K12" s="402"/>
      <c r="M12" s="318"/>
      <c r="N12" s="318"/>
      <c r="O12" s="318"/>
      <c r="P12" s="318"/>
      <c r="Q12" s="318"/>
    </row>
    <row r="13" spans="1:17" ht="7.5" customHeight="1" thickBot="1">
      <c r="A13" s="315"/>
      <c r="B13" s="318"/>
      <c r="C13" s="332"/>
      <c r="D13" s="332"/>
      <c r="E13" s="332"/>
      <c r="F13" s="332"/>
      <c r="G13" s="332"/>
      <c r="H13" s="332"/>
      <c r="I13" s="332"/>
      <c r="J13" s="332"/>
      <c r="K13" s="331"/>
    </row>
    <row r="14" spans="1:17" ht="17.25" customHeight="1" thickBot="1">
      <c r="A14" s="315"/>
      <c r="B14" s="318" t="s">
        <v>490</v>
      </c>
      <c r="C14" s="702" t="s">
        <v>609</v>
      </c>
      <c r="D14" s="702"/>
      <c r="E14" s="700">
        <v>5</v>
      </c>
      <c r="F14" s="701"/>
      <c r="G14" s="702" t="s">
        <v>242</v>
      </c>
      <c r="H14" s="702"/>
      <c r="I14" s="341">
        <v>10</v>
      </c>
      <c r="J14" s="534"/>
      <c r="K14" s="331"/>
      <c r="M14" s="656" t="s">
        <v>563</v>
      </c>
      <c r="N14" s="722"/>
      <c r="O14" s="722"/>
      <c r="P14" s="722"/>
      <c r="Q14" s="722"/>
    </row>
    <row r="15" spans="1:17" ht="7.5" customHeight="1" thickBot="1">
      <c r="A15" s="315"/>
      <c r="B15" s="318"/>
      <c r="C15" s="332"/>
      <c r="D15" s="332"/>
      <c r="E15" s="332"/>
      <c r="F15" s="332"/>
      <c r="G15" s="332"/>
      <c r="H15" s="332"/>
      <c r="I15" s="332"/>
      <c r="J15" s="332"/>
      <c r="K15" s="331"/>
      <c r="M15" s="722"/>
      <c r="N15" s="722"/>
      <c r="O15" s="722"/>
      <c r="P15" s="722"/>
      <c r="Q15" s="722"/>
    </row>
    <row r="16" spans="1:17" ht="17.25" customHeight="1" thickBot="1">
      <c r="A16" s="315"/>
      <c r="B16" s="318" t="s">
        <v>491</v>
      </c>
      <c r="C16" s="702" t="s">
        <v>609</v>
      </c>
      <c r="D16" s="702"/>
      <c r="E16" s="700">
        <v>2</v>
      </c>
      <c r="F16" s="701"/>
      <c r="G16" s="702" t="s">
        <v>242</v>
      </c>
      <c r="H16" s="702"/>
      <c r="I16" s="341">
        <v>10</v>
      </c>
      <c r="J16" s="534"/>
      <c r="K16" s="331"/>
      <c r="M16" s="722"/>
      <c r="N16" s="722"/>
      <c r="O16" s="722"/>
      <c r="P16" s="722"/>
      <c r="Q16" s="722"/>
    </row>
    <row r="17" spans="1:22" ht="7.5" customHeight="1" thickBot="1">
      <c r="A17" s="315"/>
      <c r="B17" s="318"/>
      <c r="C17" s="332"/>
      <c r="D17" s="332"/>
      <c r="E17" s="332"/>
      <c r="F17" s="332"/>
      <c r="G17" s="332"/>
      <c r="H17" s="332"/>
      <c r="I17" s="332"/>
      <c r="J17" s="332"/>
      <c r="K17" s="331"/>
      <c r="M17" s="722"/>
      <c r="N17" s="722"/>
      <c r="O17" s="722"/>
      <c r="P17" s="722"/>
      <c r="Q17" s="722"/>
    </row>
    <row r="18" spans="1:22" ht="17.25" customHeight="1" thickBot="1">
      <c r="A18" s="315"/>
      <c r="B18" s="318" t="s">
        <v>492</v>
      </c>
      <c r="C18" s="702" t="s">
        <v>609</v>
      </c>
      <c r="D18" s="702"/>
      <c r="E18" s="700">
        <v>5</v>
      </c>
      <c r="F18" s="701"/>
      <c r="G18" s="702" t="s">
        <v>242</v>
      </c>
      <c r="H18" s="702"/>
      <c r="I18" s="341">
        <v>10</v>
      </c>
      <c r="J18" s="534"/>
      <c r="K18" s="343"/>
      <c r="M18" s="722"/>
      <c r="N18" s="722"/>
      <c r="O18" s="722"/>
      <c r="P18" s="722"/>
      <c r="Q18" s="722"/>
    </row>
    <row r="19" spans="1:22" ht="7.5" customHeight="1" thickBot="1">
      <c r="A19" s="315"/>
      <c r="B19" s="318"/>
      <c r="C19" s="332"/>
      <c r="D19" s="332"/>
      <c r="E19" s="332"/>
      <c r="F19" s="332"/>
      <c r="G19" s="332"/>
      <c r="H19" s="332"/>
      <c r="I19" s="332"/>
      <c r="J19" s="332"/>
      <c r="K19" s="331"/>
      <c r="M19" s="722"/>
      <c r="N19" s="722"/>
      <c r="O19" s="722"/>
      <c r="P19" s="722"/>
      <c r="Q19" s="722"/>
    </row>
    <row r="20" spans="1:22" ht="17.25" customHeight="1" thickBot="1">
      <c r="A20" s="315"/>
      <c r="B20" s="318" t="s">
        <v>493</v>
      </c>
      <c r="C20" s="702" t="s">
        <v>609</v>
      </c>
      <c r="D20" s="702"/>
      <c r="E20" s="700">
        <v>2</v>
      </c>
      <c r="F20" s="701"/>
      <c r="G20" s="702" t="s">
        <v>242</v>
      </c>
      <c r="H20" s="702"/>
      <c r="I20" s="341">
        <v>10</v>
      </c>
      <c r="J20" s="534"/>
      <c r="K20" s="331"/>
      <c r="M20" s="722"/>
      <c r="N20" s="722"/>
      <c r="O20" s="722"/>
      <c r="P20" s="722"/>
      <c r="Q20" s="722"/>
    </row>
    <row r="21" spans="1:22" ht="7.5" customHeight="1">
      <c r="A21" s="328"/>
      <c r="B21" s="329"/>
      <c r="C21" s="344"/>
      <c r="D21" s="344"/>
      <c r="E21" s="344"/>
      <c r="F21" s="344"/>
      <c r="G21" s="344"/>
      <c r="H21" s="344"/>
      <c r="I21" s="344"/>
      <c r="J21" s="344"/>
      <c r="K21" s="331"/>
    </row>
    <row r="22" spans="1:22" ht="13.5" customHeight="1">
      <c r="A22" s="335"/>
      <c r="B22" s="335"/>
      <c r="C22" s="336"/>
      <c r="D22" s="336"/>
      <c r="E22" s="336"/>
      <c r="F22" s="336"/>
      <c r="G22" s="336"/>
      <c r="H22" s="336"/>
      <c r="I22" s="336"/>
      <c r="J22" s="336"/>
      <c r="K22" s="337"/>
      <c r="M22" s="693"/>
      <c r="N22" s="693"/>
      <c r="O22" s="693"/>
      <c r="P22" s="693"/>
      <c r="Q22" s="693"/>
    </row>
    <row r="23" spans="1:22">
      <c r="A23" s="630" t="s">
        <v>494</v>
      </c>
      <c r="B23" s="631"/>
      <c r="C23" s="333"/>
      <c r="D23" s="333"/>
      <c r="E23" s="333"/>
      <c r="F23" s="333"/>
      <c r="G23" s="333"/>
      <c r="H23" s="333"/>
      <c r="I23" s="333"/>
      <c r="J23" s="333"/>
      <c r="K23" s="334"/>
    </row>
    <row r="24" spans="1:22" ht="17.25">
      <c r="A24" s="59"/>
      <c r="B24" s="58"/>
      <c r="C24" s="58"/>
      <c r="D24" s="58"/>
      <c r="E24" s="58"/>
      <c r="F24" s="58"/>
      <c r="G24" s="58"/>
      <c r="H24" s="58"/>
      <c r="I24" s="58"/>
      <c r="J24" s="58"/>
      <c r="K24" s="58"/>
      <c r="L24" s="58"/>
      <c r="M24" s="92" t="s">
        <v>564</v>
      </c>
      <c r="N24" s="92"/>
      <c r="O24" s="92"/>
      <c r="P24" s="92"/>
      <c r="Q24" s="92"/>
      <c r="R24" s="58"/>
      <c r="S24" s="58"/>
      <c r="T24" s="58"/>
      <c r="U24" s="58"/>
      <c r="V24" s="58"/>
    </row>
    <row r="25" spans="1:22" ht="28.35" customHeight="1" thickBot="1">
      <c r="A25" s="58" t="s">
        <v>565</v>
      </c>
      <c r="B25" s="58"/>
      <c r="C25" s="58"/>
      <c r="D25" s="58"/>
      <c r="E25" s="58"/>
      <c r="F25" s="58"/>
      <c r="G25" s="58"/>
      <c r="H25" s="58"/>
      <c r="I25" s="58"/>
      <c r="J25" s="58"/>
      <c r="K25" s="58"/>
      <c r="L25" s="58"/>
      <c r="M25" s="102" t="s">
        <v>566</v>
      </c>
      <c r="N25" s="345"/>
      <c r="O25" s="92"/>
      <c r="P25" s="92"/>
      <c r="Q25" s="92"/>
      <c r="R25" s="58"/>
      <c r="S25" s="58"/>
      <c r="T25" s="58"/>
      <c r="U25" s="58"/>
      <c r="V25" s="58"/>
    </row>
    <row r="26" spans="1:22" ht="28.35" customHeight="1" thickBot="1">
      <c r="A26" s="63"/>
      <c r="B26" s="58" t="s">
        <v>608</v>
      </c>
      <c r="C26" s="295" t="s">
        <v>495</v>
      </c>
      <c r="D26" s="296">
        <v>7</v>
      </c>
      <c r="E26" s="401" t="s">
        <v>496</v>
      </c>
      <c r="F26" s="297"/>
      <c r="G26" s="297"/>
      <c r="H26" s="642" t="s">
        <v>607</v>
      </c>
      <c r="I26" s="643"/>
      <c r="J26" s="644"/>
      <c r="K26" s="207"/>
      <c r="L26" s="63"/>
      <c r="M26" s="346" t="s">
        <v>567</v>
      </c>
      <c r="N26" s="346"/>
      <c r="O26" s="346"/>
      <c r="P26" s="346"/>
      <c r="Q26" s="346"/>
      <c r="R26" s="63"/>
      <c r="S26" s="63"/>
      <c r="T26" s="63"/>
      <c r="U26" s="63"/>
      <c r="V26" s="38"/>
    </row>
    <row r="27" spans="1:22" ht="28.35" customHeight="1" thickBot="1">
      <c r="A27" s="58"/>
      <c r="B27" s="65" t="s">
        <v>497</v>
      </c>
      <c r="C27" s="298"/>
      <c r="D27" s="299"/>
      <c r="E27" s="298"/>
      <c r="F27" s="300"/>
      <c r="G27" s="298"/>
      <c r="H27" s="298"/>
      <c r="I27" s="63"/>
      <c r="J27" s="63"/>
      <c r="K27" s="66"/>
      <c r="L27" s="66"/>
      <c r="M27" s="102" t="s">
        <v>568</v>
      </c>
      <c r="N27" s="285"/>
      <c r="O27" s="285"/>
      <c r="P27" s="285"/>
      <c r="Q27" s="285"/>
      <c r="R27" s="68"/>
      <c r="S27" s="66"/>
      <c r="T27" s="66"/>
      <c r="U27" s="66"/>
      <c r="V27" s="67"/>
    </row>
    <row r="28" spans="1:22" ht="28.35" customHeight="1" thickBot="1">
      <c r="A28" s="68"/>
      <c r="B28" s="301" t="s">
        <v>498</v>
      </c>
      <c r="C28" s="68"/>
      <c r="D28" s="425" t="s">
        <v>1033</v>
      </c>
      <c r="E28" s="426"/>
      <c r="F28" s="426"/>
      <c r="G28" s="426"/>
      <c r="H28" s="426"/>
      <c r="I28" s="426"/>
      <c r="J28" s="426"/>
      <c r="K28" s="426"/>
      <c r="L28" s="68"/>
      <c r="M28" s="696" t="s">
        <v>495</v>
      </c>
      <c r="N28" s="696"/>
      <c r="O28" s="697" t="s">
        <v>569</v>
      </c>
      <c r="P28" s="698"/>
      <c r="Q28" s="699" t="s">
        <v>570</v>
      </c>
      <c r="R28" s="699"/>
      <c r="S28" s="68"/>
      <c r="T28" s="68"/>
      <c r="U28" s="68"/>
      <c r="V28" s="68"/>
    </row>
    <row r="29" spans="1:22" ht="28.35" customHeight="1" thickBot="1">
      <c r="A29" s="302"/>
      <c r="B29" s="303"/>
      <c r="C29" s="304"/>
      <c r="D29" s="703" t="s">
        <v>658</v>
      </c>
      <c r="E29" s="704"/>
      <c r="F29" s="704"/>
      <c r="G29" s="704"/>
      <c r="H29" s="704"/>
      <c r="I29" s="704"/>
      <c r="J29" s="705"/>
      <c r="L29" s="304"/>
      <c r="M29" s="347">
        <v>7</v>
      </c>
      <c r="N29" s="348" t="s">
        <v>571</v>
      </c>
      <c r="O29" s="349" t="s">
        <v>572</v>
      </c>
      <c r="P29" s="350"/>
      <c r="Q29" s="351" t="s">
        <v>573</v>
      </c>
      <c r="R29" s="352"/>
      <c r="S29" s="304"/>
      <c r="T29" s="304"/>
      <c r="U29" s="304"/>
      <c r="V29" s="304"/>
    </row>
    <row r="30" spans="1:22" ht="28.35" customHeight="1" thickBot="1">
      <c r="A30" s="302"/>
      <c r="B30" s="303"/>
      <c r="C30" s="304"/>
      <c r="D30" s="706" t="s">
        <v>654</v>
      </c>
      <c r="E30" s="707"/>
      <c r="F30" s="707"/>
      <c r="G30" s="707"/>
      <c r="H30" s="707"/>
      <c r="I30" s="707"/>
      <c r="J30" s="708"/>
      <c r="L30" s="304"/>
      <c r="M30" s="353">
        <v>8</v>
      </c>
      <c r="N30" s="348" t="s">
        <v>571</v>
      </c>
      <c r="O30" s="351" t="s">
        <v>574</v>
      </c>
      <c r="P30" s="352"/>
      <c r="Q30" s="351" t="s">
        <v>575</v>
      </c>
      <c r="R30" s="352"/>
      <c r="S30" s="304"/>
      <c r="T30" s="304"/>
      <c r="U30" s="304"/>
      <c r="V30" s="304"/>
    </row>
    <row r="31" spans="1:22" ht="28.35" customHeight="1" thickBot="1">
      <c r="A31" s="302"/>
      <c r="B31" s="305"/>
      <c r="C31" s="304"/>
      <c r="D31" s="709" t="s">
        <v>655</v>
      </c>
      <c r="E31" s="710"/>
      <c r="F31" s="710"/>
      <c r="G31" s="710"/>
      <c r="H31" s="710"/>
      <c r="I31" s="710"/>
      <c r="J31" s="711"/>
      <c r="L31" s="304"/>
      <c r="M31" s="353">
        <v>9</v>
      </c>
      <c r="N31" s="348" t="s">
        <v>571</v>
      </c>
      <c r="O31" s="351" t="s">
        <v>576</v>
      </c>
      <c r="P31" s="352"/>
      <c r="Q31" s="351" t="s">
        <v>577</v>
      </c>
      <c r="R31" s="352"/>
      <c r="S31" s="304"/>
      <c r="T31" s="304"/>
      <c r="U31" s="304"/>
      <c r="V31" s="304"/>
    </row>
    <row r="32" spans="1:22" ht="28.35" customHeight="1" thickBot="1">
      <c r="A32" s="302"/>
      <c r="B32" s="428"/>
      <c r="C32" s="304"/>
      <c r="D32" s="616" t="s">
        <v>1034</v>
      </c>
      <c r="E32" s="617"/>
      <c r="F32" s="617"/>
      <c r="G32" s="617"/>
      <c r="H32" s="617"/>
      <c r="I32" s="617"/>
      <c r="J32" s="618"/>
      <c r="K32" s="309" t="s">
        <v>661</v>
      </c>
      <c r="L32" s="304"/>
      <c r="M32" s="347">
        <v>10</v>
      </c>
      <c r="N32" s="348" t="s">
        <v>571</v>
      </c>
      <c r="O32" s="628" t="s">
        <v>578</v>
      </c>
      <c r="P32" s="629"/>
      <c r="Q32" s="354"/>
      <c r="R32" s="355"/>
      <c r="S32" s="304"/>
      <c r="T32" s="304"/>
      <c r="U32" s="304"/>
      <c r="V32" s="304"/>
    </row>
    <row r="33" spans="1:31" ht="28.35" customHeight="1" thickBot="1">
      <c r="A33" s="302"/>
      <c r="B33" s="428"/>
      <c r="C33" s="304"/>
      <c r="D33" s="619"/>
      <c r="E33" s="620"/>
      <c r="F33" s="620"/>
      <c r="G33" s="620"/>
      <c r="H33" s="620"/>
      <c r="I33" s="620"/>
      <c r="J33" s="621"/>
      <c r="K33" s="309" t="s">
        <v>656</v>
      </c>
      <c r="L33" s="304"/>
      <c r="T33" s="304"/>
      <c r="U33" s="304"/>
      <c r="V33" s="304"/>
    </row>
    <row r="34" spans="1:31" ht="28.35" customHeight="1" thickBot="1">
      <c r="A34" s="302"/>
      <c r="B34" s="428" t="s">
        <v>962</v>
      </c>
      <c r="C34" s="304"/>
      <c r="D34" s="622"/>
      <c r="E34" s="623"/>
      <c r="F34" s="623"/>
      <c r="G34" s="623"/>
      <c r="H34" s="623"/>
      <c r="I34" s="623"/>
      <c r="J34" s="624"/>
      <c r="K34" s="309" t="s">
        <v>657</v>
      </c>
      <c r="L34" s="304"/>
      <c r="T34" s="304"/>
      <c r="U34" s="304"/>
      <c r="V34" s="304"/>
    </row>
    <row r="35" spans="1:31">
      <c r="A35" s="302"/>
      <c r="B35" s="428"/>
      <c r="C35" s="304"/>
      <c r="D35" s="304"/>
      <c r="E35" s="304"/>
      <c r="F35" s="427"/>
      <c r="L35" s="304"/>
      <c r="T35" s="304"/>
      <c r="U35" s="304"/>
      <c r="V35" s="304"/>
    </row>
    <row r="36" spans="1:31">
      <c r="A36" s="339"/>
      <c r="B36" s="335"/>
      <c r="C36" s="336"/>
      <c r="D36" s="336"/>
      <c r="E36" s="336"/>
      <c r="F36" s="336"/>
    </row>
    <row r="37" spans="1:31" ht="17.25" customHeight="1">
      <c r="A37" s="630" t="s">
        <v>499</v>
      </c>
      <c r="B37" s="631"/>
      <c r="C37" s="333"/>
      <c r="D37" s="333"/>
      <c r="E37" s="333"/>
      <c r="F37" s="333"/>
      <c r="G37" s="333"/>
      <c r="H37" s="333"/>
      <c r="I37" s="333"/>
      <c r="J37" s="333"/>
      <c r="K37" s="334"/>
      <c r="Q37" s="415" t="s">
        <v>622</v>
      </c>
      <c r="R37" s="416"/>
      <c r="S37" s="416" t="s">
        <v>623</v>
      </c>
    </row>
    <row r="38" spans="1:31" ht="17.25" customHeight="1" thickBot="1">
      <c r="A38" s="340" t="s">
        <v>611</v>
      </c>
      <c r="B38" s="372"/>
      <c r="C38" s="372"/>
      <c r="D38" s="340" t="s">
        <v>659</v>
      </c>
      <c r="E38" s="372"/>
      <c r="F38" s="372"/>
      <c r="G38" s="372"/>
      <c r="H38" s="372"/>
      <c r="I38" s="372"/>
      <c r="K38" s="340" t="s">
        <v>660</v>
      </c>
      <c r="M38" s="404" t="s">
        <v>459</v>
      </c>
      <c r="N38" s="404"/>
      <c r="O38" s="407"/>
      <c r="P38" s="407"/>
      <c r="Q38" s="712" t="s">
        <v>624</v>
      </c>
      <c r="R38" s="413" t="s">
        <v>309</v>
      </c>
      <c r="S38" s="413" t="s">
        <v>625</v>
      </c>
      <c r="T38" s="407"/>
      <c r="U38" s="418" t="s">
        <v>617</v>
      </c>
      <c r="V38" s="418" t="s">
        <v>620</v>
      </c>
      <c r="W38" s="418" t="s">
        <v>621</v>
      </c>
      <c r="X38" s="407"/>
      <c r="AB38" s="407"/>
      <c r="AC38" s="407"/>
      <c r="AD38" s="407"/>
      <c r="AE38" s="407"/>
    </row>
    <row r="39" spans="1:31" ht="17.25" customHeight="1" thickBot="1">
      <c r="A39" s="372"/>
      <c r="B39" s="430" t="s">
        <v>625</v>
      </c>
      <c r="C39" s="403"/>
      <c r="D39" s="625" t="s">
        <v>665</v>
      </c>
      <c r="E39" s="626"/>
      <c r="F39" s="626"/>
      <c r="G39" s="626"/>
      <c r="H39" s="626"/>
      <c r="I39" s="627"/>
      <c r="J39" s="433"/>
      <c r="K39" s="430" t="s">
        <v>159</v>
      </c>
      <c r="M39" s="411" t="s">
        <v>612</v>
      </c>
      <c r="N39" s="264"/>
      <c r="O39" s="408"/>
      <c r="P39" s="408"/>
      <c r="Q39" s="713"/>
      <c r="R39" s="413" t="s">
        <v>309</v>
      </c>
      <c r="S39" s="434" t="s">
        <v>644</v>
      </c>
      <c r="T39" s="408"/>
      <c r="U39" s="419" t="s">
        <v>616</v>
      </c>
      <c r="V39" s="420">
        <v>4.2</v>
      </c>
      <c r="W39" s="420">
        <v>4.5</v>
      </c>
      <c r="X39" s="408"/>
      <c r="AB39" s="408"/>
      <c r="AC39" s="408"/>
      <c r="AD39" s="408"/>
      <c r="AE39" s="408"/>
    </row>
    <row r="40" spans="1:31" ht="17.25" customHeight="1" thickBot="1">
      <c r="A40" s="372"/>
      <c r="B40" s="430"/>
      <c r="C40" s="403"/>
      <c r="D40" s="610"/>
      <c r="E40" s="611"/>
      <c r="F40" s="611"/>
      <c r="G40" s="611"/>
      <c r="H40" s="611"/>
      <c r="I40" s="612"/>
      <c r="J40" s="433"/>
      <c r="K40" s="431"/>
      <c r="M40" s="411" t="s">
        <v>613</v>
      </c>
      <c r="N40" s="264"/>
      <c r="O40" s="408"/>
      <c r="P40" s="408"/>
      <c r="Q40" s="713"/>
      <c r="R40" s="413" t="s">
        <v>309</v>
      </c>
      <c r="S40" s="434" t="s">
        <v>648</v>
      </c>
      <c r="U40" s="421" t="s">
        <v>617</v>
      </c>
      <c r="V40" s="421">
        <v>5.35</v>
      </c>
      <c r="W40" s="422">
        <v>5.4</v>
      </c>
      <c r="X40" s="408"/>
      <c r="AB40" s="408"/>
      <c r="AC40" s="408"/>
      <c r="AD40" s="408"/>
      <c r="AE40" s="408"/>
    </row>
    <row r="41" spans="1:31" ht="17.25" customHeight="1" thickBot="1">
      <c r="A41" s="372"/>
      <c r="B41" s="443"/>
      <c r="C41" s="403"/>
      <c r="D41" s="610"/>
      <c r="E41" s="611"/>
      <c r="F41" s="611"/>
      <c r="G41" s="611"/>
      <c r="H41" s="611"/>
      <c r="I41" s="612"/>
      <c r="J41" s="433"/>
      <c r="K41" s="431"/>
      <c r="M41" s="6"/>
      <c r="N41" s="410" t="s">
        <v>119</v>
      </c>
      <c r="O41" s="409"/>
      <c r="P41" s="409"/>
      <c r="Q41" s="713"/>
      <c r="R41" s="417" t="s">
        <v>309</v>
      </c>
      <c r="S41" s="417" t="s">
        <v>631</v>
      </c>
      <c r="T41" s="412"/>
      <c r="U41" s="423" t="s">
        <v>618</v>
      </c>
      <c r="V41" s="423">
        <v>5.45</v>
      </c>
      <c r="W41" s="424">
        <v>5.5</v>
      </c>
      <c r="X41" s="268"/>
      <c r="Y41" s="268"/>
      <c r="Z41" s="268"/>
      <c r="AA41" s="268"/>
      <c r="AB41" s="268"/>
      <c r="AC41" s="268"/>
      <c r="AD41" s="268"/>
      <c r="AE41" s="268"/>
    </row>
    <row r="42" spans="1:31" ht="17.25" customHeight="1" thickBot="1">
      <c r="A42" s="372"/>
      <c r="B42" s="432"/>
      <c r="C42" s="403"/>
      <c r="D42" s="610"/>
      <c r="E42" s="611"/>
      <c r="F42" s="611"/>
      <c r="G42" s="611"/>
      <c r="H42" s="611"/>
      <c r="I42" s="612"/>
      <c r="J42" s="433"/>
      <c r="K42" s="431"/>
      <c r="M42" s="405" t="s">
        <v>460</v>
      </c>
      <c r="N42" s="405"/>
      <c r="O42" s="407"/>
      <c r="P42" s="407"/>
      <c r="Q42" s="714"/>
      <c r="R42" s="413" t="s">
        <v>629</v>
      </c>
      <c r="S42" s="413" t="s">
        <v>626</v>
      </c>
      <c r="U42" s="423" t="s">
        <v>619</v>
      </c>
      <c r="V42" s="423">
        <v>5.57</v>
      </c>
      <c r="W42" s="423">
        <v>6.36</v>
      </c>
      <c r="X42" s="407"/>
      <c r="Y42" s="407"/>
      <c r="Z42" s="407"/>
      <c r="AA42" s="407"/>
      <c r="AB42" s="407"/>
      <c r="AC42" s="407"/>
      <c r="AD42" s="407"/>
      <c r="AE42" s="407"/>
    </row>
    <row r="43" spans="1:31" ht="17.25" customHeight="1" thickBot="1">
      <c r="A43" s="372"/>
      <c r="B43" s="432"/>
      <c r="C43" s="403"/>
      <c r="D43" s="610"/>
      <c r="E43" s="611"/>
      <c r="F43" s="611"/>
      <c r="G43" s="611"/>
      <c r="H43" s="611"/>
      <c r="I43" s="612"/>
      <c r="J43" s="433"/>
      <c r="K43" s="431"/>
      <c r="M43" s="411" t="s">
        <v>614</v>
      </c>
      <c r="N43" s="264"/>
      <c r="O43" s="408"/>
      <c r="P43" s="408"/>
      <c r="Q43" s="715" t="s">
        <v>627</v>
      </c>
      <c r="R43" s="417"/>
      <c r="S43" s="417" t="s">
        <v>1095</v>
      </c>
      <c r="T43" s="409"/>
      <c r="U43" s="408"/>
      <c r="V43" s="408"/>
      <c r="W43" s="408"/>
      <c r="X43" s="408"/>
      <c r="Y43" s="408"/>
      <c r="Z43" s="408"/>
      <c r="AA43" s="408"/>
      <c r="AB43" s="408"/>
      <c r="AC43" s="408"/>
      <c r="AD43" s="408"/>
      <c r="AE43" s="408"/>
    </row>
    <row r="44" spans="1:31" s="429" customFormat="1" ht="17.25" customHeight="1" thickBot="1">
      <c r="A44" s="372"/>
      <c r="B44" s="443"/>
      <c r="C44" s="403"/>
      <c r="D44" s="610"/>
      <c r="E44" s="611"/>
      <c r="F44" s="611"/>
      <c r="G44" s="611"/>
      <c r="H44" s="611"/>
      <c r="I44" s="612"/>
      <c r="J44" s="433"/>
      <c r="K44" s="431"/>
      <c r="M44" s="411"/>
      <c r="N44" s="264"/>
      <c r="O44" s="408"/>
      <c r="P44" s="408"/>
      <c r="Q44" s="716"/>
      <c r="R44" s="417"/>
      <c r="S44" s="417"/>
      <c r="T44" s="409"/>
      <c r="U44" s="408"/>
      <c r="V44" s="408"/>
      <c r="W44" s="408"/>
      <c r="X44" s="408"/>
      <c r="Y44" s="408"/>
      <c r="Z44" s="408"/>
      <c r="AA44" s="408"/>
      <c r="AB44" s="408"/>
      <c r="AC44" s="408"/>
      <c r="AD44" s="408"/>
      <c r="AE44" s="408"/>
    </row>
    <row r="45" spans="1:31" s="429" customFormat="1" ht="17.25" customHeight="1" thickBot="1">
      <c r="A45" s="372"/>
      <c r="B45" s="443"/>
      <c r="C45" s="403"/>
      <c r="D45" s="444"/>
      <c r="E45" s="445"/>
      <c r="F45" s="445"/>
      <c r="G45" s="445"/>
      <c r="H45" s="445"/>
      <c r="I45" s="446"/>
      <c r="J45" s="433"/>
      <c r="K45" s="432"/>
      <c r="M45" s="411"/>
      <c r="N45" s="264"/>
      <c r="O45" s="408"/>
      <c r="P45" s="408"/>
      <c r="Q45" s="716"/>
      <c r="R45" s="417"/>
      <c r="S45" s="417"/>
      <c r="T45" s="409"/>
      <c r="U45" s="408"/>
      <c r="V45" s="408"/>
      <c r="W45" s="408"/>
      <c r="X45" s="408"/>
      <c r="Y45" s="408"/>
      <c r="Z45" s="408"/>
      <c r="AA45" s="408"/>
      <c r="AB45" s="408"/>
      <c r="AC45" s="408"/>
      <c r="AD45" s="408"/>
      <c r="AE45" s="408"/>
    </row>
    <row r="46" spans="1:31" ht="17.25" customHeight="1" thickBot="1">
      <c r="A46" s="340" t="s">
        <v>652</v>
      </c>
      <c r="B46" s="403"/>
      <c r="C46" s="403"/>
      <c r="D46" s="433"/>
      <c r="E46" s="433"/>
      <c r="F46" s="433"/>
      <c r="G46" s="433"/>
      <c r="H46" s="433"/>
      <c r="I46" s="433"/>
      <c r="J46" s="433"/>
      <c r="K46" s="433"/>
      <c r="M46" s="411" t="s">
        <v>615</v>
      </c>
      <c r="N46" s="264"/>
      <c r="O46" s="408"/>
      <c r="P46" s="408"/>
      <c r="Q46" s="716"/>
      <c r="R46" s="413" t="s">
        <v>309</v>
      </c>
      <c r="S46" s="434" t="s">
        <v>645</v>
      </c>
      <c r="T46" s="408"/>
      <c r="W46" s="408"/>
      <c r="X46" s="408"/>
      <c r="Y46" s="408"/>
      <c r="Z46" s="408"/>
      <c r="AA46" s="408"/>
      <c r="AB46" s="408"/>
      <c r="AC46" s="408"/>
      <c r="AD46" s="408"/>
      <c r="AE46" s="408"/>
    </row>
    <row r="47" spans="1:31" ht="17.25" customHeight="1" thickBot="1">
      <c r="A47" s="372"/>
      <c r="B47" s="430" t="s">
        <v>1095</v>
      </c>
      <c r="C47" s="403"/>
      <c r="D47" s="625" t="s">
        <v>666</v>
      </c>
      <c r="E47" s="626"/>
      <c r="F47" s="626"/>
      <c r="G47" s="626"/>
      <c r="H47" s="626"/>
      <c r="I47" s="627"/>
      <c r="J47" s="433"/>
      <c r="K47" s="430" t="s">
        <v>670</v>
      </c>
      <c r="M47" s="237"/>
      <c r="N47" s="410" t="s">
        <v>119</v>
      </c>
      <c r="O47" s="407"/>
      <c r="P47" s="409"/>
      <c r="Q47" s="716"/>
      <c r="R47" s="413" t="s">
        <v>309</v>
      </c>
      <c r="S47" s="434" t="s">
        <v>649</v>
      </c>
      <c r="T47" s="408"/>
      <c r="W47" s="268"/>
      <c r="X47" s="268"/>
      <c r="Y47" s="268"/>
      <c r="Z47" s="268"/>
      <c r="AA47" s="268"/>
      <c r="AB47" s="268"/>
      <c r="AC47" s="268"/>
      <c r="AD47" s="268"/>
      <c r="AE47" s="268"/>
    </row>
    <row r="48" spans="1:31" ht="17.25" customHeight="1" thickBot="1">
      <c r="A48" s="372"/>
      <c r="B48" s="430" t="s">
        <v>630</v>
      </c>
      <c r="C48" s="403"/>
      <c r="D48" s="610" t="s">
        <v>667</v>
      </c>
      <c r="E48" s="611"/>
      <c r="F48" s="611"/>
      <c r="G48" s="611"/>
      <c r="H48" s="611"/>
      <c r="I48" s="612"/>
      <c r="J48" s="433"/>
      <c r="K48" s="431" t="s">
        <v>671</v>
      </c>
      <c r="M48" s="406" t="s">
        <v>461</v>
      </c>
      <c r="N48" s="406"/>
      <c r="O48" s="407"/>
      <c r="P48" s="407"/>
      <c r="Q48" s="716"/>
      <c r="R48" s="416" t="s">
        <v>309</v>
      </c>
      <c r="S48" s="416" t="s">
        <v>630</v>
      </c>
      <c r="T48" s="409"/>
      <c r="X48" s="407"/>
      <c r="Y48" s="407"/>
      <c r="Z48" s="407"/>
      <c r="AA48" s="407"/>
      <c r="AB48" s="407"/>
      <c r="AC48" s="407"/>
      <c r="AD48" s="407"/>
    </row>
    <row r="49" spans="1:30" ht="17.25" customHeight="1" thickBot="1">
      <c r="A49" s="372"/>
      <c r="B49" s="443"/>
      <c r="C49" s="403"/>
      <c r="D49" s="610" t="s">
        <v>668</v>
      </c>
      <c r="E49" s="611"/>
      <c r="F49" s="611"/>
      <c r="G49" s="611"/>
      <c r="H49" s="611"/>
      <c r="I49" s="612"/>
      <c r="J49" s="433"/>
      <c r="K49" s="431" t="s">
        <v>670</v>
      </c>
      <c r="M49" s="411" t="s">
        <v>383</v>
      </c>
      <c r="N49" s="264"/>
      <c r="O49" s="264"/>
      <c r="P49" s="264"/>
      <c r="Q49" s="716"/>
      <c r="R49" s="413" t="s">
        <v>309</v>
      </c>
      <c r="S49" s="417" t="s">
        <v>632</v>
      </c>
      <c r="T49" s="407"/>
      <c r="X49" s="264"/>
      <c r="Y49" s="264"/>
      <c r="Z49" s="264"/>
      <c r="AA49" s="264"/>
      <c r="AB49" s="264"/>
      <c r="AC49" s="264"/>
      <c r="AD49" s="264"/>
    </row>
    <row r="50" spans="1:30" ht="17.25" customHeight="1" thickBot="1">
      <c r="A50" s="372"/>
      <c r="B50" s="432"/>
      <c r="C50" s="403"/>
      <c r="D50" s="610" t="s">
        <v>669</v>
      </c>
      <c r="E50" s="611"/>
      <c r="F50" s="611"/>
      <c r="G50" s="611"/>
      <c r="H50" s="611"/>
      <c r="I50" s="612"/>
      <c r="J50" s="433"/>
      <c r="K50" s="431" t="s">
        <v>672</v>
      </c>
      <c r="M50" s="264"/>
      <c r="N50" s="264"/>
      <c r="O50" s="264"/>
      <c r="P50" s="264"/>
      <c r="Q50" s="716"/>
      <c r="R50" s="413" t="s">
        <v>309</v>
      </c>
      <c r="S50" s="413" t="s">
        <v>633</v>
      </c>
      <c r="T50" s="264"/>
      <c r="X50" s="264"/>
      <c r="Y50" s="264"/>
      <c r="Z50" s="264"/>
      <c r="AA50" s="264"/>
      <c r="AB50" s="264"/>
      <c r="AC50" s="264"/>
      <c r="AD50" s="264"/>
    </row>
    <row r="51" spans="1:30" s="429" customFormat="1" ht="17.25" customHeight="1" thickBot="1">
      <c r="A51" s="372"/>
      <c r="B51" s="432"/>
      <c r="C51" s="403"/>
      <c r="D51" s="610" t="s">
        <v>374</v>
      </c>
      <c r="E51" s="611"/>
      <c r="F51" s="611"/>
      <c r="G51" s="611"/>
      <c r="H51" s="611"/>
      <c r="I51" s="612"/>
      <c r="J51" s="433"/>
      <c r="K51" s="431" t="s">
        <v>160</v>
      </c>
      <c r="M51" s="264"/>
      <c r="N51" s="264"/>
      <c r="O51" s="264"/>
      <c r="P51" s="264"/>
      <c r="Q51" s="716"/>
      <c r="R51" s="413"/>
      <c r="S51" s="413"/>
      <c r="T51" s="264"/>
      <c r="X51" s="264"/>
      <c r="Y51" s="264"/>
      <c r="Z51" s="264"/>
      <c r="AA51" s="264"/>
      <c r="AB51" s="264"/>
      <c r="AC51" s="264"/>
      <c r="AD51" s="264"/>
    </row>
    <row r="52" spans="1:30" s="429" customFormat="1" ht="17.25" customHeight="1" thickBot="1">
      <c r="A52" s="372"/>
      <c r="B52" s="432"/>
      <c r="C52" s="403"/>
      <c r="D52" s="610"/>
      <c r="E52" s="611"/>
      <c r="F52" s="611"/>
      <c r="G52" s="611"/>
      <c r="H52" s="611"/>
      <c r="I52" s="612"/>
      <c r="J52" s="433"/>
      <c r="K52" s="431"/>
      <c r="M52" s="264"/>
      <c r="N52" s="264"/>
      <c r="O52" s="264"/>
      <c r="P52" s="264"/>
      <c r="Q52" s="716"/>
      <c r="R52" s="413"/>
      <c r="S52" s="413"/>
      <c r="T52" s="264"/>
      <c r="X52" s="264"/>
      <c r="Y52" s="264"/>
      <c r="Z52" s="264"/>
      <c r="AA52" s="264"/>
      <c r="AB52" s="264"/>
      <c r="AC52" s="264"/>
      <c r="AD52" s="264"/>
    </row>
    <row r="53" spans="1:30" ht="17.25" customHeight="1" thickBot="1">
      <c r="B53" s="432"/>
      <c r="C53" s="403"/>
      <c r="D53" s="613"/>
      <c r="E53" s="614"/>
      <c r="F53" s="614"/>
      <c r="G53" s="614"/>
      <c r="H53" s="614"/>
      <c r="I53" s="615"/>
      <c r="J53" s="433"/>
      <c r="K53" s="432"/>
      <c r="Q53" s="716"/>
      <c r="R53" s="416" t="s">
        <v>629</v>
      </c>
      <c r="S53" s="417" t="s">
        <v>634</v>
      </c>
    </row>
    <row r="54" spans="1:30" ht="17.25" customHeight="1" thickBot="1">
      <c r="A54" s="340" t="s">
        <v>653</v>
      </c>
      <c r="B54" s="403"/>
      <c r="C54" s="403"/>
      <c r="D54" s="433"/>
      <c r="E54" s="433"/>
      <c r="F54" s="433"/>
      <c r="G54" s="433"/>
      <c r="H54" s="433"/>
      <c r="I54" s="433"/>
      <c r="J54" s="433"/>
      <c r="K54" s="433"/>
      <c r="Q54" s="717"/>
      <c r="R54" s="416" t="s">
        <v>629</v>
      </c>
      <c r="S54" s="416" t="s">
        <v>635</v>
      </c>
    </row>
    <row r="55" spans="1:30" ht="17.25" customHeight="1" thickBot="1">
      <c r="A55" s="372"/>
      <c r="B55" s="430" t="s">
        <v>644</v>
      </c>
      <c r="C55" s="403"/>
      <c r="D55" s="625" t="s">
        <v>673</v>
      </c>
      <c r="E55" s="626"/>
      <c r="F55" s="626"/>
      <c r="G55" s="626"/>
      <c r="H55" s="626"/>
      <c r="I55" s="627"/>
      <c r="J55" s="433"/>
      <c r="K55" s="430" t="s">
        <v>674</v>
      </c>
      <c r="Q55" s="718" t="s">
        <v>636</v>
      </c>
      <c r="R55" s="414"/>
      <c r="S55" s="414" t="s">
        <v>1096</v>
      </c>
    </row>
    <row r="56" spans="1:30" ht="17.25" customHeight="1" thickBot="1">
      <c r="A56" s="372"/>
      <c r="B56" s="430" t="s">
        <v>1096</v>
      </c>
      <c r="C56" s="403"/>
      <c r="D56" s="610"/>
      <c r="E56" s="611"/>
      <c r="F56" s="611"/>
      <c r="G56" s="611"/>
      <c r="H56" s="611"/>
      <c r="I56" s="612"/>
      <c r="J56" s="433"/>
      <c r="K56" s="431"/>
      <c r="Q56" s="719"/>
      <c r="R56" s="417" t="s">
        <v>309</v>
      </c>
      <c r="S56" s="417" t="s">
        <v>628</v>
      </c>
    </row>
    <row r="57" spans="1:30" s="429" customFormat="1" ht="17.25" customHeight="1" thickBot="1">
      <c r="A57" s="372"/>
      <c r="B57" s="430"/>
      <c r="C57" s="403"/>
      <c r="D57" s="440"/>
      <c r="E57" s="441"/>
      <c r="F57" s="441"/>
      <c r="G57" s="441"/>
      <c r="H57" s="441"/>
      <c r="I57" s="442"/>
      <c r="J57" s="433"/>
      <c r="K57" s="431"/>
      <c r="Q57" s="719"/>
      <c r="R57" s="417"/>
      <c r="S57" s="417"/>
    </row>
    <row r="58" spans="1:30" ht="17.25" customHeight="1" thickBot="1">
      <c r="A58" s="372"/>
      <c r="B58" s="443"/>
      <c r="C58" s="403"/>
      <c r="D58" s="610"/>
      <c r="E58" s="611"/>
      <c r="F58" s="611"/>
      <c r="G58" s="611"/>
      <c r="H58" s="611"/>
      <c r="I58" s="612"/>
      <c r="J58" s="433"/>
      <c r="K58" s="431"/>
      <c r="Q58" s="719"/>
      <c r="R58" s="413" t="s">
        <v>309</v>
      </c>
      <c r="S58" s="434" t="s">
        <v>646</v>
      </c>
    </row>
    <row r="59" spans="1:30" s="429" customFormat="1" ht="17.25" customHeight="1" thickBot="1">
      <c r="A59" s="372"/>
      <c r="B59" s="432"/>
      <c r="C59" s="403"/>
      <c r="D59" s="440"/>
      <c r="E59" s="441"/>
      <c r="F59" s="441"/>
      <c r="G59" s="441"/>
      <c r="H59" s="441"/>
      <c r="I59" s="442"/>
      <c r="J59" s="433"/>
      <c r="K59" s="431"/>
      <c r="Q59" s="719"/>
      <c r="R59" s="413"/>
      <c r="S59" s="434"/>
    </row>
    <row r="60" spans="1:30" ht="17.25" customHeight="1" thickBot="1">
      <c r="A60" s="372"/>
      <c r="B60" s="432"/>
      <c r="C60" s="403"/>
      <c r="D60" s="610"/>
      <c r="E60" s="611"/>
      <c r="F60" s="611"/>
      <c r="G60" s="611"/>
      <c r="H60" s="611"/>
      <c r="I60" s="612"/>
      <c r="J60" s="433"/>
      <c r="K60" s="431"/>
      <c r="Q60" s="719"/>
      <c r="R60" s="413" t="s">
        <v>309</v>
      </c>
      <c r="S60" s="434" t="s">
        <v>650</v>
      </c>
    </row>
    <row r="61" spans="1:30" ht="15" thickBot="1">
      <c r="A61" s="339"/>
      <c r="B61" s="432"/>
      <c r="C61" s="403"/>
      <c r="D61" s="613"/>
      <c r="E61" s="614"/>
      <c r="F61" s="614"/>
      <c r="G61" s="614"/>
      <c r="H61" s="614"/>
      <c r="I61" s="615"/>
      <c r="J61" s="433"/>
      <c r="K61" s="432"/>
      <c r="Q61" s="719"/>
      <c r="R61" s="417" t="s">
        <v>309</v>
      </c>
      <c r="S61" s="413" t="s">
        <v>637</v>
      </c>
    </row>
    <row r="62" spans="1:30">
      <c r="A62" s="339"/>
      <c r="B62" s="367"/>
      <c r="C62" s="372"/>
      <c r="D62" s="372"/>
      <c r="E62" s="372"/>
      <c r="F62" s="372"/>
      <c r="G62" s="372"/>
      <c r="H62" s="372"/>
      <c r="I62" s="372"/>
      <c r="J62" s="372"/>
      <c r="K62" s="368"/>
      <c r="Q62" s="719"/>
      <c r="R62" s="417" t="s">
        <v>629</v>
      </c>
      <c r="S62" s="417" t="s">
        <v>638</v>
      </c>
    </row>
    <row r="63" spans="1:30" ht="15" thickBot="1">
      <c r="A63" s="435" t="s">
        <v>676</v>
      </c>
      <c r="B63" s="372"/>
      <c r="C63" s="372"/>
      <c r="D63" s="372"/>
      <c r="E63" s="372"/>
      <c r="F63" s="372"/>
      <c r="G63" s="372"/>
      <c r="H63" s="372"/>
      <c r="I63" s="372"/>
      <c r="J63" s="372"/>
      <c r="K63" s="368"/>
      <c r="Q63" s="719"/>
      <c r="R63" s="417" t="s">
        <v>629</v>
      </c>
      <c r="S63" s="417" t="s">
        <v>639</v>
      </c>
      <c r="T63" s="407"/>
    </row>
    <row r="64" spans="1:30">
      <c r="A64" s="339"/>
      <c r="B64" s="598" t="s">
        <v>675</v>
      </c>
      <c r="C64" s="599"/>
      <c r="D64" s="599"/>
      <c r="E64" s="599"/>
      <c r="F64" s="599"/>
      <c r="G64" s="599"/>
      <c r="H64" s="599"/>
      <c r="I64" s="599"/>
      <c r="J64" s="599"/>
      <c r="K64" s="600"/>
      <c r="Q64" s="720"/>
      <c r="R64" s="417" t="s">
        <v>629</v>
      </c>
      <c r="S64" s="417" t="s">
        <v>640</v>
      </c>
      <c r="T64" s="264"/>
    </row>
    <row r="65" spans="1:20">
      <c r="A65" s="339"/>
      <c r="B65" s="601"/>
      <c r="C65" s="602"/>
      <c r="D65" s="602"/>
      <c r="E65" s="602"/>
      <c r="F65" s="602"/>
      <c r="G65" s="602"/>
      <c r="H65" s="602"/>
      <c r="I65" s="602"/>
      <c r="J65" s="602"/>
      <c r="K65" s="603"/>
      <c r="Q65" s="607" t="s">
        <v>641</v>
      </c>
      <c r="R65" s="417"/>
      <c r="S65" s="417" t="s">
        <v>1097</v>
      </c>
      <c r="T65" s="264"/>
    </row>
    <row r="66" spans="1:20" ht="15" thickBot="1">
      <c r="A66" s="339"/>
      <c r="B66" s="604"/>
      <c r="C66" s="605"/>
      <c r="D66" s="605"/>
      <c r="E66" s="605"/>
      <c r="F66" s="605"/>
      <c r="G66" s="605"/>
      <c r="H66" s="605"/>
      <c r="I66" s="605"/>
      <c r="J66" s="605"/>
      <c r="K66" s="606"/>
      <c r="Q66" s="608"/>
      <c r="R66" s="417" t="s">
        <v>309</v>
      </c>
      <c r="S66" s="417" t="s">
        <v>642</v>
      </c>
    </row>
    <row r="67" spans="1:20" ht="15" thickBot="1">
      <c r="A67" s="435" t="s">
        <v>680</v>
      </c>
      <c r="B67" s="372"/>
      <c r="C67" s="372"/>
      <c r="D67" s="372"/>
      <c r="E67" s="372"/>
      <c r="F67" s="372"/>
      <c r="G67" s="372"/>
      <c r="H67" s="372"/>
      <c r="I67" s="372"/>
      <c r="J67" s="372"/>
      <c r="K67" s="368"/>
      <c r="Q67" s="608"/>
      <c r="R67" s="417" t="s">
        <v>309</v>
      </c>
      <c r="S67" s="434" t="s">
        <v>647</v>
      </c>
      <c r="T67" s="308" t="s">
        <v>663</v>
      </c>
    </row>
    <row r="68" spans="1:20" ht="15" thickBot="1">
      <c r="A68" s="339"/>
      <c r="B68" s="595"/>
      <c r="C68" s="596"/>
      <c r="D68" s="596"/>
      <c r="E68" s="596"/>
      <c r="F68" s="596"/>
      <c r="G68" s="596"/>
      <c r="H68" s="596"/>
      <c r="I68" s="596"/>
      <c r="J68" s="596"/>
      <c r="K68" s="597"/>
      <c r="Q68" s="608"/>
      <c r="R68" s="417" t="s">
        <v>309</v>
      </c>
      <c r="S68" s="434" t="s">
        <v>651</v>
      </c>
      <c r="T68" s="308" t="s">
        <v>664</v>
      </c>
    </row>
    <row r="69" spans="1:20">
      <c r="A69" s="339"/>
      <c r="B69" s="436"/>
      <c r="C69" s="436"/>
      <c r="D69" s="436"/>
      <c r="E69" s="436"/>
      <c r="F69" s="436"/>
      <c r="G69" s="436"/>
      <c r="H69" s="436"/>
      <c r="I69" s="436"/>
      <c r="J69" s="436"/>
      <c r="K69" s="437"/>
      <c r="Q69" s="609"/>
      <c r="R69" s="417" t="s">
        <v>309</v>
      </c>
      <c r="S69" s="417" t="s">
        <v>643</v>
      </c>
    </row>
    <row r="70" spans="1:20" ht="17.25" customHeight="1">
      <c r="A70" s="630" t="s">
        <v>993</v>
      </c>
      <c r="B70" s="631"/>
      <c r="C70" s="333"/>
      <c r="D70" s="333"/>
      <c r="E70" s="333"/>
      <c r="F70" s="333"/>
      <c r="G70" s="333"/>
      <c r="H70" s="333"/>
      <c r="I70" s="333"/>
      <c r="J70" s="333"/>
      <c r="K70" s="334"/>
    </row>
    <row r="71" spans="1:20" ht="15.75" customHeight="1" thickBot="1">
      <c r="A71" s="447" t="s">
        <v>681</v>
      </c>
      <c r="B71" s="438"/>
      <c r="C71" s="438"/>
      <c r="E71" s="438"/>
      <c r="F71" s="438"/>
      <c r="G71" s="438"/>
      <c r="H71" s="438"/>
      <c r="J71" s="438"/>
      <c r="K71" s="439"/>
      <c r="M71" s="448" t="s">
        <v>693</v>
      </c>
      <c r="N71" s="448"/>
      <c r="O71" s="356"/>
      <c r="P71" s="356"/>
      <c r="Q71" s="356"/>
    </row>
    <row r="72" spans="1:20" ht="15.75" customHeight="1" thickBot="1">
      <c r="A72" s="447" t="s">
        <v>683</v>
      </c>
      <c r="B72" s="438"/>
      <c r="D72" s="582" t="s">
        <v>945</v>
      </c>
      <c r="E72" s="584"/>
      <c r="F72" s="584"/>
      <c r="G72" s="584"/>
      <c r="H72" s="584"/>
      <c r="I72" s="584"/>
      <c r="J72" s="582" t="s">
        <v>684</v>
      </c>
      <c r="K72" s="583"/>
      <c r="M72" s="585" t="s">
        <v>686</v>
      </c>
      <c r="N72" s="585"/>
      <c r="O72" s="585"/>
      <c r="P72" s="585"/>
      <c r="Q72" s="356"/>
    </row>
    <row r="73" spans="1:20" ht="15.75" customHeight="1" thickBot="1">
      <c r="A73" s="315"/>
      <c r="B73" s="591" t="s">
        <v>694</v>
      </c>
      <c r="C73" s="592"/>
      <c r="D73" s="588" t="s">
        <v>685</v>
      </c>
      <c r="E73" s="590"/>
      <c r="F73" s="589"/>
      <c r="G73" s="588" t="s">
        <v>687</v>
      </c>
      <c r="H73" s="589"/>
      <c r="I73" s="449"/>
      <c r="J73" s="586"/>
      <c r="K73" s="587"/>
      <c r="M73" s="585" t="s">
        <v>691</v>
      </c>
      <c r="N73" s="585"/>
      <c r="O73" s="585"/>
      <c r="P73" s="585"/>
      <c r="Q73" s="356"/>
    </row>
    <row r="74" spans="1:20" ht="15.75" customHeight="1" thickBot="1">
      <c r="A74" s="315"/>
      <c r="B74" s="591" t="s">
        <v>695</v>
      </c>
      <c r="C74" s="592"/>
      <c r="D74" s="588" t="s">
        <v>685</v>
      </c>
      <c r="E74" s="590"/>
      <c r="F74" s="589"/>
      <c r="G74" s="588" t="s">
        <v>687</v>
      </c>
      <c r="H74" s="589"/>
      <c r="I74" s="449"/>
      <c r="J74" s="586"/>
      <c r="K74" s="587"/>
      <c r="M74" s="585" t="s">
        <v>688</v>
      </c>
      <c r="N74" s="585"/>
      <c r="O74" s="585"/>
      <c r="P74" s="585"/>
      <c r="Q74" s="356"/>
    </row>
    <row r="75" spans="1:20" ht="15.75" customHeight="1" thickBot="1">
      <c r="A75" s="315"/>
      <c r="B75" s="586" t="s">
        <v>1100</v>
      </c>
      <c r="C75" s="587"/>
      <c r="D75" s="588" t="s">
        <v>685</v>
      </c>
      <c r="E75" s="590"/>
      <c r="F75" s="589"/>
      <c r="G75" s="588" t="s">
        <v>690</v>
      </c>
      <c r="H75" s="589"/>
      <c r="I75" s="449"/>
      <c r="J75" s="586"/>
      <c r="K75" s="587"/>
      <c r="M75" s="585" t="s">
        <v>689</v>
      </c>
      <c r="N75" s="585"/>
      <c r="O75" s="585"/>
      <c r="P75" s="585"/>
      <c r="Q75" s="356"/>
    </row>
    <row r="76" spans="1:20" ht="15.75" customHeight="1" thickBot="1">
      <c r="A76" s="315"/>
      <c r="B76" s="593" t="s">
        <v>677</v>
      </c>
      <c r="C76" s="594"/>
      <c r="D76" s="588"/>
      <c r="E76" s="590"/>
      <c r="F76" s="589"/>
      <c r="G76" s="588"/>
      <c r="H76" s="589"/>
      <c r="I76" s="449"/>
      <c r="J76" s="586"/>
      <c r="K76" s="587"/>
      <c r="Q76" s="356"/>
    </row>
    <row r="77" spans="1:20" ht="15.75" customHeight="1" thickBot="1">
      <c r="A77" s="315"/>
      <c r="B77" s="593"/>
      <c r="C77" s="594"/>
      <c r="D77" s="588"/>
      <c r="E77" s="590"/>
      <c r="F77" s="589"/>
      <c r="G77" s="588"/>
      <c r="H77" s="589"/>
      <c r="I77" s="449"/>
      <c r="J77" s="586"/>
      <c r="K77" s="587"/>
      <c r="Q77" s="356"/>
    </row>
    <row r="78" spans="1:20" ht="15.75" customHeight="1" thickBot="1">
      <c r="A78" s="315"/>
      <c r="B78" s="593"/>
      <c r="C78" s="594"/>
      <c r="D78" s="588"/>
      <c r="E78" s="590"/>
      <c r="F78" s="589"/>
      <c r="G78" s="588"/>
      <c r="H78" s="589"/>
      <c r="I78" s="449"/>
      <c r="J78" s="586"/>
      <c r="K78" s="587"/>
      <c r="M78" s="448"/>
      <c r="N78" s="356"/>
      <c r="O78" s="356"/>
      <c r="P78" s="356"/>
      <c r="Q78" s="356"/>
    </row>
    <row r="79" spans="1:20" ht="15.75" customHeight="1" thickBot="1">
      <c r="A79" s="438" t="s">
        <v>682</v>
      </c>
      <c r="B79" s="309"/>
      <c r="C79" s="309"/>
      <c r="D79" s="582" t="s">
        <v>692</v>
      </c>
      <c r="E79" s="584"/>
      <c r="F79" s="584"/>
      <c r="G79" s="584"/>
      <c r="H79" s="584"/>
      <c r="I79" s="584"/>
      <c r="J79" s="582" t="s">
        <v>684</v>
      </c>
      <c r="K79" s="583"/>
      <c r="M79" s="585" t="s">
        <v>690</v>
      </c>
      <c r="N79" s="585"/>
      <c r="O79" s="585"/>
      <c r="P79" s="585"/>
      <c r="Q79" s="356"/>
    </row>
    <row r="80" spans="1:20" ht="15.75" customHeight="1" thickBot="1">
      <c r="A80" s="315"/>
      <c r="B80" s="591" t="s">
        <v>678</v>
      </c>
      <c r="C80" s="592"/>
      <c r="D80" s="588" t="s">
        <v>696</v>
      </c>
      <c r="E80" s="590"/>
      <c r="F80" s="589"/>
      <c r="G80" s="588"/>
      <c r="H80" s="589"/>
      <c r="I80" s="449"/>
      <c r="J80" s="586"/>
      <c r="K80" s="587"/>
      <c r="M80" s="585" t="s">
        <v>696</v>
      </c>
      <c r="N80" s="585"/>
      <c r="O80" s="585"/>
      <c r="P80" s="585"/>
      <c r="Q80" s="356"/>
    </row>
    <row r="81" spans="1:17" ht="15.75" customHeight="1" thickBot="1">
      <c r="A81" s="315"/>
      <c r="B81" s="586" t="s">
        <v>679</v>
      </c>
      <c r="C81" s="587"/>
      <c r="D81" s="588"/>
      <c r="E81" s="590"/>
      <c r="F81" s="589"/>
      <c r="G81" s="588"/>
      <c r="H81" s="589"/>
      <c r="I81" s="449"/>
      <c r="J81" s="586" t="s">
        <v>697</v>
      </c>
      <c r="K81" s="587"/>
      <c r="M81" s="448"/>
      <c r="N81" s="356"/>
      <c r="O81" s="356"/>
      <c r="P81" s="356"/>
      <c r="Q81" s="356"/>
    </row>
    <row r="82" spans="1:17" ht="15.75" customHeight="1" thickBot="1">
      <c r="A82" s="315"/>
      <c r="B82" s="593" t="s">
        <v>677</v>
      </c>
      <c r="C82" s="594"/>
      <c r="D82" s="588"/>
      <c r="E82" s="590"/>
      <c r="F82" s="589"/>
      <c r="G82" s="588"/>
      <c r="H82" s="589"/>
      <c r="I82" s="449"/>
      <c r="J82" s="586"/>
      <c r="K82" s="587"/>
      <c r="M82" s="448"/>
      <c r="N82" s="356"/>
      <c r="O82" s="356"/>
      <c r="P82" s="356"/>
      <c r="Q82" s="356"/>
    </row>
    <row r="83" spans="1:17" ht="15.75" customHeight="1" thickBot="1">
      <c r="A83" s="315"/>
      <c r="B83" s="593"/>
      <c r="C83" s="594"/>
      <c r="D83" s="588"/>
      <c r="E83" s="590"/>
      <c r="F83" s="589"/>
      <c r="G83" s="588"/>
      <c r="H83" s="589"/>
      <c r="I83" s="449"/>
      <c r="J83" s="586"/>
      <c r="K83" s="587"/>
      <c r="M83" s="356"/>
      <c r="N83" s="356"/>
      <c r="O83" s="356"/>
      <c r="P83" s="356"/>
      <c r="Q83" s="356"/>
    </row>
    <row r="84" spans="1:17" ht="19.5" customHeight="1">
      <c r="A84" s="357"/>
      <c r="B84" s="358"/>
      <c r="C84" s="359"/>
      <c r="D84" s="359"/>
      <c r="E84" s="359"/>
      <c r="F84" s="359"/>
      <c r="G84" s="359"/>
      <c r="H84" s="359"/>
      <c r="I84" s="359"/>
      <c r="J84" s="359"/>
      <c r="K84" s="306"/>
      <c r="M84" s="356"/>
      <c r="N84" s="356"/>
      <c r="O84" s="356"/>
      <c r="P84" s="356"/>
      <c r="Q84" s="356"/>
    </row>
    <row r="85" spans="1:17" ht="7.5" customHeight="1">
      <c r="A85" s="360"/>
      <c r="B85" s="361"/>
      <c r="C85" s="362"/>
      <c r="D85" s="362"/>
      <c r="E85" s="362"/>
      <c r="F85" s="362"/>
      <c r="G85" s="362"/>
      <c r="H85" s="362"/>
      <c r="I85" s="362"/>
      <c r="J85" s="362"/>
      <c r="K85" s="363"/>
    </row>
    <row r="86" spans="1:17" ht="17.25" customHeight="1">
      <c r="A86" s="630" t="s">
        <v>994</v>
      </c>
      <c r="B86" s="631"/>
      <c r="C86" s="333"/>
      <c r="D86" s="333"/>
      <c r="E86" s="333"/>
      <c r="F86" s="333"/>
      <c r="G86" s="333"/>
      <c r="H86" s="333"/>
      <c r="I86" s="333"/>
      <c r="J86" s="333"/>
      <c r="K86" s="334"/>
    </row>
    <row r="87" spans="1:17" s="364" customFormat="1" ht="7.5" customHeight="1">
      <c r="A87" s="312"/>
      <c r="B87" s="313"/>
      <c r="C87" s="313"/>
      <c r="D87" s="313"/>
      <c r="E87" s="313"/>
      <c r="F87" s="313"/>
      <c r="G87" s="313"/>
      <c r="H87" s="313"/>
      <c r="I87" s="313"/>
      <c r="J87" s="313"/>
      <c r="K87" s="314"/>
    </row>
    <row r="88" spans="1:17" s="364" customFormat="1" ht="24" customHeight="1" thickBot="1">
      <c r="A88" s="435" t="s">
        <v>959</v>
      </c>
      <c r="B88" s="372"/>
      <c r="C88" s="372"/>
      <c r="D88" s="372"/>
      <c r="E88" s="372"/>
      <c r="F88" s="372"/>
      <c r="G88" s="372"/>
      <c r="H88" s="372"/>
      <c r="I88" s="372"/>
      <c r="J88" s="372"/>
      <c r="K88" s="368"/>
    </row>
    <row r="89" spans="1:17" s="364" customFormat="1" ht="3.75" customHeight="1">
      <c r="A89" s="501"/>
      <c r="B89" s="502"/>
      <c r="C89" s="502"/>
      <c r="D89" s="502"/>
      <c r="E89" s="502"/>
      <c r="F89" s="502"/>
      <c r="G89" s="502"/>
      <c r="H89" s="502"/>
      <c r="I89" s="502"/>
      <c r="J89" s="502"/>
      <c r="K89" s="503"/>
    </row>
    <row r="90" spans="1:17" ht="17.25" customHeight="1">
      <c r="A90" s="635" t="s">
        <v>970</v>
      </c>
      <c r="B90" s="636"/>
      <c r="C90" s="365"/>
      <c r="D90" s="365"/>
      <c r="E90" s="365"/>
      <c r="F90" s="365"/>
      <c r="G90" s="365"/>
      <c r="H90" s="365"/>
      <c r="I90" s="365"/>
      <c r="J90" s="365"/>
      <c r="K90" s="504"/>
      <c r="L90" s="663" t="s">
        <v>1087</v>
      </c>
    </row>
    <row r="91" spans="1:17" ht="21" customHeight="1" thickBot="1">
      <c r="A91" s="505" t="s">
        <v>946</v>
      </c>
      <c r="B91" s="318"/>
      <c r="C91" s="332"/>
      <c r="D91" s="332"/>
      <c r="E91" s="332"/>
      <c r="F91" s="332"/>
      <c r="G91" s="332"/>
      <c r="H91" s="332"/>
      <c r="I91" s="332"/>
      <c r="J91" s="332"/>
      <c r="K91" s="394"/>
      <c r="L91" s="663"/>
      <c r="M91" s="690"/>
      <c r="N91" s="690"/>
      <c r="O91" s="690"/>
      <c r="P91" s="690"/>
      <c r="Q91" s="690"/>
    </row>
    <row r="92" spans="1:17" ht="17.25" customHeight="1" thickBot="1">
      <c r="A92" s="506"/>
      <c r="B92" s="318" t="s">
        <v>949</v>
      </c>
      <c r="C92" s="670" t="s">
        <v>976</v>
      </c>
      <c r="D92" s="671"/>
      <c r="E92" s="671"/>
      <c r="F92" s="671"/>
      <c r="G92" s="671"/>
      <c r="H92" s="671"/>
      <c r="I92" s="672"/>
      <c r="J92" s="319"/>
      <c r="K92" s="507" t="s">
        <v>488</v>
      </c>
      <c r="L92" s="663"/>
      <c r="M92" s="690"/>
      <c r="N92" s="690"/>
      <c r="O92" s="690"/>
      <c r="P92" s="690"/>
      <c r="Q92" s="690"/>
    </row>
    <row r="93" spans="1:17" s="364" customFormat="1" ht="7.5" customHeight="1" thickBot="1">
      <c r="A93" s="508"/>
      <c r="B93" s="367"/>
      <c r="C93" s="332"/>
      <c r="D93" s="332"/>
      <c r="E93" s="332"/>
      <c r="F93" s="332"/>
      <c r="G93" s="332"/>
      <c r="H93" s="332"/>
      <c r="I93" s="332"/>
      <c r="J93" s="332"/>
      <c r="K93" s="509"/>
      <c r="L93" s="663"/>
      <c r="M93" s="690"/>
      <c r="N93" s="690"/>
      <c r="O93" s="690"/>
      <c r="P93" s="690"/>
      <c r="Q93" s="690"/>
    </row>
    <row r="94" spans="1:17" ht="17.25" customHeight="1" thickBot="1">
      <c r="A94" s="506"/>
      <c r="B94" s="318" t="s">
        <v>950</v>
      </c>
      <c r="C94" s="680" t="str">
        <f>IF(C92="","",VLOOKUP(C92,避難所一覧シート!A3:D58,4,2))</f>
        <v>大阪府寝屋川市太秦元町2番1号</v>
      </c>
      <c r="D94" s="681"/>
      <c r="E94" s="681"/>
      <c r="F94" s="681"/>
      <c r="G94" s="681"/>
      <c r="H94" s="681"/>
      <c r="I94" s="682"/>
      <c r="J94" s="491"/>
      <c r="K94" s="507" t="s">
        <v>502</v>
      </c>
      <c r="L94" s="663"/>
      <c r="M94" s="690"/>
      <c r="N94" s="690"/>
      <c r="O94" s="690"/>
      <c r="P94" s="690"/>
      <c r="Q94" s="690"/>
    </row>
    <row r="95" spans="1:17" ht="17.25" customHeight="1">
      <c r="A95" s="506"/>
      <c r="B95" s="318"/>
      <c r="C95" s="491"/>
      <c r="D95" s="491"/>
      <c r="E95" s="491"/>
      <c r="F95" s="491"/>
      <c r="G95" s="491"/>
      <c r="H95" s="491"/>
      <c r="I95" s="491"/>
      <c r="J95" s="491"/>
      <c r="K95" s="507"/>
      <c r="L95" s="663"/>
      <c r="M95" s="567" t="s">
        <v>1089</v>
      </c>
      <c r="N95" s="492"/>
      <c r="O95" s="492"/>
      <c r="P95" s="492"/>
      <c r="Q95" s="492"/>
    </row>
    <row r="96" spans="1:17" ht="17.25" customHeight="1">
      <c r="A96" s="691" t="s">
        <v>971</v>
      </c>
      <c r="B96" s="692"/>
      <c r="C96" s="692"/>
      <c r="D96" s="692"/>
      <c r="E96" s="692"/>
      <c r="F96" s="692"/>
      <c r="G96" s="493"/>
      <c r="H96" s="493"/>
      <c r="I96" s="493"/>
      <c r="J96" s="493"/>
      <c r="K96" s="510"/>
      <c r="L96" s="664" t="s">
        <v>1088</v>
      </c>
    </row>
    <row r="97" spans="1:17" ht="15.75" customHeight="1" thickBot="1">
      <c r="A97" s="505" t="s">
        <v>947</v>
      </c>
      <c r="B97" s="318"/>
      <c r="C97" s="332"/>
      <c r="D97" s="332"/>
      <c r="E97" s="332"/>
      <c r="F97" s="332"/>
      <c r="G97" s="332"/>
      <c r="H97" s="332"/>
      <c r="I97" s="332"/>
      <c r="J97" s="332"/>
      <c r="K97" s="394"/>
      <c r="L97" s="664"/>
      <c r="M97" s="318"/>
      <c r="N97" s="318"/>
      <c r="O97" s="318"/>
      <c r="P97" s="318"/>
      <c r="Q97" s="318"/>
    </row>
    <row r="98" spans="1:17" ht="17.25" customHeight="1" thickBot="1">
      <c r="A98" s="506"/>
      <c r="B98" s="318" t="s">
        <v>501</v>
      </c>
      <c r="C98" s="670"/>
      <c r="D98" s="671"/>
      <c r="E98" s="671"/>
      <c r="F98" s="671"/>
      <c r="G98" s="671"/>
      <c r="H98" s="671"/>
      <c r="I98" s="672"/>
      <c r="J98" s="319"/>
      <c r="K98" s="507" t="s">
        <v>948</v>
      </c>
      <c r="L98" s="664"/>
      <c r="M98" s="318"/>
      <c r="N98" s="318"/>
      <c r="O98" s="318"/>
      <c r="P98" s="318"/>
      <c r="Q98" s="318"/>
    </row>
    <row r="99" spans="1:17" s="364" customFormat="1" ht="7.5" customHeight="1" thickBot="1">
      <c r="A99" s="508"/>
      <c r="B99" s="367"/>
      <c r="C99" s="332"/>
      <c r="D99" s="332"/>
      <c r="E99" s="332"/>
      <c r="F99" s="332"/>
      <c r="G99" s="332"/>
      <c r="H99" s="332"/>
      <c r="I99" s="332"/>
      <c r="J99" s="332"/>
      <c r="K99" s="509"/>
      <c r="L99" s="664"/>
      <c r="M99" s="318"/>
      <c r="N99" s="318"/>
      <c r="O99" s="318"/>
      <c r="P99" s="318"/>
      <c r="Q99" s="318"/>
    </row>
    <row r="100" spans="1:17" ht="17.25" customHeight="1" thickBot="1">
      <c r="A100" s="506"/>
      <c r="B100" s="318" t="s">
        <v>951</v>
      </c>
      <c r="C100" s="675"/>
      <c r="D100" s="676"/>
      <c r="E100" s="676"/>
      <c r="F100" s="676"/>
      <c r="G100" s="676"/>
      <c r="H100" s="676"/>
      <c r="I100" s="677"/>
      <c r="J100" s="491"/>
      <c r="K100" s="507" t="s">
        <v>948</v>
      </c>
      <c r="L100" s="664"/>
      <c r="M100" s="318"/>
      <c r="N100" s="318"/>
      <c r="O100" s="318"/>
      <c r="P100" s="318"/>
      <c r="Q100" s="318"/>
    </row>
    <row r="101" spans="1:17" ht="7.5" customHeight="1">
      <c r="A101" s="506"/>
      <c r="B101" s="318"/>
      <c r="C101" s="332"/>
      <c r="D101" s="332"/>
      <c r="E101" s="332"/>
      <c r="F101" s="332"/>
      <c r="G101" s="332"/>
      <c r="H101" s="332"/>
      <c r="I101" s="332"/>
      <c r="J101" s="332"/>
      <c r="K101" s="394"/>
      <c r="L101" s="664"/>
      <c r="M101" s="318"/>
      <c r="N101" s="318"/>
      <c r="O101" s="318"/>
      <c r="P101" s="318"/>
      <c r="Q101" s="318"/>
    </row>
    <row r="102" spans="1:17" ht="17.25" customHeight="1" thickBot="1">
      <c r="A102" s="691" t="s">
        <v>972</v>
      </c>
      <c r="B102" s="692"/>
      <c r="C102" s="692"/>
      <c r="D102" s="692"/>
      <c r="E102" s="692"/>
      <c r="F102" s="692"/>
      <c r="G102" s="493"/>
      <c r="H102" s="493"/>
      <c r="I102" s="493"/>
      <c r="J102" s="493"/>
      <c r="K102" s="510"/>
      <c r="L102" s="566" t="s">
        <v>1090</v>
      </c>
    </row>
    <row r="103" spans="1:17" ht="17.25" customHeight="1" thickBot="1">
      <c r="A103" s="506"/>
      <c r="B103" s="332" t="s">
        <v>503</v>
      </c>
      <c r="C103" s="678">
        <v>150</v>
      </c>
      <c r="D103" s="679"/>
      <c r="E103" s="332" t="s">
        <v>579</v>
      </c>
      <c r="F103" s="332"/>
      <c r="G103" s="332"/>
      <c r="H103" s="332"/>
      <c r="I103" s="332"/>
      <c r="J103" s="332"/>
      <c r="K103" s="511" t="s">
        <v>580</v>
      </c>
      <c r="L103" s="566"/>
      <c r="M103" s="693" t="s">
        <v>581</v>
      </c>
      <c r="N103" s="693"/>
      <c r="O103" s="693"/>
      <c r="P103" s="693"/>
      <c r="Q103" s="693"/>
    </row>
    <row r="104" spans="1:17" ht="7.5" customHeight="1" thickBot="1">
      <c r="A104" s="506"/>
      <c r="B104" s="332"/>
      <c r="C104" s="332"/>
      <c r="D104" s="332"/>
      <c r="E104" s="332"/>
      <c r="F104" s="332"/>
      <c r="G104" s="332"/>
      <c r="H104" s="332"/>
      <c r="I104" s="332"/>
      <c r="J104" s="332"/>
      <c r="K104" s="394"/>
      <c r="L104" s="566"/>
      <c r="M104" s="693"/>
      <c r="N104" s="693"/>
      <c r="O104" s="693"/>
      <c r="P104" s="693"/>
      <c r="Q104" s="693"/>
    </row>
    <row r="105" spans="1:17" ht="17.25" customHeight="1" thickBot="1">
      <c r="A105" s="506"/>
      <c r="B105" s="332" t="s">
        <v>504</v>
      </c>
      <c r="C105" s="652" t="s">
        <v>505</v>
      </c>
      <c r="D105" s="653"/>
      <c r="E105" s="332"/>
      <c r="F105" s="694" t="s">
        <v>506</v>
      </c>
      <c r="G105" s="694"/>
      <c r="H105" s="695"/>
      <c r="I105" s="538">
        <v>1</v>
      </c>
      <c r="J105" s="494" t="s">
        <v>969</v>
      </c>
      <c r="K105" s="394" t="s">
        <v>507</v>
      </c>
      <c r="L105" s="566"/>
      <c r="M105" s="693"/>
      <c r="N105" s="693"/>
      <c r="O105" s="693"/>
      <c r="P105" s="693"/>
      <c r="Q105" s="693"/>
    </row>
    <row r="106" spans="1:17" ht="8.25" customHeight="1" thickBot="1">
      <c r="A106" s="512"/>
      <c r="B106" s="513"/>
      <c r="C106" s="513"/>
      <c r="D106" s="513"/>
      <c r="E106" s="513"/>
      <c r="F106" s="514"/>
      <c r="G106" s="514"/>
      <c r="H106" s="514"/>
      <c r="I106" s="513"/>
      <c r="J106" s="515"/>
      <c r="K106" s="516"/>
      <c r="L106" s="566"/>
      <c r="M106" s="496"/>
      <c r="N106" s="496"/>
      <c r="O106" s="496"/>
      <c r="P106" s="496"/>
      <c r="Q106" s="496"/>
    </row>
    <row r="107" spans="1:17" s="364" customFormat="1" ht="3.75" customHeight="1">
      <c r="A107" s="501"/>
      <c r="B107" s="502"/>
      <c r="C107" s="502"/>
      <c r="D107" s="502"/>
      <c r="E107" s="502"/>
      <c r="F107" s="502"/>
      <c r="G107" s="502"/>
      <c r="H107" s="502"/>
      <c r="I107" s="502"/>
      <c r="J107" s="502"/>
      <c r="K107" s="503"/>
    </row>
    <row r="108" spans="1:17" s="429" customFormat="1" ht="17.25" customHeight="1">
      <c r="A108" s="635" t="s">
        <v>973</v>
      </c>
      <c r="B108" s="636"/>
      <c r="C108" s="365"/>
      <c r="D108" s="365"/>
      <c r="E108" s="365"/>
      <c r="F108" s="365"/>
      <c r="G108" s="365"/>
      <c r="H108" s="365"/>
      <c r="I108" s="365"/>
      <c r="J108" s="365"/>
      <c r="K108" s="504"/>
      <c r="L108" s="663" t="s">
        <v>1087</v>
      </c>
      <c r="M108" s="545"/>
      <c r="N108" s="545"/>
      <c r="O108" s="545"/>
      <c r="P108" s="545"/>
      <c r="Q108" s="545"/>
    </row>
    <row r="109" spans="1:17" s="429" customFormat="1" ht="21" customHeight="1" thickBot="1">
      <c r="A109" s="505" t="s">
        <v>946</v>
      </c>
      <c r="B109" s="342"/>
      <c r="C109" s="332"/>
      <c r="D109" s="332"/>
      <c r="E109" s="332"/>
      <c r="F109" s="332"/>
      <c r="G109" s="332"/>
      <c r="H109" s="332"/>
      <c r="I109" s="332"/>
      <c r="J109" s="332"/>
      <c r="K109" s="394"/>
      <c r="L109" s="663"/>
      <c r="M109" s="690"/>
      <c r="N109" s="690"/>
      <c r="O109" s="690"/>
      <c r="P109" s="690"/>
      <c r="Q109" s="690"/>
    </row>
    <row r="110" spans="1:17" s="429" customFormat="1" ht="17.25" customHeight="1" thickBot="1">
      <c r="A110" s="506"/>
      <c r="B110" s="342" t="s">
        <v>949</v>
      </c>
      <c r="C110" s="670" t="s">
        <v>977</v>
      </c>
      <c r="D110" s="671"/>
      <c r="E110" s="671"/>
      <c r="F110" s="671"/>
      <c r="G110" s="671"/>
      <c r="H110" s="671"/>
      <c r="I110" s="672"/>
      <c r="J110" s="385"/>
      <c r="K110" s="507" t="s">
        <v>488</v>
      </c>
      <c r="L110" s="663"/>
      <c r="M110" s="690"/>
      <c r="N110" s="690"/>
      <c r="O110" s="690"/>
      <c r="P110" s="690"/>
      <c r="Q110" s="690"/>
    </row>
    <row r="111" spans="1:17" s="364" customFormat="1" ht="7.5" customHeight="1" thickBot="1">
      <c r="A111" s="508"/>
      <c r="B111" s="367"/>
      <c r="C111" s="332"/>
      <c r="D111" s="332"/>
      <c r="E111" s="332"/>
      <c r="F111" s="332"/>
      <c r="G111" s="332"/>
      <c r="H111" s="332"/>
      <c r="I111" s="332"/>
      <c r="J111" s="332"/>
      <c r="K111" s="509"/>
      <c r="L111" s="663"/>
      <c r="M111" s="690"/>
      <c r="N111" s="690"/>
      <c r="O111" s="690"/>
      <c r="P111" s="690"/>
      <c r="Q111" s="690"/>
    </row>
    <row r="112" spans="1:17" s="429" customFormat="1" ht="17.25" customHeight="1" thickBot="1">
      <c r="A112" s="506"/>
      <c r="B112" s="342" t="s">
        <v>950</v>
      </c>
      <c r="C112" s="680" t="str">
        <f>IF(C110="","",VLOOKUP(C110,避難所一覧シート!A3:D58,4,2))</f>
        <v>大阪府寝屋川市秦町41番1号</v>
      </c>
      <c r="D112" s="681"/>
      <c r="E112" s="681"/>
      <c r="F112" s="681"/>
      <c r="G112" s="681"/>
      <c r="H112" s="681"/>
      <c r="I112" s="682"/>
      <c r="J112" s="491"/>
      <c r="K112" s="507" t="s">
        <v>502</v>
      </c>
      <c r="L112" s="663"/>
      <c r="M112" s="690"/>
      <c r="N112" s="690"/>
      <c r="O112" s="690"/>
      <c r="P112" s="690"/>
      <c r="Q112" s="690"/>
    </row>
    <row r="113" spans="1:17" s="429" customFormat="1" ht="17.25" customHeight="1">
      <c r="A113" s="506"/>
      <c r="B113" s="342"/>
      <c r="C113" s="491"/>
      <c r="D113" s="491"/>
      <c r="E113" s="491"/>
      <c r="F113" s="491"/>
      <c r="G113" s="491"/>
      <c r="H113" s="491"/>
      <c r="I113" s="491"/>
      <c r="J113" s="491"/>
      <c r="K113" s="507"/>
      <c r="L113" s="663"/>
      <c r="M113" s="567" t="s">
        <v>1089</v>
      </c>
      <c r="N113" s="564"/>
      <c r="O113" s="564"/>
      <c r="P113" s="564"/>
      <c r="Q113" s="564"/>
    </row>
    <row r="114" spans="1:17" s="429" customFormat="1" ht="17.25" customHeight="1">
      <c r="A114" s="691" t="s">
        <v>974</v>
      </c>
      <c r="B114" s="692"/>
      <c r="C114" s="692"/>
      <c r="D114" s="692"/>
      <c r="E114" s="692"/>
      <c r="F114" s="692"/>
      <c r="G114" s="493"/>
      <c r="H114" s="493"/>
      <c r="I114" s="493"/>
      <c r="J114" s="493"/>
      <c r="K114" s="510"/>
      <c r="L114" s="664" t="s">
        <v>1088</v>
      </c>
      <c r="M114" s="545"/>
      <c r="N114" s="545"/>
      <c r="O114" s="545"/>
      <c r="P114" s="545"/>
      <c r="Q114" s="545"/>
    </row>
    <row r="115" spans="1:17" s="429" customFormat="1" ht="15.75" customHeight="1" thickBot="1">
      <c r="A115" s="505" t="s">
        <v>947</v>
      </c>
      <c r="B115" s="342"/>
      <c r="C115" s="332"/>
      <c r="D115" s="332"/>
      <c r="E115" s="332"/>
      <c r="F115" s="332"/>
      <c r="G115" s="332"/>
      <c r="H115" s="332"/>
      <c r="I115" s="332"/>
      <c r="J115" s="332"/>
      <c r="K115" s="394"/>
      <c r="L115" s="664"/>
      <c r="M115" s="565"/>
      <c r="N115" s="565"/>
      <c r="O115" s="565"/>
      <c r="P115" s="565"/>
      <c r="Q115" s="565"/>
    </row>
    <row r="116" spans="1:17" s="429" customFormat="1" ht="17.25" customHeight="1" thickBot="1">
      <c r="A116" s="506"/>
      <c r="B116" s="342" t="s">
        <v>501</v>
      </c>
      <c r="C116" s="670"/>
      <c r="D116" s="671"/>
      <c r="E116" s="671"/>
      <c r="F116" s="671"/>
      <c r="G116" s="671"/>
      <c r="H116" s="671"/>
      <c r="I116" s="672"/>
      <c r="J116" s="385"/>
      <c r="K116" s="507" t="s">
        <v>948</v>
      </c>
      <c r="L116" s="664"/>
      <c r="M116" s="565"/>
      <c r="N116" s="565"/>
      <c r="O116" s="565"/>
      <c r="P116" s="565"/>
      <c r="Q116" s="565"/>
    </row>
    <row r="117" spans="1:17" s="364" customFormat="1" ht="7.5" customHeight="1" thickBot="1">
      <c r="A117" s="508"/>
      <c r="B117" s="367"/>
      <c r="C117" s="332"/>
      <c r="D117" s="332"/>
      <c r="E117" s="332"/>
      <c r="F117" s="332"/>
      <c r="G117" s="332"/>
      <c r="H117" s="332"/>
      <c r="I117" s="332"/>
      <c r="J117" s="332"/>
      <c r="K117" s="509"/>
      <c r="L117" s="664"/>
      <c r="M117" s="565"/>
      <c r="N117" s="565"/>
      <c r="O117" s="565"/>
      <c r="P117" s="565"/>
      <c r="Q117" s="565"/>
    </row>
    <row r="118" spans="1:17" s="429" customFormat="1" ht="17.25" customHeight="1" thickBot="1">
      <c r="A118" s="506"/>
      <c r="B118" s="342" t="s">
        <v>951</v>
      </c>
      <c r="C118" s="675"/>
      <c r="D118" s="676"/>
      <c r="E118" s="676"/>
      <c r="F118" s="676"/>
      <c r="G118" s="676"/>
      <c r="H118" s="676"/>
      <c r="I118" s="677"/>
      <c r="J118" s="491"/>
      <c r="K118" s="507" t="s">
        <v>948</v>
      </c>
      <c r="L118" s="664"/>
      <c r="M118" s="565"/>
      <c r="N118" s="565"/>
      <c r="O118" s="565"/>
      <c r="P118" s="565"/>
      <c r="Q118" s="565"/>
    </row>
    <row r="119" spans="1:17" s="429" customFormat="1" ht="7.5" customHeight="1">
      <c r="A119" s="506"/>
      <c r="B119" s="342"/>
      <c r="C119" s="332"/>
      <c r="D119" s="332"/>
      <c r="E119" s="332"/>
      <c r="F119" s="332"/>
      <c r="G119" s="332"/>
      <c r="H119" s="332"/>
      <c r="I119" s="332"/>
      <c r="J119" s="332"/>
      <c r="K119" s="394"/>
      <c r="L119" s="664"/>
      <c r="M119" s="565"/>
      <c r="N119" s="565"/>
      <c r="O119" s="565"/>
      <c r="P119" s="565"/>
      <c r="Q119" s="565"/>
    </row>
    <row r="120" spans="1:17" s="429" customFormat="1" ht="17.25" customHeight="1" thickBot="1">
      <c r="A120" s="691" t="s">
        <v>975</v>
      </c>
      <c r="B120" s="692"/>
      <c r="C120" s="692"/>
      <c r="D120" s="692"/>
      <c r="E120" s="692"/>
      <c r="F120" s="692"/>
      <c r="G120" s="493"/>
      <c r="H120" s="493"/>
      <c r="I120" s="493"/>
      <c r="J120" s="493"/>
      <c r="K120" s="510"/>
      <c r="L120" s="566" t="s">
        <v>1090</v>
      </c>
    </row>
    <row r="121" spans="1:17" s="429" customFormat="1" ht="17.25" customHeight="1" thickBot="1">
      <c r="A121" s="506"/>
      <c r="B121" s="332" t="s">
        <v>503</v>
      </c>
      <c r="C121" s="678">
        <v>200</v>
      </c>
      <c r="D121" s="679"/>
      <c r="E121" s="332" t="s">
        <v>579</v>
      </c>
      <c r="F121" s="332"/>
      <c r="G121" s="332"/>
      <c r="H121" s="332"/>
      <c r="I121" s="332"/>
      <c r="J121" s="332"/>
      <c r="K121" s="511" t="s">
        <v>580</v>
      </c>
      <c r="L121" s="566"/>
      <c r="M121" s="693" t="s">
        <v>581</v>
      </c>
      <c r="N121" s="693"/>
      <c r="O121" s="693"/>
      <c r="P121" s="693"/>
      <c r="Q121" s="693"/>
    </row>
    <row r="122" spans="1:17" s="429" customFormat="1" ht="7.5" customHeight="1" thickBot="1">
      <c r="A122" s="506"/>
      <c r="B122" s="332"/>
      <c r="C122" s="332"/>
      <c r="D122" s="332"/>
      <c r="E122" s="332"/>
      <c r="F122" s="332"/>
      <c r="G122" s="332"/>
      <c r="H122" s="332"/>
      <c r="I122" s="332"/>
      <c r="J122" s="332"/>
      <c r="K122" s="394"/>
      <c r="L122" s="566"/>
      <c r="M122" s="693"/>
      <c r="N122" s="693"/>
      <c r="O122" s="693"/>
      <c r="P122" s="693"/>
      <c r="Q122" s="693"/>
    </row>
    <row r="123" spans="1:17" s="429" customFormat="1" ht="17.25" customHeight="1" thickBot="1">
      <c r="A123" s="506"/>
      <c r="B123" s="332" t="s">
        <v>504</v>
      </c>
      <c r="C123" s="652" t="s">
        <v>505</v>
      </c>
      <c r="D123" s="653"/>
      <c r="E123" s="332"/>
      <c r="F123" s="694" t="s">
        <v>506</v>
      </c>
      <c r="G123" s="694"/>
      <c r="H123" s="695"/>
      <c r="I123" s="538">
        <v>1</v>
      </c>
      <c r="J123" s="494" t="s">
        <v>969</v>
      </c>
      <c r="K123" s="394" t="s">
        <v>507</v>
      </c>
      <c r="L123" s="566"/>
      <c r="M123" s="693"/>
      <c r="N123" s="693"/>
      <c r="O123" s="693"/>
      <c r="P123" s="693"/>
      <c r="Q123" s="693"/>
    </row>
    <row r="124" spans="1:17" s="429" customFormat="1" ht="8.25" customHeight="1" thickBot="1">
      <c r="A124" s="512"/>
      <c r="B124" s="513"/>
      <c r="C124" s="513"/>
      <c r="D124" s="513"/>
      <c r="E124" s="513"/>
      <c r="F124" s="514"/>
      <c r="G124" s="514"/>
      <c r="H124" s="514"/>
      <c r="I124" s="513"/>
      <c r="J124" s="515"/>
      <c r="K124" s="516"/>
      <c r="L124" s="566"/>
      <c r="M124" s="496"/>
      <c r="N124" s="496"/>
      <c r="O124" s="496"/>
      <c r="P124" s="496"/>
      <c r="Q124" s="496"/>
    </row>
    <row r="125" spans="1:17" ht="24.75" customHeight="1" thickBot="1">
      <c r="A125" s="435" t="s">
        <v>960</v>
      </c>
      <c r="B125" s="332"/>
      <c r="C125" s="332"/>
      <c r="D125" s="332"/>
      <c r="E125" s="332"/>
      <c r="F125" s="500"/>
      <c r="G125" s="500"/>
      <c r="H125" s="500"/>
      <c r="I125" s="332"/>
      <c r="J125" s="494"/>
      <c r="K125" s="331"/>
      <c r="M125" s="496"/>
      <c r="N125" s="496"/>
      <c r="O125" s="496"/>
      <c r="P125" s="496"/>
      <c r="Q125" s="496"/>
    </row>
    <row r="126" spans="1:17" ht="31.15" customHeight="1">
      <c r="A126" s="735" t="str">
        <f>IF(対象災害選択シート!T11="✕","内水は記入の必要ありません。","")</f>
        <v/>
      </c>
      <c r="B126" s="736"/>
      <c r="C126" s="736"/>
      <c r="D126" s="736"/>
      <c r="E126" s="736"/>
      <c r="F126" s="736"/>
      <c r="G126" s="736"/>
      <c r="H126" s="736"/>
      <c r="I126" s="736"/>
      <c r="J126" s="736"/>
      <c r="K126" s="737"/>
      <c r="M126" s="496"/>
      <c r="N126" s="496"/>
      <c r="O126" s="496"/>
      <c r="P126" s="496"/>
      <c r="Q126" s="496"/>
    </row>
    <row r="127" spans="1:17" s="545" customFormat="1" ht="3.75" customHeight="1">
      <c r="A127" s="506"/>
      <c r="B127" s="332"/>
      <c r="C127" s="332"/>
      <c r="D127" s="332"/>
      <c r="E127" s="332"/>
      <c r="F127" s="563"/>
      <c r="G127" s="563"/>
      <c r="H127" s="563"/>
      <c r="I127" s="332"/>
      <c r="J127" s="494"/>
      <c r="K127" s="394"/>
      <c r="M127" s="562"/>
      <c r="N127" s="562"/>
      <c r="O127" s="562"/>
      <c r="P127" s="562"/>
      <c r="Q127" s="562"/>
    </row>
    <row r="128" spans="1:17" ht="17.25" customHeight="1">
      <c r="A128" s="668" t="s">
        <v>970</v>
      </c>
      <c r="B128" s="669"/>
      <c r="C128" s="525"/>
      <c r="D128" s="525"/>
      <c r="E128" s="525"/>
      <c r="F128" s="525"/>
      <c r="G128" s="525"/>
      <c r="H128" s="525"/>
      <c r="I128" s="525"/>
      <c r="J128" s="525"/>
      <c r="K128" s="526"/>
      <c r="L128" s="663" t="s">
        <v>1087</v>
      </c>
      <c r="M128" s="545"/>
      <c r="N128" s="545"/>
      <c r="O128" s="545"/>
      <c r="P128" s="545"/>
      <c r="Q128" s="545"/>
    </row>
    <row r="129" spans="1:17" ht="21" customHeight="1" thickBot="1">
      <c r="A129" s="505" t="s">
        <v>946</v>
      </c>
      <c r="B129" s="318"/>
      <c r="C129" s="332"/>
      <c r="D129" s="332"/>
      <c r="E129" s="332"/>
      <c r="F129" s="332"/>
      <c r="G129" s="332"/>
      <c r="H129" s="332"/>
      <c r="I129" s="332"/>
      <c r="J129" s="332"/>
      <c r="K129" s="394"/>
      <c r="L129" s="663"/>
      <c r="M129" s="690"/>
      <c r="N129" s="690"/>
      <c r="O129" s="690"/>
      <c r="P129" s="690"/>
      <c r="Q129" s="690"/>
    </row>
    <row r="130" spans="1:17" ht="17.25" customHeight="1" thickBot="1">
      <c r="A130" s="506"/>
      <c r="B130" s="318" t="s">
        <v>949</v>
      </c>
      <c r="C130" s="670" t="s">
        <v>1086</v>
      </c>
      <c r="D130" s="671"/>
      <c r="E130" s="671"/>
      <c r="F130" s="671"/>
      <c r="G130" s="671"/>
      <c r="H130" s="671"/>
      <c r="I130" s="672"/>
      <c r="J130" s="319"/>
      <c r="K130" s="507" t="s">
        <v>488</v>
      </c>
      <c r="L130" s="663"/>
      <c r="M130" s="690"/>
      <c r="N130" s="690"/>
      <c r="O130" s="690"/>
      <c r="P130" s="690"/>
      <c r="Q130" s="690"/>
    </row>
    <row r="131" spans="1:17" s="364" customFormat="1" ht="7.5" customHeight="1" thickBot="1">
      <c r="A131" s="508"/>
      <c r="B131" s="367"/>
      <c r="C131" s="332"/>
      <c r="D131" s="332"/>
      <c r="E131" s="332"/>
      <c r="F131" s="332"/>
      <c r="G131" s="332"/>
      <c r="H131" s="332"/>
      <c r="I131" s="332"/>
      <c r="J131" s="332"/>
      <c r="K131" s="509"/>
      <c r="L131" s="663"/>
      <c r="M131" s="690"/>
      <c r="N131" s="690"/>
      <c r="O131" s="690"/>
      <c r="P131" s="690"/>
      <c r="Q131" s="690"/>
    </row>
    <row r="132" spans="1:17" ht="17.25" customHeight="1" thickBot="1">
      <c r="A132" s="506"/>
      <c r="B132" s="318" t="s">
        <v>950</v>
      </c>
      <c r="C132" s="680" t="str">
        <f>IF(C130="","",VLOOKUP(C92,避難所一覧シート!A3:D58,4,2))</f>
        <v>大阪府寝屋川市太秦元町2番1号</v>
      </c>
      <c r="D132" s="681"/>
      <c r="E132" s="681"/>
      <c r="F132" s="681"/>
      <c r="G132" s="681"/>
      <c r="H132" s="681"/>
      <c r="I132" s="682"/>
      <c r="J132" s="491"/>
      <c r="K132" s="507" t="s">
        <v>502</v>
      </c>
      <c r="L132" s="663"/>
      <c r="M132" s="690"/>
      <c r="N132" s="690"/>
      <c r="O132" s="690"/>
      <c r="P132" s="690"/>
      <c r="Q132" s="690"/>
    </row>
    <row r="133" spans="1:17" ht="17.25" customHeight="1">
      <c r="A133" s="506"/>
      <c r="B133" s="318"/>
      <c r="C133" s="491"/>
      <c r="D133" s="491"/>
      <c r="E133" s="491"/>
      <c r="F133" s="491"/>
      <c r="G133" s="491"/>
      <c r="H133" s="491"/>
      <c r="I133" s="491"/>
      <c r="J133" s="491"/>
      <c r="K133" s="507"/>
      <c r="L133" s="663"/>
      <c r="M133" s="567" t="s">
        <v>1089</v>
      </c>
      <c r="N133" s="564"/>
      <c r="O133" s="564"/>
      <c r="P133" s="564"/>
      <c r="Q133" s="564"/>
    </row>
    <row r="134" spans="1:17" ht="17.25" customHeight="1">
      <c r="A134" s="673" t="s">
        <v>971</v>
      </c>
      <c r="B134" s="674"/>
      <c r="C134" s="674"/>
      <c r="D134" s="674"/>
      <c r="E134" s="674"/>
      <c r="F134" s="674"/>
      <c r="G134" s="527"/>
      <c r="H134" s="527"/>
      <c r="I134" s="527"/>
      <c r="J134" s="527"/>
      <c r="K134" s="528"/>
      <c r="L134" s="664" t="s">
        <v>1088</v>
      </c>
      <c r="M134" s="545"/>
      <c r="N134" s="545"/>
      <c r="O134" s="545"/>
      <c r="P134" s="545"/>
      <c r="Q134" s="545"/>
    </row>
    <row r="135" spans="1:17" ht="15.75" customHeight="1" thickBot="1">
      <c r="A135" s="505" t="s">
        <v>947</v>
      </c>
      <c r="B135" s="318"/>
      <c r="C135" s="332"/>
      <c r="D135" s="332"/>
      <c r="E135" s="332"/>
      <c r="F135" s="332"/>
      <c r="G135" s="332"/>
      <c r="H135" s="332"/>
      <c r="I135" s="332"/>
      <c r="J135" s="332"/>
      <c r="K135" s="394"/>
      <c r="L135" s="664"/>
      <c r="M135" s="565"/>
      <c r="N135" s="565"/>
      <c r="O135" s="565"/>
      <c r="P135" s="565"/>
      <c r="Q135" s="565"/>
    </row>
    <row r="136" spans="1:17" ht="17.25" customHeight="1" thickBot="1">
      <c r="A136" s="506"/>
      <c r="B136" s="318" t="s">
        <v>501</v>
      </c>
      <c r="C136" s="670"/>
      <c r="D136" s="671"/>
      <c r="E136" s="671"/>
      <c r="F136" s="671"/>
      <c r="G136" s="671"/>
      <c r="H136" s="671"/>
      <c r="I136" s="672"/>
      <c r="J136" s="319"/>
      <c r="K136" s="507" t="s">
        <v>948</v>
      </c>
      <c r="L136" s="664"/>
      <c r="M136" s="565"/>
      <c r="N136" s="565"/>
      <c r="O136" s="565"/>
      <c r="P136" s="565"/>
      <c r="Q136" s="565"/>
    </row>
    <row r="137" spans="1:17" s="364" customFormat="1" ht="7.5" customHeight="1" thickBot="1">
      <c r="A137" s="508"/>
      <c r="B137" s="367"/>
      <c r="C137" s="332"/>
      <c r="D137" s="332"/>
      <c r="E137" s="332"/>
      <c r="F137" s="332"/>
      <c r="G137" s="332"/>
      <c r="H137" s="332"/>
      <c r="I137" s="332"/>
      <c r="J137" s="332"/>
      <c r="K137" s="509"/>
      <c r="L137" s="664"/>
      <c r="M137" s="565"/>
      <c r="N137" s="565"/>
      <c r="O137" s="565"/>
      <c r="P137" s="565"/>
      <c r="Q137" s="565"/>
    </row>
    <row r="138" spans="1:17" ht="17.25" customHeight="1" thickBot="1">
      <c r="A138" s="506"/>
      <c r="B138" s="318" t="s">
        <v>951</v>
      </c>
      <c r="C138" s="675"/>
      <c r="D138" s="676"/>
      <c r="E138" s="676"/>
      <c r="F138" s="676"/>
      <c r="G138" s="676"/>
      <c r="H138" s="676"/>
      <c r="I138" s="677"/>
      <c r="J138" s="491"/>
      <c r="K138" s="507" t="s">
        <v>948</v>
      </c>
      <c r="L138" s="664"/>
      <c r="M138" s="565"/>
      <c r="N138" s="565"/>
      <c r="O138" s="565"/>
      <c r="P138" s="565"/>
      <c r="Q138" s="565"/>
    </row>
    <row r="139" spans="1:17" ht="7.5" customHeight="1">
      <c r="A139" s="506"/>
      <c r="B139" s="318"/>
      <c r="C139" s="332"/>
      <c r="D139" s="332"/>
      <c r="E139" s="332"/>
      <c r="F139" s="332"/>
      <c r="G139" s="332"/>
      <c r="H139" s="332"/>
      <c r="I139" s="332"/>
      <c r="J139" s="332"/>
      <c r="K139" s="394"/>
      <c r="L139" s="664"/>
      <c r="M139" s="565"/>
      <c r="N139" s="565"/>
      <c r="O139" s="565"/>
      <c r="P139" s="565"/>
      <c r="Q139" s="565"/>
    </row>
    <row r="140" spans="1:17" ht="17.25" customHeight="1" thickBot="1">
      <c r="A140" s="673" t="s">
        <v>972</v>
      </c>
      <c r="B140" s="674"/>
      <c r="C140" s="674"/>
      <c r="D140" s="674"/>
      <c r="E140" s="674"/>
      <c r="F140" s="674"/>
      <c r="G140" s="527"/>
      <c r="H140" s="527"/>
      <c r="I140" s="527"/>
      <c r="J140" s="527"/>
      <c r="K140" s="528"/>
      <c r="L140" s="566" t="s">
        <v>1090</v>
      </c>
    </row>
    <row r="141" spans="1:17" ht="17.25" customHeight="1" thickBot="1">
      <c r="A141" s="506"/>
      <c r="B141" s="332" t="s">
        <v>503</v>
      </c>
      <c r="C141" s="678">
        <v>50</v>
      </c>
      <c r="D141" s="679"/>
      <c r="E141" s="332" t="s">
        <v>579</v>
      </c>
      <c r="F141" s="332"/>
      <c r="G141" s="332"/>
      <c r="H141" s="332"/>
      <c r="I141" s="332"/>
      <c r="J141" s="332"/>
      <c r="K141" s="511" t="s">
        <v>580</v>
      </c>
      <c r="L141" s="568"/>
      <c r="M141" s="693" t="s">
        <v>581</v>
      </c>
      <c r="N141" s="693"/>
      <c r="O141" s="693"/>
      <c r="P141" s="693"/>
      <c r="Q141" s="693"/>
    </row>
    <row r="142" spans="1:17" ht="7.5" customHeight="1" thickBot="1">
      <c r="A142" s="506"/>
      <c r="B142" s="332"/>
      <c r="C142" s="332"/>
      <c r="D142" s="332"/>
      <c r="E142" s="332"/>
      <c r="F142" s="332"/>
      <c r="G142" s="332"/>
      <c r="H142" s="332"/>
      <c r="I142" s="332"/>
      <c r="J142" s="332"/>
      <c r="K142" s="394"/>
      <c r="L142" s="568"/>
      <c r="M142" s="693"/>
      <c r="N142" s="693"/>
      <c r="O142" s="693"/>
      <c r="P142" s="693"/>
      <c r="Q142" s="693"/>
    </row>
    <row r="143" spans="1:17" ht="17.25" customHeight="1" thickBot="1">
      <c r="A143" s="506"/>
      <c r="B143" s="332" t="s">
        <v>504</v>
      </c>
      <c r="C143" s="652" t="s">
        <v>968</v>
      </c>
      <c r="D143" s="653"/>
      <c r="E143" s="332"/>
      <c r="F143" s="694" t="s">
        <v>506</v>
      </c>
      <c r="G143" s="694"/>
      <c r="H143" s="695"/>
      <c r="I143" s="538"/>
      <c r="J143" s="494" t="s">
        <v>969</v>
      </c>
      <c r="K143" s="394" t="s">
        <v>507</v>
      </c>
      <c r="L143" s="568"/>
      <c r="M143" s="693"/>
      <c r="N143" s="693"/>
      <c r="O143" s="693"/>
      <c r="P143" s="693"/>
      <c r="Q143" s="693"/>
    </row>
    <row r="144" spans="1:17" ht="8.25" customHeight="1" thickBot="1">
      <c r="A144" s="512"/>
      <c r="B144" s="524"/>
      <c r="C144" s="513"/>
      <c r="D144" s="513"/>
      <c r="E144" s="513"/>
      <c r="F144" s="513"/>
      <c r="G144" s="513"/>
      <c r="H144" s="513"/>
      <c r="I144" s="513"/>
      <c r="J144" s="513"/>
      <c r="K144" s="516"/>
      <c r="L144" s="568"/>
      <c r="M144" s="318"/>
      <c r="N144" s="318"/>
      <c r="O144" s="318"/>
      <c r="P144" s="318"/>
      <c r="Q144" s="318"/>
    </row>
    <row r="145" spans="1:17" s="429" customFormat="1" ht="3.75" customHeight="1">
      <c r="A145" s="519"/>
      <c r="B145" s="520"/>
      <c r="C145" s="520"/>
      <c r="D145" s="520"/>
      <c r="E145" s="520"/>
      <c r="F145" s="521"/>
      <c r="G145" s="521"/>
      <c r="H145" s="521"/>
      <c r="I145" s="520"/>
      <c r="J145" s="522"/>
      <c r="K145" s="523"/>
      <c r="M145" s="496"/>
      <c r="N145" s="496"/>
      <c r="O145" s="496"/>
      <c r="P145" s="496"/>
      <c r="Q145" s="496"/>
    </row>
    <row r="146" spans="1:17" s="429" customFormat="1" ht="17.25" customHeight="1">
      <c r="A146" s="668" t="s">
        <v>973</v>
      </c>
      <c r="B146" s="669"/>
      <c r="C146" s="525"/>
      <c r="D146" s="525"/>
      <c r="E146" s="525"/>
      <c r="F146" s="525"/>
      <c r="G146" s="525"/>
      <c r="H146" s="525"/>
      <c r="I146" s="525"/>
      <c r="J146" s="525"/>
      <c r="K146" s="526"/>
      <c r="L146" s="663" t="s">
        <v>1087</v>
      </c>
      <c r="M146" s="545"/>
      <c r="N146" s="545"/>
      <c r="O146" s="545"/>
      <c r="P146" s="545"/>
      <c r="Q146" s="545"/>
    </row>
    <row r="147" spans="1:17" s="429" customFormat="1" ht="21" customHeight="1" thickBot="1">
      <c r="A147" s="505" t="s">
        <v>946</v>
      </c>
      <c r="B147" s="342"/>
      <c r="C147" s="332"/>
      <c r="D147" s="332"/>
      <c r="E147" s="332"/>
      <c r="F147" s="332"/>
      <c r="G147" s="332"/>
      <c r="H147" s="332"/>
      <c r="I147" s="332"/>
      <c r="J147" s="332"/>
      <c r="K147" s="394"/>
      <c r="L147" s="663"/>
      <c r="M147" s="690"/>
      <c r="N147" s="690"/>
      <c r="O147" s="690"/>
      <c r="P147" s="690"/>
      <c r="Q147" s="690"/>
    </row>
    <row r="148" spans="1:17" s="429" customFormat="1" ht="17.25" customHeight="1" thickBot="1">
      <c r="A148" s="506"/>
      <c r="B148" s="342" t="s">
        <v>949</v>
      </c>
      <c r="C148" s="670"/>
      <c r="D148" s="671"/>
      <c r="E148" s="671"/>
      <c r="F148" s="671"/>
      <c r="G148" s="671"/>
      <c r="H148" s="671"/>
      <c r="I148" s="672"/>
      <c r="J148" s="385"/>
      <c r="K148" s="507" t="s">
        <v>488</v>
      </c>
      <c r="L148" s="663"/>
      <c r="M148" s="690"/>
      <c r="N148" s="690"/>
      <c r="O148" s="690"/>
      <c r="P148" s="690"/>
      <c r="Q148" s="690"/>
    </row>
    <row r="149" spans="1:17" s="364" customFormat="1" ht="7.5" customHeight="1" thickBot="1">
      <c r="A149" s="508"/>
      <c r="B149" s="367"/>
      <c r="C149" s="332"/>
      <c r="D149" s="332"/>
      <c r="E149" s="332"/>
      <c r="F149" s="332"/>
      <c r="G149" s="332"/>
      <c r="H149" s="332"/>
      <c r="I149" s="332"/>
      <c r="J149" s="332"/>
      <c r="K149" s="509"/>
      <c r="L149" s="663"/>
      <c r="M149" s="690"/>
      <c r="N149" s="690"/>
      <c r="O149" s="690"/>
      <c r="P149" s="690"/>
      <c r="Q149" s="690"/>
    </row>
    <row r="150" spans="1:17" s="429" customFormat="1" ht="17.25" customHeight="1" thickBot="1">
      <c r="A150" s="506"/>
      <c r="B150" s="342" t="s">
        <v>950</v>
      </c>
      <c r="C150" s="680" t="str">
        <f>IF(C148="","",VLOOKUP(C92,避難所一覧シート!A3:D58,4,2))</f>
        <v/>
      </c>
      <c r="D150" s="681"/>
      <c r="E150" s="681"/>
      <c r="F150" s="681"/>
      <c r="G150" s="681"/>
      <c r="H150" s="681"/>
      <c r="I150" s="682"/>
      <c r="J150" s="491"/>
      <c r="K150" s="507" t="s">
        <v>502</v>
      </c>
      <c r="L150" s="663"/>
      <c r="M150" s="690"/>
      <c r="N150" s="690"/>
      <c r="O150" s="690"/>
      <c r="P150" s="690"/>
      <c r="Q150" s="690"/>
    </row>
    <row r="151" spans="1:17" s="429" customFormat="1" ht="17.25" customHeight="1">
      <c r="A151" s="506"/>
      <c r="B151" s="342"/>
      <c r="C151" s="491"/>
      <c r="D151" s="491"/>
      <c r="E151" s="491"/>
      <c r="F151" s="491"/>
      <c r="G151" s="491"/>
      <c r="H151" s="491"/>
      <c r="I151" s="491"/>
      <c r="J151" s="491"/>
      <c r="K151" s="507"/>
      <c r="L151" s="663"/>
      <c r="M151" s="567" t="s">
        <v>1089</v>
      </c>
      <c r="N151" s="564"/>
      <c r="O151" s="564"/>
      <c r="P151" s="564"/>
      <c r="Q151" s="564"/>
    </row>
    <row r="152" spans="1:17" s="429" customFormat="1" ht="17.25" customHeight="1">
      <c r="A152" s="673" t="s">
        <v>974</v>
      </c>
      <c r="B152" s="674"/>
      <c r="C152" s="674"/>
      <c r="D152" s="674"/>
      <c r="E152" s="674"/>
      <c r="F152" s="674"/>
      <c r="G152" s="527"/>
      <c r="H152" s="527"/>
      <c r="I152" s="527"/>
      <c r="J152" s="527"/>
      <c r="K152" s="528"/>
      <c r="L152" s="664" t="s">
        <v>1088</v>
      </c>
      <c r="M152" s="545"/>
      <c r="N152" s="545"/>
      <c r="O152" s="545"/>
      <c r="P152" s="545"/>
      <c r="Q152" s="545"/>
    </row>
    <row r="153" spans="1:17" s="429" customFormat="1" ht="15.75" customHeight="1" thickBot="1">
      <c r="A153" s="505" t="s">
        <v>947</v>
      </c>
      <c r="B153" s="342"/>
      <c r="C153" s="332"/>
      <c r="D153" s="332"/>
      <c r="E153" s="332"/>
      <c r="F153" s="332"/>
      <c r="G153" s="332"/>
      <c r="H153" s="332"/>
      <c r="I153" s="332"/>
      <c r="J153" s="332"/>
      <c r="K153" s="394"/>
      <c r="L153" s="664"/>
      <c r="M153" s="565"/>
      <c r="N153" s="565"/>
      <c r="O153" s="565"/>
      <c r="P153" s="565"/>
      <c r="Q153" s="565"/>
    </row>
    <row r="154" spans="1:17" s="429" customFormat="1" ht="17.25" customHeight="1" thickBot="1">
      <c r="A154" s="506"/>
      <c r="B154" s="342" t="s">
        <v>501</v>
      </c>
      <c r="C154" s="670" t="s">
        <v>966</v>
      </c>
      <c r="D154" s="671"/>
      <c r="E154" s="671"/>
      <c r="F154" s="671"/>
      <c r="G154" s="671"/>
      <c r="H154" s="671"/>
      <c r="I154" s="672"/>
      <c r="J154" s="385"/>
      <c r="K154" s="507" t="s">
        <v>948</v>
      </c>
      <c r="L154" s="664"/>
      <c r="M154" s="565"/>
      <c r="N154" s="565"/>
      <c r="O154" s="565"/>
      <c r="P154" s="565"/>
      <c r="Q154" s="565"/>
    </row>
    <row r="155" spans="1:17" s="364" customFormat="1" ht="7.5" customHeight="1" thickBot="1">
      <c r="A155" s="508"/>
      <c r="B155" s="367"/>
      <c r="C155" s="332"/>
      <c r="D155" s="332"/>
      <c r="E155" s="332"/>
      <c r="F155" s="332"/>
      <c r="G155" s="332"/>
      <c r="H155" s="332"/>
      <c r="I155" s="332"/>
      <c r="J155" s="332"/>
      <c r="K155" s="509"/>
      <c r="L155" s="664"/>
      <c r="M155" s="565"/>
      <c r="N155" s="565"/>
      <c r="O155" s="565"/>
      <c r="P155" s="565"/>
      <c r="Q155" s="565"/>
    </row>
    <row r="156" spans="1:17" s="429" customFormat="1" ht="17.25" customHeight="1" thickBot="1">
      <c r="A156" s="506"/>
      <c r="B156" s="342" t="s">
        <v>951</v>
      </c>
      <c r="C156" s="675" t="s">
        <v>967</v>
      </c>
      <c r="D156" s="676"/>
      <c r="E156" s="676"/>
      <c r="F156" s="676"/>
      <c r="G156" s="676"/>
      <c r="H156" s="676"/>
      <c r="I156" s="677"/>
      <c r="J156" s="491"/>
      <c r="K156" s="507" t="s">
        <v>948</v>
      </c>
      <c r="L156" s="664"/>
      <c r="M156" s="565"/>
      <c r="N156" s="565"/>
      <c r="O156" s="565"/>
      <c r="P156" s="565"/>
      <c r="Q156" s="565"/>
    </row>
    <row r="157" spans="1:17" s="429" customFormat="1" ht="7.5" customHeight="1">
      <c r="A157" s="506"/>
      <c r="B157" s="342"/>
      <c r="C157" s="332"/>
      <c r="D157" s="332"/>
      <c r="E157" s="332"/>
      <c r="F157" s="332"/>
      <c r="G157" s="332"/>
      <c r="H157" s="332"/>
      <c r="I157" s="332"/>
      <c r="J157" s="332"/>
      <c r="K157" s="394"/>
      <c r="L157" s="664"/>
      <c r="M157" s="565"/>
      <c r="N157" s="565"/>
      <c r="O157" s="565"/>
      <c r="P157" s="565"/>
      <c r="Q157" s="565"/>
    </row>
    <row r="158" spans="1:17" s="429" customFormat="1" ht="17.25" customHeight="1" thickBot="1">
      <c r="A158" s="673" t="s">
        <v>975</v>
      </c>
      <c r="B158" s="674"/>
      <c r="C158" s="674"/>
      <c r="D158" s="674"/>
      <c r="E158" s="674"/>
      <c r="F158" s="674"/>
      <c r="G158" s="527"/>
      <c r="H158" s="527"/>
      <c r="I158" s="527"/>
      <c r="J158" s="527"/>
      <c r="K158" s="528"/>
      <c r="L158" s="566" t="s">
        <v>1090</v>
      </c>
    </row>
    <row r="159" spans="1:17" s="429" customFormat="1" ht="17.25" customHeight="1" thickBot="1">
      <c r="A159" s="506"/>
      <c r="B159" s="332" t="s">
        <v>503</v>
      </c>
      <c r="C159" s="678">
        <v>50</v>
      </c>
      <c r="D159" s="679"/>
      <c r="E159" s="332" t="s">
        <v>579</v>
      </c>
      <c r="F159" s="332"/>
      <c r="G159" s="332"/>
      <c r="H159" s="332"/>
      <c r="I159" s="332"/>
      <c r="J159" s="332"/>
      <c r="K159" s="511" t="s">
        <v>580</v>
      </c>
      <c r="L159" s="568"/>
      <c r="M159" s="693" t="s">
        <v>581</v>
      </c>
      <c r="N159" s="693"/>
      <c r="O159" s="693"/>
      <c r="P159" s="693"/>
      <c r="Q159" s="693"/>
    </row>
    <row r="160" spans="1:17" s="429" customFormat="1" ht="7.5" customHeight="1" thickBot="1">
      <c r="A160" s="506"/>
      <c r="B160" s="332"/>
      <c r="C160" s="332"/>
      <c r="D160" s="332"/>
      <c r="E160" s="332"/>
      <c r="F160" s="332"/>
      <c r="G160" s="332"/>
      <c r="H160" s="332"/>
      <c r="I160" s="332"/>
      <c r="J160" s="332"/>
      <c r="K160" s="394"/>
      <c r="L160" s="568"/>
      <c r="M160" s="693"/>
      <c r="N160" s="693"/>
      <c r="O160" s="693"/>
      <c r="P160" s="693"/>
      <c r="Q160" s="693"/>
    </row>
    <row r="161" spans="1:17" s="429" customFormat="1" ht="17.25" customHeight="1" thickBot="1">
      <c r="A161" s="506"/>
      <c r="B161" s="332" t="s">
        <v>504</v>
      </c>
      <c r="C161" s="652" t="s">
        <v>968</v>
      </c>
      <c r="D161" s="653"/>
      <c r="E161" s="332"/>
      <c r="F161" s="694" t="s">
        <v>506</v>
      </c>
      <c r="G161" s="694"/>
      <c r="H161" s="695"/>
      <c r="I161" s="538"/>
      <c r="J161" s="494" t="s">
        <v>969</v>
      </c>
      <c r="K161" s="394" t="s">
        <v>507</v>
      </c>
      <c r="L161" s="568"/>
      <c r="M161" s="693"/>
      <c r="N161" s="693"/>
      <c r="O161" s="693"/>
      <c r="P161" s="693"/>
      <c r="Q161" s="693"/>
    </row>
    <row r="162" spans="1:17" s="429" customFormat="1" ht="8.25" customHeight="1" thickBot="1">
      <c r="A162" s="512"/>
      <c r="B162" s="524"/>
      <c r="C162" s="513"/>
      <c r="D162" s="513"/>
      <c r="E162" s="513"/>
      <c r="F162" s="513"/>
      <c r="G162" s="513"/>
      <c r="H162" s="513"/>
      <c r="I162" s="513"/>
      <c r="J162" s="513"/>
      <c r="K162" s="516"/>
      <c r="L162" s="568"/>
      <c r="M162" s="342"/>
      <c r="N162" s="342"/>
      <c r="O162" s="342"/>
      <c r="P162" s="342"/>
      <c r="Q162" s="342"/>
    </row>
    <row r="163" spans="1:17" ht="8.25" customHeight="1">
      <c r="A163" s="318"/>
      <c r="B163" s="318"/>
      <c r="C163" s="332"/>
      <c r="D163" s="332"/>
      <c r="E163" s="332"/>
      <c r="F163" s="332"/>
      <c r="G163" s="332"/>
      <c r="H163" s="332"/>
      <c r="I163" s="332"/>
      <c r="J163" s="332"/>
      <c r="K163" s="529"/>
      <c r="L163" s="530"/>
      <c r="M163" s="318"/>
      <c r="N163" s="318"/>
      <c r="O163" s="318"/>
      <c r="P163" s="318"/>
      <c r="Q163" s="318"/>
    </row>
    <row r="164" spans="1:17" ht="17.25" customHeight="1" thickBot="1">
      <c r="A164" s="738" t="s">
        <v>952</v>
      </c>
      <c r="B164" s="739"/>
      <c r="C164" s="739"/>
      <c r="D164" s="740"/>
      <c r="E164" s="740"/>
      <c r="F164" s="739"/>
      <c r="G164" s="517"/>
      <c r="H164" s="517"/>
      <c r="I164" s="517"/>
      <c r="J164" s="517"/>
      <c r="K164" s="518"/>
      <c r="M164" s="308" t="s">
        <v>956</v>
      </c>
    </row>
    <row r="165" spans="1:17" ht="15.75" customHeight="1" thickBot="1">
      <c r="A165" s="490"/>
      <c r="B165" s="438" t="s">
        <v>953</v>
      </c>
      <c r="C165" s="332"/>
      <c r="D165" s="683" t="s">
        <v>955</v>
      </c>
      <c r="E165" s="684"/>
      <c r="F165" s="332"/>
      <c r="G165" s="332"/>
      <c r="H165" s="332"/>
      <c r="I165" s="332"/>
      <c r="J165" s="332"/>
      <c r="K165" s="331"/>
      <c r="M165" s="497" t="s">
        <v>954</v>
      </c>
      <c r="N165" s="497" t="s">
        <v>955</v>
      </c>
      <c r="O165" s="318"/>
      <c r="P165" s="318"/>
      <c r="Q165" s="318"/>
    </row>
    <row r="166" spans="1:17" s="364" customFormat="1" ht="7.5" customHeight="1" thickBot="1">
      <c r="A166" s="366"/>
      <c r="B166" s="367"/>
      <c r="C166" s="332"/>
      <c r="D166" s="332"/>
      <c r="E166" s="332"/>
      <c r="F166" s="332"/>
      <c r="G166" s="332"/>
      <c r="H166" s="332"/>
      <c r="I166" s="332"/>
      <c r="J166" s="332"/>
      <c r="K166" s="368"/>
      <c r="M166" s="318"/>
      <c r="N166" s="318"/>
      <c r="O166" s="318"/>
      <c r="P166" s="318"/>
      <c r="Q166" s="318"/>
    </row>
    <row r="167" spans="1:17" ht="17.25" customHeight="1" thickBot="1">
      <c r="A167" s="315"/>
      <c r="B167" s="318" t="s">
        <v>957</v>
      </c>
      <c r="C167" s="687" t="str">
        <f>IF(D165=M165,"記入不要です","引き渡し場所を記入：")</f>
        <v>引き渡し場所を記入：</v>
      </c>
      <c r="D167" s="688"/>
      <c r="E167" s="688"/>
      <c r="F167" s="688"/>
      <c r="G167" s="689"/>
      <c r="H167" s="666" t="s">
        <v>965</v>
      </c>
      <c r="I167" s="666"/>
      <c r="J167" s="666"/>
      <c r="K167" s="667"/>
      <c r="M167" s="318"/>
      <c r="N167" s="318"/>
      <c r="O167" s="318"/>
      <c r="P167" s="318"/>
      <c r="Q167" s="318"/>
    </row>
    <row r="168" spans="1:17" s="364" customFormat="1" ht="7.5" customHeight="1" thickBot="1">
      <c r="A168" s="366"/>
      <c r="B168" s="367"/>
      <c r="C168" s="685"/>
      <c r="D168" s="685"/>
      <c r="E168" s="685"/>
      <c r="F168" s="685"/>
      <c r="G168" s="685"/>
      <c r="H168" s="685"/>
      <c r="I168" s="685"/>
      <c r="J168" s="685"/>
      <c r="K168" s="686"/>
      <c r="M168" s="318"/>
      <c r="N168" s="318"/>
      <c r="O168" s="318"/>
      <c r="P168" s="318"/>
      <c r="Q168" s="318"/>
    </row>
    <row r="169" spans="1:17" ht="17.25" customHeight="1" thickBot="1">
      <c r="A169" s="315"/>
      <c r="B169" s="318" t="s">
        <v>958</v>
      </c>
      <c r="C169" s="687" t="str">
        <f>IF(D165=M165,"記入不要です","所 在 地 を 記 入 ：")</f>
        <v>所 在 地 を 記 入 ：</v>
      </c>
      <c r="D169" s="688"/>
      <c r="E169" s="688"/>
      <c r="F169" s="688"/>
      <c r="G169" s="688"/>
      <c r="H169" s="665"/>
      <c r="I169" s="666"/>
      <c r="J169" s="666"/>
      <c r="K169" s="667"/>
      <c r="M169" s="318"/>
      <c r="N169" s="318"/>
      <c r="O169" s="318"/>
      <c r="P169" s="318"/>
      <c r="Q169" s="318"/>
    </row>
    <row r="170" spans="1:17" ht="17.25" customHeight="1">
      <c r="A170" s="651" t="s">
        <v>508</v>
      </c>
      <c r="B170" s="636"/>
      <c r="C170" s="498"/>
      <c r="D170" s="498"/>
      <c r="E170" s="498"/>
      <c r="F170" s="498"/>
      <c r="G170" s="498"/>
      <c r="H170" s="498"/>
      <c r="I170" s="498"/>
      <c r="J170" s="498"/>
      <c r="K170" s="499"/>
      <c r="M170" s="693" t="s">
        <v>582</v>
      </c>
      <c r="N170" s="693"/>
      <c r="O170" s="693"/>
      <c r="P170" s="693"/>
      <c r="Q170" s="693"/>
    </row>
    <row r="171" spans="1:17" ht="7.5" customHeight="1" thickBot="1">
      <c r="A171" s="315"/>
      <c r="B171" s="318"/>
      <c r="K171" s="331"/>
      <c r="M171" s="693"/>
      <c r="N171" s="693"/>
      <c r="O171" s="693"/>
      <c r="P171" s="693"/>
      <c r="Q171" s="693"/>
    </row>
    <row r="172" spans="1:17" ht="17.25" customHeight="1" thickBot="1">
      <c r="A172" s="315"/>
      <c r="B172" s="318" t="s">
        <v>978</v>
      </c>
      <c r="C172" s="652" t="s">
        <v>981</v>
      </c>
      <c r="D172" s="744"/>
      <c r="E172" s="744"/>
      <c r="F172" s="744"/>
      <c r="G172" s="652">
        <v>3</v>
      </c>
      <c r="H172" s="653"/>
      <c r="I172" s="385" t="s">
        <v>980</v>
      </c>
      <c r="J172" s="495"/>
      <c r="K172" s="331" t="s">
        <v>948</v>
      </c>
      <c r="M172" s="693"/>
      <c r="N172" s="693"/>
      <c r="O172" s="693"/>
      <c r="P172" s="693"/>
      <c r="Q172" s="693"/>
    </row>
    <row r="173" spans="1:17" s="429" customFormat="1" ht="17.25" customHeight="1" thickBot="1">
      <c r="A173" s="315"/>
      <c r="B173" s="539" t="s">
        <v>984</v>
      </c>
      <c r="C173" s="725" t="s">
        <v>982</v>
      </c>
      <c r="D173" s="726"/>
      <c r="E173" s="726"/>
      <c r="F173" s="726"/>
      <c r="G173" s="726"/>
      <c r="H173" s="726"/>
      <c r="I173" s="726"/>
      <c r="J173" s="727"/>
      <c r="K173" s="331" t="s">
        <v>948</v>
      </c>
      <c r="M173" s="693"/>
      <c r="N173" s="693"/>
      <c r="O173" s="693"/>
      <c r="P173" s="693"/>
      <c r="Q173" s="693"/>
    </row>
    <row r="174" spans="1:17" s="429" customFormat="1" ht="16.899999999999999" customHeight="1" thickBot="1">
      <c r="A174" s="315"/>
      <c r="B174" s="342" t="s">
        <v>979</v>
      </c>
      <c r="C174" s="745" t="s">
        <v>1091</v>
      </c>
      <c r="D174" s="746"/>
      <c r="E174" s="746"/>
      <c r="F174" s="746"/>
      <c r="G174" s="745">
        <v>3</v>
      </c>
      <c r="H174" s="747"/>
      <c r="I174" s="385" t="s">
        <v>980</v>
      </c>
      <c r="J174" s="495"/>
      <c r="K174" s="331" t="s">
        <v>948</v>
      </c>
      <c r="M174" s="693"/>
      <c r="N174" s="693"/>
      <c r="O174" s="693"/>
      <c r="P174" s="693"/>
      <c r="Q174" s="693"/>
    </row>
    <row r="175" spans="1:17" s="429" customFormat="1" ht="17.25" customHeight="1" thickBot="1">
      <c r="A175" s="315"/>
      <c r="B175" s="539" t="s">
        <v>984</v>
      </c>
      <c r="C175" s="725" t="s">
        <v>983</v>
      </c>
      <c r="D175" s="726"/>
      <c r="E175" s="726"/>
      <c r="F175" s="726"/>
      <c r="G175" s="726"/>
      <c r="H175" s="726"/>
      <c r="I175" s="726"/>
      <c r="J175" s="727"/>
      <c r="K175" s="331" t="s">
        <v>948</v>
      </c>
      <c r="M175" s="693"/>
      <c r="N175" s="693"/>
      <c r="O175" s="693"/>
      <c r="P175" s="693"/>
      <c r="Q175" s="693"/>
    </row>
    <row r="176" spans="1:17" s="429" customFormat="1" ht="17.25" customHeight="1">
      <c r="A176" s="651" t="s">
        <v>985</v>
      </c>
      <c r="B176" s="636"/>
      <c r="C176" s="498"/>
      <c r="D176" s="498"/>
      <c r="E176" s="498"/>
      <c r="F176" s="498"/>
      <c r="G176" s="498"/>
      <c r="H176" s="498"/>
      <c r="I176" s="498"/>
      <c r="J176" s="498"/>
      <c r="K176" s="499"/>
      <c r="M176" s="693"/>
      <c r="N176" s="693"/>
      <c r="O176" s="693"/>
      <c r="P176" s="693"/>
      <c r="Q176" s="693"/>
    </row>
    <row r="177" spans="1:17" s="429" customFormat="1" ht="7.5" customHeight="1" thickBot="1">
      <c r="A177" s="315"/>
      <c r="B177" s="342"/>
      <c r="K177" s="331"/>
      <c r="M177" s="693"/>
      <c r="N177" s="693"/>
      <c r="O177" s="693"/>
      <c r="P177" s="693"/>
      <c r="Q177" s="693"/>
    </row>
    <row r="178" spans="1:17" s="429" customFormat="1" ht="17.25" customHeight="1" thickBot="1">
      <c r="A178" s="315"/>
      <c r="B178" s="728" t="s">
        <v>986</v>
      </c>
      <c r="C178" s="729"/>
      <c r="D178" s="729"/>
      <c r="E178" s="729"/>
      <c r="F178" s="729"/>
      <c r="G178" s="729"/>
      <c r="H178" s="729"/>
      <c r="I178" s="729"/>
      <c r="J178" s="730"/>
      <c r="K178" s="331" t="s">
        <v>948</v>
      </c>
      <c r="M178" s="693"/>
      <c r="N178" s="693"/>
      <c r="O178" s="693"/>
      <c r="P178" s="693"/>
      <c r="Q178" s="693"/>
    </row>
    <row r="179" spans="1:17" ht="7.5" customHeight="1">
      <c r="A179" s="328"/>
      <c r="B179" s="329"/>
      <c r="C179" s="344"/>
      <c r="D179" s="344"/>
      <c r="E179" s="344"/>
      <c r="F179" s="344"/>
      <c r="G179" s="344"/>
      <c r="H179" s="344"/>
      <c r="I179" s="344"/>
      <c r="J179" s="344"/>
      <c r="K179" s="331"/>
      <c r="M179" s="693"/>
      <c r="N179" s="693"/>
      <c r="O179" s="693"/>
      <c r="P179" s="693"/>
      <c r="Q179" s="693"/>
    </row>
    <row r="180" spans="1:17" ht="17.25" customHeight="1">
      <c r="A180" s="630" t="s">
        <v>995</v>
      </c>
      <c r="B180" s="631"/>
      <c r="C180" s="333"/>
      <c r="D180" s="333"/>
      <c r="E180" s="333"/>
      <c r="F180" s="333"/>
      <c r="G180" s="333"/>
      <c r="H180" s="333"/>
      <c r="I180" s="333"/>
      <c r="J180" s="333"/>
      <c r="K180" s="334"/>
      <c r="M180" s="693"/>
      <c r="N180" s="693"/>
      <c r="O180" s="693"/>
      <c r="P180" s="693"/>
      <c r="Q180" s="693"/>
    </row>
    <row r="181" spans="1:17" ht="7.5" customHeight="1">
      <c r="A181" s="339"/>
      <c r="B181" s="313"/>
      <c r="C181" s="313"/>
      <c r="D181" s="313"/>
      <c r="E181" s="313"/>
      <c r="F181" s="313"/>
      <c r="G181" s="313"/>
      <c r="H181" s="313"/>
      <c r="I181" s="313"/>
      <c r="J181" s="313"/>
      <c r="K181" s="314"/>
      <c r="M181" s="693"/>
      <c r="N181" s="693"/>
      <c r="O181" s="693"/>
      <c r="P181" s="693"/>
      <c r="Q181" s="693"/>
    </row>
    <row r="182" spans="1:17" ht="17.25" customHeight="1">
      <c r="A182" s="733" t="s">
        <v>583</v>
      </c>
      <c r="B182" s="734"/>
      <c r="C182" s="370"/>
      <c r="D182" s="370"/>
      <c r="E182" s="370"/>
      <c r="F182" s="370"/>
      <c r="G182" s="370"/>
      <c r="H182" s="370"/>
      <c r="I182" s="370"/>
      <c r="J182" s="370"/>
      <c r="K182" s="371"/>
      <c r="M182" s="693"/>
      <c r="N182" s="693"/>
      <c r="O182" s="693"/>
      <c r="P182" s="693"/>
      <c r="Q182" s="693"/>
    </row>
    <row r="183" spans="1:17" ht="7.5" customHeight="1" thickBot="1">
      <c r="A183" s="339"/>
      <c r="B183" s="372"/>
      <c r="C183" s="372"/>
      <c r="D183" s="372"/>
      <c r="E183" s="372"/>
      <c r="F183" s="372"/>
      <c r="G183" s="372"/>
      <c r="H183" s="372"/>
      <c r="I183" s="372"/>
      <c r="J183" s="372"/>
      <c r="K183" s="368"/>
      <c r="M183" s="693"/>
      <c r="N183" s="693"/>
      <c r="O183" s="693"/>
      <c r="P183" s="693"/>
      <c r="Q183" s="693"/>
    </row>
    <row r="184" spans="1:17" ht="17.25" customHeight="1" thickBot="1">
      <c r="A184" s="339"/>
      <c r="B184" s="335" t="s">
        <v>584</v>
      </c>
      <c r="C184" s="670" t="s">
        <v>1035</v>
      </c>
      <c r="D184" s="671"/>
      <c r="E184" s="671"/>
      <c r="F184" s="671"/>
      <c r="G184" s="671"/>
      <c r="H184" s="671"/>
      <c r="I184" s="672"/>
      <c r="J184" s="319"/>
      <c r="K184" s="338" t="s">
        <v>488</v>
      </c>
      <c r="M184" s="693"/>
      <c r="N184" s="693"/>
      <c r="O184" s="693"/>
      <c r="P184" s="693"/>
      <c r="Q184" s="693"/>
    </row>
    <row r="185" spans="1:17" ht="7.5" customHeight="1" thickBot="1">
      <c r="A185" s="339"/>
      <c r="B185" s="335"/>
      <c r="C185" s="336"/>
      <c r="D185" s="336"/>
      <c r="E185" s="336"/>
      <c r="F185" s="336"/>
      <c r="G185" s="336"/>
      <c r="H185" s="336"/>
      <c r="I185" s="336"/>
      <c r="J185" s="336"/>
      <c r="K185" s="338"/>
      <c r="M185" s="693"/>
      <c r="N185" s="693"/>
      <c r="O185" s="693"/>
      <c r="P185" s="693"/>
      <c r="Q185" s="693"/>
    </row>
    <row r="186" spans="1:17" ht="17.25" customHeight="1" thickBot="1">
      <c r="A186" s="339"/>
      <c r="B186" s="335" t="s">
        <v>509</v>
      </c>
      <c r="C186" s="741" t="str">
        <f>IF(C184="淀川","枚方地点","寝屋川治水緑地地点")</f>
        <v>枚方地点</v>
      </c>
      <c r="D186" s="742"/>
      <c r="E186" s="742"/>
      <c r="F186" s="742"/>
      <c r="G186" s="742"/>
      <c r="H186" s="742"/>
      <c r="I186" s="743"/>
      <c r="J186" s="319"/>
      <c r="K186" s="338"/>
      <c r="M186" s="693"/>
      <c r="N186" s="693"/>
      <c r="O186" s="693"/>
      <c r="P186" s="693"/>
      <c r="Q186" s="693"/>
    </row>
    <row r="187" spans="1:17" ht="7.5" customHeight="1">
      <c r="A187" s="339"/>
      <c r="B187" s="335"/>
      <c r="C187" s="336"/>
      <c r="D187" s="336"/>
      <c r="E187" s="336"/>
      <c r="F187" s="336"/>
      <c r="G187" s="336"/>
      <c r="H187" s="336"/>
      <c r="I187" s="336"/>
      <c r="J187" s="336"/>
      <c r="K187" s="338"/>
      <c r="M187" s="693"/>
      <c r="N187" s="693"/>
      <c r="O187" s="693"/>
      <c r="P187" s="693"/>
      <c r="Q187" s="693"/>
    </row>
    <row r="188" spans="1:17" ht="17.25" customHeight="1">
      <c r="A188" s="748" t="s">
        <v>510</v>
      </c>
      <c r="B188" s="749"/>
      <c r="C188" s="749"/>
      <c r="D188" s="749"/>
      <c r="E188" s="749"/>
      <c r="F188" s="749"/>
      <c r="G188" s="370"/>
      <c r="H188" s="370"/>
      <c r="I188" s="370"/>
      <c r="J188" s="370"/>
      <c r="K188" s="371"/>
      <c r="M188" s="693"/>
      <c r="N188" s="693"/>
      <c r="O188" s="693"/>
      <c r="P188" s="693"/>
      <c r="Q188" s="693"/>
    </row>
    <row r="189" spans="1:17" ht="7.5" customHeight="1" thickBot="1">
      <c r="A189" s="339"/>
      <c r="B189" s="335"/>
      <c r="C189" s="336"/>
      <c r="D189" s="336"/>
      <c r="E189" s="336"/>
      <c r="F189" s="336"/>
      <c r="G189" s="336"/>
      <c r="H189" s="336"/>
      <c r="I189" s="336"/>
      <c r="J189" s="336"/>
      <c r="K189" s="338"/>
      <c r="M189" s="693"/>
      <c r="N189" s="693"/>
      <c r="O189" s="693"/>
      <c r="P189" s="693"/>
      <c r="Q189" s="693"/>
    </row>
    <row r="190" spans="1:17" ht="17.25" customHeight="1" thickBot="1">
      <c r="A190" s="339"/>
      <c r="B190" s="335" t="s">
        <v>585</v>
      </c>
      <c r="C190" s="670" t="s">
        <v>511</v>
      </c>
      <c r="D190" s="671"/>
      <c r="E190" s="671"/>
      <c r="F190" s="671"/>
      <c r="G190" s="671"/>
      <c r="H190" s="671"/>
      <c r="I190" s="672"/>
      <c r="J190" s="319"/>
      <c r="K190" s="338" t="s">
        <v>488</v>
      </c>
      <c r="M190" s="693"/>
      <c r="N190" s="693"/>
      <c r="O190" s="693"/>
      <c r="P190" s="693"/>
      <c r="Q190" s="693"/>
    </row>
    <row r="191" spans="1:17" ht="7.5" customHeight="1" thickBot="1">
      <c r="A191" s="339"/>
      <c r="B191" s="335"/>
      <c r="C191" s="336"/>
      <c r="D191" s="336"/>
      <c r="E191" s="336"/>
      <c r="F191" s="336"/>
      <c r="G191" s="336"/>
      <c r="H191" s="336"/>
      <c r="I191" s="336"/>
      <c r="J191" s="336"/>
      <c r="K191" s="338"/>
      <c r="M191" s="693"/>
      <c r="N191" s="693"/>
      <c r="O191" s="693"/>
      <c r="P191" s="693"/>
      <c r="Q191" s="693"/>
    </row>
    <row r="192" spans="1:17" ht="17.25" customHeight="1" thickBot="1">
      <c r="A192" s="339"/>
      <c r="B192" s="335" t="s">
        <v>509</v>
      </c>
      <c r="C192" s="741" t="str">
        <f>IF(C190="淀川","枚方地点","寝屋川治水緑地地点")</f>
        <v>寝屋川治水緑地地点</v>
      </c>
      <c r="D192" s="742"/>
      <c r="E192" s="742"/>
      <c r="F192" s="742"/>
      <c r="G192" s="742"/>
      <c r="H192" s="742"/>
      <c r="I192" s="743"/>
      <c r="J192" s="319"/>
      <c r="K192" s="338"/>
      <c r="M192" s="693"/>
      <c r="N192" s="693"/>
      <c r="O192" s="693"/>
      <c r="P192" s="693"/>
      <c r="Q192" s="693"/>
    </row>
    <row r="193" spans="1:20" ht="7.5" customHeight="1">
      <c r="A193" s="339"/>
      <c r="B193" s="335"/>
      <c r="C193" s="336"/>
      <c r="D193" s="336"/>
      <c r="E193" s="336"/>
      <c r="F193" s="336"/>
      <c r="G193" s="336"/>
      <c r="H193" s="336"/>
      <c r="I193" s="336"/>
      <c r="J193" s="336"/>
      <c r="K193" s="338"/>
      <c r="M193" s="693"/>
      <c r="N193" s="693"/>
      <c r="O193" s="693"/>
      <c r="P193" s="693"/>
      <c r="Q193" s="693"/>
    </row>
    <row r="194" spans="1:20" ht="17.25" customHeight="1">
      <c r="A194" s="731"/>
      <c r="B194" s="731"/>
      <c r="C194" s="731"/>
      <c r="D194" s="731"/>
      <c r="E194" s="731"/>
      <c r="F194" s="731"/>
      <c r="G194" s="731"/>
      <c r="H194" s="731"/>
      <c r="I194" s="731"/>
      <c r="J194" s="731"/>
      <c r="K194" s="731"/>
      <c r="M194" s="693"/>
      <c r="N194" s="693"/>
      <c r="O194" s="693"/>
      <c r="P194" s="693"/>
      <c r="Q194" s="693"/>
    </row>
    <row r="195" spans="1:20" ht="17.25" customHeight="1">
      <c r="A195" s="630" t="s">
        <v>996</v>
      </c>
      <c r="B195" s="631"/>
      <c r="C195" s="631"/>
      <c r="D195" s="631"/>
      <c r="E195" s="631"/>
      <c r="F195" s="631"/>
      <c r="G195" s="631"/>
      <c r="H195" s="631"/>
      <c r="I195" s="631"/>
      <c r="J195" s="631"/>
      <c r="K195" s="732"/>
      <c r="M195" s="693"/>
      <c r="N195" s="693"/>
      <c r="O195" s="693"/>
      <c r="P195" s="693"/>
      <c r="Q195" s="693"/>
    </row>
    <row r="196" spans="1:20" ht="7.5" customHeight="1">
      <c r="A196" s="328"/>
      <c r="B196" s="329"/>
      <c r="C196" s="344"/>
      <c r="D196" s="344"/>
      <c r="E196" s="344"/>
      <c r="F196" s="344"/>
      <c r="G196" s="344"/>
      <c r="H196" s="344"/>
      <c r="I196" s="344"/>
      <c r="J196" s="344"/>
      <c r="K196" s="331"/>
      <c r="M196" s="693"/>
      <c r="N196" s="693"/>
      <c r="O196" s="693"/>
      <c r="P196" s="693"/>
      <c r="Q196" s="693"/>
    </row>
    <row r="197" spans="1:20" ht="17.25" customHeight="1">
      <c r="A197" s="651" t="s">
        <v>512</v>
      </c>
      <c r="B197" s="636"/>
      <c r="C197" s="365"/>
      <c r="D197" s="365"/>
      <c r="E197" s="365"/>
      <c r="F197" s="365"/>
      <c r="G197" s="365"/>
      <c r="H197" s="365"/>
      <c r="I197" s="365"/>
      <c r="J197" s="365"/>
      <c r="K197" s="369"/>
      <c r="M197" s="693"/>
      <c r="N197" s="693"/>
      <c r="O197" s="693"/>
      <c r="P197" s="693"/>
      <c r="Q197" s="693"/>
    </row>
    <row r="198" spans="1:20" ht="7.5" customHeight="1" thickBot="1">
      <c r="A198" s="328"/>
      <c r="B198" s="329"/>
      <c r="C198" s="373"/>
      <c r="D198" s="373"/>
      <c r="E198" s="373"/>
      <c r="I198" s="374"/>
      <c r="J198" s="374"/>
      <c r="K198" s="331"/>
      <c r="M198" s="318"/>
      <c r="N198" s="318"/>
      <c r="O198" s="318"/>
      <c r="P198" s="318"/>
      <c r="Q198" s="318"/>
    </row>
    <row r="199" spans="1:20" ht="17.25" customHeight="1" thickBot="1">
      <c r="A199" s="328"/>
      <c r="B199" s="373" t="s">
        <v>513</v>
      </c>
      <c r="C199" s="375" t="s">
        <v>514</v>
      </c>
      <c r="E199" s="373"/>
      <c r="F199" s="374" t="s">
        <v>515</v>
      </c>
      <c r="G199" s="632">
        <v>1</v>
      </c>
      <c r="H199" s="633"/>
      <c r="I199" s="308" t="s">
        <v>516</v>
      </c>
      <c r="K199" s="331"/>
      <c r="M199" s="318"/>
      <c r="N199" s="318"/>
      <c r="O199" s="318"/>
      <c r="P199" s="318"/>
      <c r="Q199" s="318"/>
      <c r="S199" s="308" t="str">
        <f>IF(C199="有",B199&amp;G199&amp;I199,"")</f>
        <v>テレビ1台</v>
      </c>
      <c r="T199" s="308" t="str">
        <f>S199</f>
        <v>テレビ1台</v>
      </c>
    </row>
    <row r="200" spans="1:20" ht="7.5" customHeight="1" thickBot="1">
      <c r="A200" s="328"/>
      <c r="B200" s="329"/>
      <c r="C200" s="326"/>
      <c r="D200" s="326"/>
      <c r="E200" s="326"/>
      <c r="G200" s="326"/>
      <c r="I200" s="376"/>
      <c r="J200" s="376"/>
      <c r="K200" s="377"/>
      <c r="M200" s="318"/>
      <c r="N200" s="318"/>
      <c r="O200" s="318"/>
      <c r="P200" s="318"/>
      <c r="Q200" s="318"/>
    </row>
    <row r="201" spans="1:20" ht="17.25" customHeight="1" thickBot="1">
      <c r="A201" s="328"/>
      <c r="B201" s="373" t="s">
        <v>586</v>
      </c>
      <c r="C201" s="375" t="s">
        <v>517</v>
      </c>
      <c r="E201" s="373"/>
      <c r="F201" s="374" t="s">
        <v>515</v>
      </c>
      <c r="G201" s="632">
        <v>2</v>
      </c>
      <c r="H201" s="633"/>
      <c r="I201" s="308" t="s">
        <v>521</v>
      </c>
      <c r="K201" s="331"/>
      <c r="M201" s="318"/>
      <c r="N201" s="318"/>
      <c r="O201" s="318"/>
      <c r="P201" s="318"/>
      <c r="Q201" s="318"/>
      <c r="S201" s="308" t="str">
        <f>IF(C201="有",B201&amp;G201&amp;I201,"")</f>
        <v/>
      </c>
      <c r="T201" s="308" t="str">
        <f>IF(S201="",T199,IF(T199="",S201,T199&amp;"、"&amp;S201))</f>
        <v>テレビ1台</v>
      </c>
    </row>
    <row r="202" spans="1:20" ht="7.5" customHeight="1" thickBot="1">
      <c r="A202" s="328"/>
      <c r="B202" s="329"/>
      <c r="C202" s="326"/>
      <c r="D202" s="326"/>
      <c r="E202" s="326"/>
      <c r="G202" s="326"/>
      <c r="I202" s="376"/>
      <c r="J202" s="376"/>
      <c r="K202" s="377"/>
      <c r="M202" s="318"/>
      <c r="N202" s="318"/>
      <c r="O202" s="318"/>
      <c r="P202" s="318"/>
      <c r="Q202" s="318"/>
    </row>
    <row r="203" spans="1:20" ht="17.25" customHeight="1" thickBot="1">
      <c r="A203" s="328"/>
      <c r="B203" s="373" t="s">
        <v>518</v>
      </c>
      <c r="C203" s="375" t="s">
        <v>514</v>
      </c>
      <c r="E203" s="373"/>
      <c r="F203" s="374" t="s">
        <v>515</v>
      </c>
      <c r="G203" s="632">
        <v>3</v>
      </c>
      <c r="H203" s="633"/>
      <c r="I203" s="308" t="s">
        <v>516</v>
      </c>
      <c r="K203" s="331"/>
      <c r="M203" s="693" t="s">
        <v>587</v>
      </c>
      <c r="N203" s="693"/>
      <c r="O203" s="693"/>
      <c r="P203" s="693"/>
      <c r="Q203" s="693"/>
      <c r="S203" s="308" t="str">
        <f>IF(C203="有",B203&amp;G203&amp;I203,"")</f>
        <v>タブレット端末3台</v>
      </c>
      <c r="T203" s="308" t="str">
        <f>IF(S203="",T201,IF(T201="",S203,T201&amp;"、"&amp;S203))</f>
        <v>テレビ1台、タブレット端末3台</v>
      </c>
    </row>
    <row r="204" spans="1:20" ht="7.5" customHeight="1" thickBot="1">
      <c r="A204" s="328"/>
      <c r="B204" s="329"/>
      <c r="C204" s="326"/>
      <c r="D204" s="326"/>
      <c r="E204" s="326"/>
      <c r="G204" s="326"/>
      <c r="H204" s="326"/>
      <c r="I204" s="326"/>
      <c r="J204" s="326"/>
      <c r="K204" s="377"/>
      <c r="M204" s="693"/>
      <c r="N204" s="693"/>
      <c r="O204" s="693"/>
      <c r="P204" s="693"/>
      <c r="Q204" s="693"/>
    </row>
    <row r="205" spans="1:20" ht="17.25" customHeight="1" thickBot="1">
      <c r="A205" s="328"/>
      <c r="B205" s="373" t="s">
        <v>588</v>
      </c>
      <c r="C205" s="375" t="s">
        <v>517</v>
      </c>
      <c r="E205" s="373"/>
      <c r="F205" s="374" t="s">
        <v>515</v>
      </c>
      <c r="G205" s="632">
        <v>4</v>
      </c>
      <c r="H205" s="633"/>
      <c r="I205" s="308" t="s">
        <v>516</v>
      </c>
      <c r="K205" s="331"/>
      <c r="M205" s="693"/>
      <c r="N205" s="693"/>
      <c r="O205" s="693"/>
      <c r="P205" s="693"/>
      <c r="Q205" s="693"/>
      <c r="S205" s="308" t="str">
        <f>IF(C205="有",B205&amp;G205&amp;I205,"")</f>
        <v/>
      </c>
      <c r="T205" s="308" t="str">
        <f>IF(S205="",T203,IF(T203="",S205,T203&amp;"、"&amp;S205))</f>
        <v>テレビ1台、タブレット端末3台</v>
      </c>
    </row>
    <row r="206" spans="1:20" ht="7.5" customHeight="1" thickBot="1">
      <c r="A206" s="328"/>
      <c r="B206" s="329"/>
      <c r="C206" s="326"/>
      <c r="D206" s="326"/>
      <c r="E206" s="326"/>
      <c r="G206" s="326"/>
      <c r="H206" s="326"/>
      <c r="I206" s="326"/>
      <c r="J206" s="326"/>
      <c r="K206" s="377"/>
      <c r="M206" s="693"/>
      <c r="N206" s="693"/>
      <c r="O206" s="693"/>
      <c r="P206" s="693"/>
      <c r="Q206" s="693"/>
    </row>
    <row r="207" spans="1:20" ht="17.25" customHeight="1" thickBot="1">
      <c r="A207" s="328"/>
      <c r="B207" s="373" t="s">
        <v>519</v>
      </c>
      <c r="C207" s="375" t="s">
        <v>514</v>
      </c>
      <c r="E207" s="373"/>
      <c r="F207" s="374" t="s">
        <v>515</v>
      </c>
      <c r="G207" s="632">
        <v>5</v>
      </c>
      <c r="H207" s="633"/>
      <c r="I207" s="308" t="s">
        <v>516</v>
      </c>
      <c r="K207" s="331"/>
      <c r="M207" s="693"/>
      <c r="N207" s="693"/>
      <c r="O207" s="693"/>
      <c r="P207" s="693"/>
      <c r="Q207" s="693"/>
      <c r="S207" s="308" t="str">
        <f>IF(C207="有",B207&amp;G207&amp;I207,"")</f>
        <v>携帯電話5台</v>
      </c>
      <c r="T207" s="308" t="str">
        <f>IF(S207="",T205,IF(T205="",S207,T205&amp;"、"&amp;S207))</f>
        <v>テレビ1台、タブレット端末3台、携帯電話5台</v>
      </c>
    </row>
    <row r="208" spans="1:20" ht="7.5" customHeight="1" thickBot="1">
      <c r="A208" s="328"/>
      <c r="B208" s="329"/>
      <c r="C208" s="326"/>
      <c r="D208" s="326"/>
      <c r="E208" s="326"/>
      <c r="G208" s="326"/>
      <c r="H208" s="326"/>
      <c r="I208" s="326"/>
      <c r="J208" s="326"/>
      <c r="K208" s="377"/>
      <c r="M208" s="693"/>
      <c r="N208" s="693"/>
      <c r="O208" s="693"/>
      <c r="P208" s="693"/>
      <c r="Q208" s="693"/>
    </row>
    <row r="209" spans="1:20" ht="17.25" customHeight="1" thickBot="1">
      <c r="A209" s="328"/>
      <c r="B209" s="373" t="s">
        <v>520</v>
      </c>
      <c r="C209" s="375" t="s">
        <v>514</v>
      </c>
      <c r="E209" s="373"/>
      <c r="F209" s="374" t="s">
        <v>515</v>
      </c>
      <c r="G209" s="632">
        <v>6</v>
      </c>
      <c r="H209" s="633"/>
      <c r="I209" s="308" t="s">
        <v>521</v>
      </c>
      <c r="K209" s="331"/>
      <c r="M209" s="693"/>
      <c r="N209" s="693"/>
      <c r="O209" s="693"/>
      <c r="P209" s="693"/>
      <c r="Q209" s="693"/>
      <c r="S209" s="308" t="str">
        <f>IF(C209="有",B209&amp;G209&amp;I209,"")</f>
        <v>携帯電話用バッテリー6個</v>
      </c>
      <c r="T209" s="308" t="str">
        <f>IF(S209="",T207,IF(T207="",S209,T207&amp;"、"&amp;S209))</f>
        <v>テレビ1台、タブレット端末3台、携帯電話5台、携帯電話用バッテリー6個</v>
      </c>
    </row>
    <row r="210" spans="1:20" ht="7.5" customHeight="1" thickBot="1">
      <c r="A210" s="328"/>
      <c r="B210" s="329"/>
      <c r="C210" s="326"/>
      <c r="D210" s="326"/>
      <c r="E210" s="326"/>
      <c r="G210" s="326"/>
      <c r="H210" s="326"/>
      <c r="I210" s="326"/>
      <c r="J210" s="326"/>
      <c r="K210" s="377"/>
      <c r="M210" s="693"/>
      <c r="N210" s="693"/>
      <c r="O210" s="693"/>
      <c r="P210" s="693"/>
      <c r="Q210" s="693"/>
    </row>
    <row r="211" spans="1:20" ht="17.25" customHeight="1" thickBot="1">
      <c r="A211" s="328"/>
      <c r="B211" s="373" t="s">
        <v>522</v>
      </c>
      <c r="C211" s="375" t="s">
        <v>514</v>
      </c>
      <c r="E211" s="373"/>
      <c r="F211" s="374" t="s">
        <v>515</v>
      </c>
      <c r="G211" s="632">
        <v>7</v>
      </c>
      <c r="H211" s="633"/>
      <c r="I211" s="308" t="s">
        <v>521</v>
      </c>
      <c r="K211" s="331"/>
      <c r="M211" s="693"/>
      <c r="N211" s="693"/>
      <c r="O211" s="693"/>
      <c r="P211" s="693"/>
      <c r="Q211" s="693"/>
      <c r="S211" s="308" t="str">
        <f>IF(C211="有",B211&amp;G211&amp;I211,"")</f>
        <v>乾電池7個</v>
      </c>
      <c r="T211" s="308" t="str">
        <f>IF(S211="",T209,IF(T209="",S211,T209&amp;"、"&amp;S211))</f>
        <v>テレビ1台、タブレット端末3台、携帯電話5台、携帯電話用バッテリー6個、乾電池7個</v>
      </c>
    </row>
    <row r="212" spans="1:20" ht="7.5" customHeight="1" thickBot="1">
      <c r="A212" s="328"/>
      <c r="B212" s="329"/>
      <c r="C212" s="326"/>
      <c r="D212" s="326"/>
      <c r="E212" s="326"/>
      <c r="F212" s="326"/>
      <c r="G212" s="326"/>
      <c r="H212" s="326"/>
      <c r="I212" s="326"/>
      <c r="J212" s="326"/>
      <c r="K212" s="377"/>
      <c r="M212" s="693"/>
      <c r="N212" s="693"/>
      <c r="O212" s="693"/>
      <c r="P212" s="693"/>
      <c r="Q212" s="693"/>
    </row>
    <row r="213" spans="1:20" ht="17.25" customHeight="1">
      <c r="A213" s="328"/>
      <c r="B213" s="330" t="s">
        <v>523</v>
      </c>
      <c r="C213" s="657" t="s">
        <v>589</v>
      </c>
      <c r="D213" s="658"/>
      <c r="E213" s="658"/>
      <c r="F213" s="658"/>
      <c r="G213" s="658"/>
      <c r="H213" s="658"/>
      <c r="I213" s="659"/>
      <c r="J213" s="543"/>
      <c r="K213" s="377"/>
      <c r="M213" s="693"/>
      <c r="N213" s="693"/>
      <c r="O213" s="693"/>
      <c r="P213" s="693"/>
      <c r="Q213" s="693"/>
      <c r="S213" s="308" t="str">
        <f>IF(C213="","",C213)</f>
        <v>test 8</v>
      </c>
      <c r="T213" s="308" t="str">
        <f>IF(S213="",T211,IF(T211="",S213,T211&amp;"、"&amp;S213))</f>
        <v>テレビ1台、タブレット端末3台、携帯電話5台、携帯電話用バッテリー6個、乾電池7個、test 8</v>
      </c>
    </row>
    <row r="214" spans="1:20" ht="17.25" customHeight="1" thickBot="1">
      <c r="A214" s="328"/>
      <c r="B214" s="330"/>
      <c r="C214" s="660"/>
      <c r="D214" s="661"/>
      <c r="E214" s="661"/>
      <c r="F214" s="661"/>
      <c r="G214" s="661"/>
      <c r="H214" s="661"/>
      <c r="I214" s="662"/>
      <c r="J214" s="543"/>
      <c r="K214" s="377"/>
    </row>
    <row r="215" spans="1:20" ht="7.5" customHeight="1">
      <c r="A215" s="328"/>
      <c r="B215" s="329"/>
      <c r="C215" s="330"/>
      <c r="D215" s="330"/>
      <c r="E215" s="326"/>
      <c r="F215" s="326"/>
      <c r="G215" s="326"/>
      <c r="H215" s="326"/>
      <c r="I215" s="326"/>
      <c r="J215" s="326"/>
      <c r="K215" s="377"/>
    </row>
    <row r="216" spans="1:20" ht="17.25" customHeight="1">
      <c r="A216" s="651" t="s">
        <v>524</v>
      </c>
      <c r="B216" s="636"/>
      <c r="C216" s="378"/>
      <c r="D216" s="378"/>
      <c r="E216" s="379"/>
      <c r="F216" s="379"/>
      <c r="G216" s="379"/>
      <c r="H216" s="379"/>
      <c r="I216" s="379"/>
      <c r="J216" s="379"/>
      <c r="K216" s="380"/>
    </row>
    <row r="217" spans="1:20" ht="7.5" customHeight="1" thickBot="1">
      <c r="A217" s="328"/>
      <c r="B217" s="329"/>
      <c r="C217" s="330"/>
      <c r="D217" s="330"/>
      <c r="E217" s="326"/>
      <c r="F217" s="326"/>
      <c r="G217" s="326"/>
      <c r="H217" s="326"/>
      <c r="I217" s="326"/>
      <c r="J217" s="326"/>
      <c r="K217" s="377"/>
    </row>
    <row r="218" spans="1:20" ht="17.25" customHeight="1" thickBot="1">
      <c r="A218" s="328"/>
      <c r="B218" s="373" t="s">
        <v>525</v>
      </c>
      <c r="C218" s="375" t="s">
        <v>514</v>
      </c>
      <c r="D218" s="330"/>
      <c r="E218" s="326"/>
      <c r="F218" s="326"/>
      <c r="G218" s="326"/>
      <c r="H218" s="326"/>
      <c r="I218" s="326"/>
      <c r="J218" s="326"/>
      <c r="K218" s="377"/>
      <c r="S218" s="308" t="str">
        <f>IF(C218="有",B218)</f>
        <v>従業員名簿</v>
      </c>
      <c r="T218" s="308" t="str">
        <f>S218</f>
        <v>従業員名簿</v>
      </c>
    </row>
    <row r="219" spans="1:20" ht="7.5" customHeight="1" thickBot="1">
      <c r="A219" s="328"/>
      <c r="B219" s="326"/>
      <c r="D219" s="330"/>
      <c r="E219" s="326"/>
      <c r="F219" s="326"/>
      <c r="G219" s="326"/>
      <c r="H219" s="326"/>
      <c r="I219" s="326"/>
      <c r="J219" s="326"/>
      <c r="K219" s="377"/>
    </row>
    <row r="220" spans="1:20" ht="17.25" customHeight="1" thickBot="1">
      <c r="A220" s="328"/>
      <c r="B220" s="373" t="s">
        <v>526</v>
      </c>
      <c r="C220" s="375" t="s">
        <v>514</v>
      </c>
      <c r="D220" s="330"/>
      <c r="E220" s="326"/>
      <c r="F220" s="326"/>
      <c r="G220" s="326"/>
      <c r="H220" s="326"/>
      <c r="I220" s="326"/>
      <c r="J220" s="326"/>
      <c r="K220" s="377"/>
      <c r="S220" s="308" t="str">
        <f>IF(C220="有",B220)</f>
        <v>利用者名簿</v>
      </c>
      <c r="T220" s="308" t="str">
        <f>IF(S220="",T218,IF(T218="",S220,T218&amp;"、"&amp;S220))</f>
        <v>従業員名簿、利用者名簿</v>
      </c>
    </row>
    <row r="221" spans="1:20" ht="7.5" customHeight="1" thickBot="1">
      <c r="A221" s="328"/>
      <c r="B221" s="326"/>
      <c r="D221" s="326"/>
      <c r="E221" s="326"/>
      <c r="G221" s="326"/>
      <c r="I221" s="376"/>
      <c r="J221" s="376"/>
      <c r="K221" s="377"/>
    </row>
    <row r="222" spans="1:20" ht="17.25" customHeight="1" thickBot="1">
      <c r="A222" s="328"/>
      <c r="B222" s="373" t="s">
        <v>527</v>
      </c>
      <c r="C222" s="375" t="s">
        <v>514</v>
      </c>
      <c r="E222" s="373"/>
      <c r="F222" s="374" t="s">
        <v>515</v>
      </c>
      <c r="G222" s="632">
        <v>9</v>
      </c>
      <c r="H222" s="633"/>
      <c r="I222" s="308" t="s">
        <v>528</v>
      </c>
      <c r="K222" s="331"/>
      <c r="S222" s="308" t="str">
        <f>IF(C222="有",B222&amp;G222&amp;I222,"")</f>
        <v>案内旗9枚</v>
      </c>
      <c r="T222" s="308" t="str">
        <f>IF(S222="",T220,IF(T220="",S222,T220&amp;"、"&amp;S222))</f>
        <v>従業員名簿、利用者名簿、案内旗9枚</v>
      </c>
    </row>
    <row r="223" spans="1:20" ht="7.5" customHeight="1" thickBot="1">
      <c r="A223" s="328"/>
      <c r="B223" s="326"/>
      <c r="D223" s="326"/>
      <c r="E223" s="326"/>
      <c r="F223" s="326"/>
      <c r="G223" s="326"/>
      <c r="H223" s="326"/>
      <c r="I223" s="326"/>
      <c r="J223" s="326"/>
      <c r="K223" s="377"/>
    </row>
    <row r="224" spans="1:20" ht="17.25" customHeight="1" thickBot="1">
      <c r="A224" s="328"/>
      <c r="B224" s="373" t="s">
        <v>519</v>
      </c>
      <c r="C224" s="375" t="s">
        <v>514</v>
      </c>
      <c r="E224" s="373"/>
      <c r="F224" s="374" t="s">
        <v>515</v>
      </c>
      <c r="G224" s="632">
        <v>10</v>
      </c>
      <c r="H224" s="633"/>
      <c r="I224" s="308" t="s">
        <v>516</v>
      </c>
      <c r="K224" s="331"/>
      <c r="S224" s="308" t="str">
        <f>IF(C224="有",B224&amp;G224&amp;I224,"")</f>
        <v>携帯電話10台</v>
      </c>
      <c r="T224" s="308" t="str">
        <f t="shared" ref="T224" si="0">IF(S224="",T222,IF(T222="",S224,T222&amp;"、"&amp;S224))</f>
        <v>従業員名簿、利用者名簿、案内旗9枚、携帯電話10台</v>
      </c>
    </row>
    <row r="225" spans="1:20" ht="7.5" customHeight="1" thickBot="1">
      <c r="A225" s="328"/>
      <c r="B225" s="326"/>
      <c r="D225" s="326"/>
      <c r="E225" s="326"/>
      <c r="F225" s="326"/>
      <c r="G225" s="326"/>
      <c r="H225" s="326"/>
      <c r="I225" s="326"/>
      <c r="J225" s="326"/>
      <c r="K225" s="377"/>
    </row>
    <row r="226" spans="1:20" ht="17.25" customHeight="1" thickBot="1">
      <c r="A226" s="328"/>
      <c r="B226" s="373" t="s">
        <v>520</v>
      </c>
      <c r="C226" s="375" t="s">
        <v>514</v>
      </c>
      <c r="E226" s="373"/>
      <c r="F226" s="374" t="s">
        <v>515</v>
      </c>
      <c r="G226" s="632">
        <v>11</v>
      </c>
      <c r="H226" s="633"/>
      <c r="I226" s="308" t="s">
        <v>521</v>
      </c>
      <c r="K226" s="331"/>
      <c r="S226" s="308" t="str">
        <f>IF(C226="有",B226&amp;G226&amp;I226,"")</f>
        <v>携帯電話用バッテリー11個</v>
      </c>
      <c r="T226" s="308" t="str">
        <f t="shared" ref="T226" si="1">IF(S226="",T224,IF(T224="",S226,T224&amp;"、"&amp;S226))</f>
        <v>従業員名簿、利用者名簿、案内旗9枚、携帯電話10台、携帯電話用バッテリー11個</v>
      </c>
    </row>
    <row r="227" spans="1:20" ht="7.5" customHeight="1" thickBot="1">
      <c r="A227" s="328"/>
      <c r="B227" s="326"/>
      <c r="D227" s="326"/>
      <c r="E227" s="326"/>
      <c r="F227" s="326"/>
      <c r="G227" s="326"/>
      <c r="H227" s="326"/>
      <c r="I227" s="326"/>
      <c r="J227" s="326"/>
      <c r="K227" s="377"/>
    </row>
    <row r="228" spans="1:20" ht="17.25" customHeight="1" thickBot="1">
      <c r="A228" s="328"/>
      <c r="B228" s="373" t="s">
        <v>529</v>
      </c>
      <c r="C228" s="375" t="s">
        <v>514</v>
      </c>
      <c r="E228" s="373"/>
      <c r="F228" s="374" t="s">
        <v>515</v>
      </c>
      <c r="G228" s="632">
        <v>12</v>
      </c>
      <c r="H228" s="633"/>
      <c r="I228" s="308" t="s">
        <v>516</v>
      </c>
      <c r="K228" s="331"/>
      <c r="S228" s="308" t="str">
        <f>IF(C228="有",B228&amp;G228&amp;I228,"")</f>
        <v>拡声器12台</v>
      </c>
      <c r="T228" s="308" t="str">
        <f t="shared" ref="T228" si="2">IF(S228="",T226,IF(T226="",S228,T226&amp;"、"&amp;S228))</f>
        <v>従業員名簿、利用者名簿、案内旗9枚、携帯電話10台、携帯電話用バッテリー11個、拡声器12台</v>
      </c>
    </row>
    <row r="229" spans="1:20" ht="7.5" customHeight="1" thickBot="1">
      <c r="A229" s="328"/>
      <c r="B229" s="326"/>
      <c r="D229" s="326"/>
      <c r="E229" s="326"/>
      <c r="F229" s="326"/>
      <c r="G229" s="326"/>
      <c r="H229" s="326"/>
      <c r="I229" s="326"/>
      <c r="J229" s="326"/>
      <c r="K229" s="377"/>
    </row>
    <row r="230" spans="1:20" ht="17.25" customHeight="1" thickBot="1">
      <c r="A230" s="328"/>
      <c r="B230" s="373" t="s">
        <v>530</v>
      </c>
      <c r="C230" s="375" t="s">
        <v>514</v>
      </c>
      <c r="E230" s="373"/>
      <c r="F230" s="374" t="s">
        <v>515</v>
      </c>
      <c r="G230" s="632">
        <v>13</v>
      </c>
      <c r="H230" s="633"/>
      <c r="I230" s="308" t="s">
        <v>516</v>
      </c>
      <c r="K230" s="331"/>
      <c r="S230" s="308" t="str">
        <f>IF(C230="有",B230&amp;G230&amp;I230,"")</f>
        <v>懐中電灯13台</v>
      </c>
      <c r="T230" s="308" t="str">
        <f t="shared" ref="T230" si="3">IF(S230="",T228,IF(T228="",S230,T228&amp;"、"&amp;S230))</f>
        <v>従業員名簿、利用者名簿、案内旗9枚、携帯電話10台、携帯電話用バッテリー11個、拡声器12台、懐中電灯13台</v>
      </c>
    </row>
    <row r="231" spans="1:20" ht="7.5" customHeight="1" thickBot="1">
      <c r="A231" s="328"/>
      <c r="B231" s="326"/>
      <c r="D231" s="326"/>
      <c r="E231" s="326"/>
      <c r="F231" s="326"/>
      <c r="G231" s="326"/>
      <c r="H231" s="326"/>
      <c r="I231" s="326"/>
      <c r="J231" s="326"/>
      <c r="K231" s="377"/>
    </row>
    <row r="232" spans="1:20" ht="17.25" customHeight="1" thickBot="1">
      <c r="A232" s="328"/>
      <c r="B232" s="373" t="s">
        <v>522</v>
      </c>
      <c r="C232" s="375" t="s">
        <v>514</v>
      </c>
      <c r="E232" s="373"/>
      <c r="F232" s="374" t="s">
        <v>515</v>
      </c>
      <c r="G232" s="632">
        <v>14</v>
      </c>
      <c r="H232" s="633"/>
      <c r="I232" s="308" t="s">
        <v>521</v>
      </c>
      <c r="K232" s="331"/>
      <c r="S232" s="308" t="str">
        <f>IF(C232="有",B232&amp;G232&amp;I232,"")</f>
        <v>乾電池14個</v>
      </c>
      <c r="T232" s="308" t="str">
        <f t="shared" ref="T232" si="4">IF(S232="",T230,IF(T230="",S232,T230&amp;"、"&amp;S232))</f>
        <v>従業員名簿、利用者名簿、案内旗9枚、携帯電話10台、携帯電話用バッテリー11個、拡声器12台、懐中電灯13台、乾電池14個</v>
      </c>
    </row>
    <row r="233" spans="1:20" ht="7.5" customHeight="1" thickBot="1">
      <c r="A233" s="328"/>
      <c r="B233" s="326"/>
      <c r="D233" s="326"/>
      <c r="E233" s="326"/>
      <c r="F233" s="326"/>
      <c r="G233" s="326"/>
      <c r="H233" s="326"/>
      <c r="I233" s="326"/>
      <c r="J233" s="326"/>
      <c r="K233" s="377"/>
    </row>
    <row r="234" spans="1:20" ht="17.25" customHeight="1" thickBot="1">
      <c r="A234" s="328"/>
      <c r="B234" s="373" t="s">
        <v>590</v>
      </c>
      <c r="C234" s="375" t="s">
        <v>514</v>
      </c>
      <c r="E234" s="373"/>
      <c r="F234" s="374" t="s">
        <v>515</v>
      </c>
      <c r="G234" s="632">
        <v>15</v>
      </c>
      <c r="H234" s="633"/>
      <c r="I234" s="308" t="s">
        <v>531</v>
      </c>
      <c r="K234" s="331"/>
      <c r="S234" s="308" t="str">
        <f>IF(C234="有",B234&amp;G234&amp;I234,"")</f>
        <v>ライフジャケット15着</v>
      </c>
      <c r="T234" s="308" t="str">
        <f t="shared" ref="T234" si="5">IF(S234="",T232,IF(T232="",S234,T232&amp;"、"&amp;S234))</f>
        <v>従業員名簿、利用者名簿、案内旗9枚、携帯電話10台、携帯電話用バッテリー11個、拡声器12台、懐中電灯13台、乾電池14個、ライフジャケット15着</v>
      </c>
    </row>
    <row r="235" spans="1:20" ht="7.5" customHeight="1" thickBot="1">
      <c r="A235" s="328"/>
      <c r="B235" s="326"/>
      <c r="D235" s="326"/>
      <c r="E235" s="326"/>
      <c r="F235" s="326"/>
      <c r="G235" s="326"/>
      <c r="H235" s="326"/>
      <c r="I235" s="326"/>
      <c r="J235" s="326"/>
      <c r="K235" s="377"/>
    </row>
    <row r="236" spans="1:20" ht="17.25" customHeight="1" thickBot="1">
      <c r="A236" s="328"/>
      <c r="B236" s="373" t="s">
        <v>532</v>
      </c>
      <c r="C236" s="375" t="s">
        <v>514</v>
      </c>
      <c r="E236" s="373"/>
      <c r="F236" s="374" t="s">
        <v>515</v>
      </c>
      <c r="G236" s="632">
        <v>16</v>
      </c>
      <c r="H236" s="633"/>
      <c r="I236" s="308" t="s">
        <v>521</v>
      </c>
      <c r="K236" s="331"/>
      <c r="S236" s="308" t="str">
        <f>IF(C236="有",B236&amp;G236&amp;I236,"")</f>
        <v>蛍光塗料16個</v>
      </c>
      <c r="T236" s="308" t="str">
        <f t="shared" ref="T236" si="6">IF(S236="",T234,IF(T234="",S236,T234&amp;"、"&amp;S236))</f>
        <v>従業員名簿、利用者名簿、案内旗9枚、携帯電話10台、携帯電話用バッテリー11個、拡声器12台、懐中電灯13台、乾電池14個、ライフジャケット15着、蛍光塗料16個</v>
      </c>
    </row>
    <row r="237" spans="1:20" ht="7.5" customHeight="1" thickBot="1">
      <c r="A237" s="328"/>
      <c r="B237" s="326"/>
      <c r="D237" s="326"/>
      <c r="E237" s="326"/>
      <c r="F237" s="326"/>
      <c r="G237" s="326"/>
      <c r="H237" s="326"/>
      <c r="I237" s="326"/>
      <c r="J237" s="326"/>
      <c r="K237" s="377"/>
    </row>
    <row r="238" spans="1:20" ht="17.25" customHeight="1">
      <c r="A238" s="328"/>
      <c r="B238" s="330" t="s">
        <v>523</v>
      </c>
      <c r="C238" s="657" t="s">
        <v>591</v>
      </c>
      <c r="D238" s="658"/>
      <c r="E238" s="658"/>
      <c r="F238" s="658"/>
      <c r="G238" s="658"/>
      <c r="H238" s="658"/>
      <c r="I238" s="659"/>
      <c r="J238" s="543"/>
      <c r="K238" s="377"/>
      <c r="S238" s="308" t="str">
        <f>IF(C238="","",C238)</f>
        <v>test17</v>
      </c>
      <c r="T238" s="308" t="str">
        <f>IF(S238="",T236,IF(T236="",S238,T236&amp;"、"&amp;S238))</f>
        <v>従業員名簿、利用者名簿、案内旗9枚、携帯電話10台、携帯電話用バッテリー11個、拡声器12台、懐中電灯13台、乾電池14個、ライフジャケット15着、蛍光塗料16個、test17</v>
      </c>
    </row>
    <row r="239" spans="1:20" ht="17.25" customHeight="1" thickBot="1">
      <c r="A239" s="328"/>
      <c r="B239" s="330"/>
      <c r="C239" s="660"/>
      <c r="D239" s="661"/>
      <c r="E239" s="661"/>
      <c r="F239" s="661"/>
      <c r="G239" s="661"/>
      <c r="H239" s="661"/>
      <c r="I239" s="662"/>
      <c r="J239" s="543"/>
      <c r="K239" s="377"/>
    </row>
    <row r="240" spans="1:20" ht="7.5" customHeight="1">
      <c r="A240" s="328"/>
      <c r="B240" s="329"/>
      <c r="C240" s="330"/>
      <c r="D240" s="330"/>
      <c r="E240" s="326"/>
      <c r="F240" s="326"/>
      <c r="G240" s="326"/>
      <c r="H240" s="326"/>
      <c r="I240" s="326"/>
      <c r="J240" s="326"/>
      <c r="K240" s="377"/>
    </row>
    <row r="241" spans="1:20" ht="17.25" customHeight="1">
      <c r="A241" s="651" t="s">
        <v>533</v>
      </c>
      <c r="B241" s="636"/>
      <c r="C241" s="365"/>
      <c r="D241" s="365"/>
      <c r="E241" s="365"/>
      <c r="F241" s="365"/>
      <c r="G241" s="365"/>
      <c r="H241" s="365"/>
      <c r="I241" s="365"/>
      <c r="J241" s="365"/>
      <c r="K241" s="380"/>
    </row>
    <row r="242" spans="1:20" ht="7.5" customHeight="1" thickBot="1">
      <c r="A242" s="328"/>
      <c r="B242" s="329"/>
      <c r="C242" s="373"/>
      <c r="D242" s="373"/>
      <c r="E242" s="373"/>
      <c r="I242" s="374"/>
      <c r="J242" s="374"/>
      <c r="K242" s="377"/>
    </row>
    <row r="243" spans="1:20" ht="17.25" customHeight="1" thickBot="1">
      <c r="A243" s="328"/>
      <c r="B243" s="373" t="s">
        <v>534</v>
      </c>
      <c r="C243" s="375" t="s">
        <v>514</v>
      </c>
      <c r="E243" s="373"/>
      <c r="F243" s="374" t="s">
        <v>515</v>
      </c>
      <c r="G243" s="632">
        <v>18</v>
      </c>
      <c r="H243" s="633"/>
      <c r="I243" s="308" t="s">
        <v>535</v>
      </c>
      <c r="K243" s="331"/>
      <c r="S243" s="308" t="str">
        <f>IF(C243="有",B243&amp;G243&amp;I243,"")</f>
        <v>水18日分</v>
      </c>
      <c r="T243" s="308" t="str">
        <f>S243</f>
        <v>水18日分</v>
      </c>
    </row>
    <row r="244" spans="1:20" ht="7.5" customHeight="1" thickBot="1">
      <c r="A244" s="328"/>
      <c r="B244" s="326"/>
      <c r="D244" s="326"/>
      <c r="E244" s="326"/>
      <c r="G244" s="326"/>
      <c r="I244" s="376"/>
      <c r="J244" s="376"/>
      <c r="K244" s="377"/>
    </row>
    <row r="245" spans="1:20" ht="17.25" customHeight="1" thickBot="1">
      <c r="A245" s="328"/>
      <c r="B245" s="373" t="s">
        <v>536</v>
      </c>
      <c r="C245" s="375" t="s">
        <v>514</v>
      </c>
      <c r="E245" s="373"/>
      <c r="F245" s="374" t="s">
        <v>515</v>
      </c>
      <c r="G245" s="632">
        <v>19</v>
      </c>
      <c r="H245" s="633"/>
      <c r="I245" s="308" t="s">
        <v>535</v>
      </c>
      <c r="K245" s="331"/>
      <c r="S245" s="308" t="str">
        <f>IF(C245="有",B245&amp;G245&amp;I245,"")</f>
        <v>食料19日分</v>
      </c>
      <c r="T245" s="308" t="str">
        <f t="shared" ref="T245:T249" si="7">IF(S245="",T243,IF(T243="",S245,T243&amp;"、"&amp;S245))</f>
        <v>水18日分、食料19日分</v>
      </c>
    </row>
    <row r="246" spans="1:20" ht="7.5" customHeight="1" thickBot="1">
      <c r="A246" s="328"/>
      <c r="B246" s="326"/>
      <c r="D246" s="326"/>
      <c r="E246" s="326"/>
      <c r="G246" s="326"/>
      <c r="I246" s="376"/>
      <c r="J246" s="376"/>
      <c r="K246" s="377"/>
    </row>
    <row r="247" spans="1:20" ht="17.25" customHeight="1" thickBot="1">
      <c r="A247" s="328"/>
      <c r="B247" s="373" t="s">
        <v>537</v>
      </c>
      <c r="C247" s="375" t="s">
        <v>514</v>
      </c>
      <c r="E247" s="373"/>
      <c r="F247" s="374" t="s">
        <v>515</v>
      </c>
      <c r="G247" s="632">
        <v>20</v>
      </c>
      <c r="H247" s="633"/>
      <c r="I247" s="308" t="s">
        <v>538</v>
      </c>
      <c r="K247" s="331"/>
      <c r="S247" s="308" t="str">
        <f>IF(C247="有",B247&amp;G247&amp;I247,"")</f>
        <v>寝具20人分</v>
      </c>
      <c r="T247" s="308" t="str">
        <f t="shared" si="7"/>
        <v>水18日分、食料19日分、寝具20人分</v>
      </c>
    </row>
    <row r="248" spans="1:20" ht="7.5" customHeight="1" thickBot="1">
      <c r="A248" s="328"/>
      <c r="B248" s="326"/>
      <c r="D248" s="326"/>
      <c r="E248" s="326"/>
      <c r="F248" s="326"/>
      <c r="G248" s="326"/>
      <c r="H248" s="326"/>
      <c r="I248" s="326"/>
      <c r="J248" s="326"/>
      <c r="K248" s="377"/>
    </row>
    <row r="249" spans="1:20" ht="17.25" customHeight="1" thickBot="1">
      <c r="A249" s="328"/>
      <c r="B249" s="373" t="s">
        <v>539</v>
      </c>
      <c r="C249" s="375" t="s">
        <v>514</v>
      </c>
      <c r="E249" s="373"/>
      <c r="F249" s="374" t="s">
        <v>515</v>
      </c>
      <c r="G249" s="632">
        <v>21</v>
      </c>
      <c r="H249" s="633"/>
      <c r="I249" s="308" t="s">
        <v>540</v>
      </c>
      <c r="K249" s="331"/>
      <c r="S249" s="308" t="str">
        <f>IF(C249="有",B249&amp;G249&amp;I249,"")</f>
        <v>防寒具21人分</v>
      </c>
      <c r="T249" s="308" t="str">
        <f t="shared" si="7"/>
        <v>水18日分、食料19日分、寝具20人分、防寒具21人分</v>
      </c>
    </row>
    <row r="250" spans="1:20" ht="7.5" customHeight="1" thickBot="1">
      <c r="A250" s="328"/>
      <c r="B250" s="326"/>
      <c r="D250" s="326"/>
      <c r="E250" s="326"/>
      <c r="F250" s="326"/>
      <c r="G250" s="326"/>
      <c r="H250" s="326"/>
      <c r="I250" s="326"/>
      <c r="J250" s="326"/>
      <c r="K250" s="377"/>
    </row>
    <row r="251" spans="1:20" ht="17.25" customHeight="1">
      <c r="A251" s="328"/>
      <c r="B251" s="330" t="s">
        <v>523</v>
      </c>
      <c r="C251" s="657" t="s">
        <v>592</v>
      </c>
      <c r="D251" s="658"/>
      <c r="E251" s="658"/>
      <c r="F251" s="658"/>
      <c r="G251" s="658"/>
      <c r="H251" s="658"/>
      <c r="I251" s="659"/>
      <c r="J251" s="543"/>
      <c r="K251" s="377"/>
      <c r="S251" s="308" t="str">
        <f>IF(C251="","",C251)</f>
        <v>test22</v>
      </c>
      <c r="T251" s="308" t="str">
        <f>IF(S251="",T249,IF(T249="",S251,T249&amp;"、"&amp;S251))</f>
        <v>水18日分、食料19日分、寝具20人分、防寒具21人分、test22</v>
      </c>
    </row>
    <row r="252" spans="1:20" ht="17.25" customHeight="1" thickBot="1">
      <c r="A252" s="328"/>
      <c r="B252" s="330"/>
      <c r="C252" s="660"/>
      <c r="D252" s="661"/>
      <c r="E252" s="661"/>
      <c r="F252" s="661"/>
      <c r="G252" s="661"/>
      <c r="H252" s="661"/>
      <c r="I252" s="662"/>
      <c r="J252" s="543"/>
      <c r="K252" s="377"/>
    </row>
    <row r="253" spans="1:20" ht="7.5" customHeight="1">
      <c r="A253" s="328"/>
      <c r="B253" s="329"/>
      <c r="C253" s="330"/>
      <c r="D253" s="330"/>
      <c r="E253" s="326"/>
      <c r="F253" s="326"/>
      <c r="G253" s="326"/>
      <c r="H253" s="326"/>
      <c r="I253" s="326"/>
      <c r="J253" s="326"/>
      <c r="K253" s="377"/>
    </row>
    <row r="254" spans="1:20" ht="17.25" customHeight="1">
      <c r="A254" s="651" t="s">
        <v>541</v>
      </c>
      <c r="B254" s="636"/>
      <c r="C254" s="365"/>
      <c r="D254" s="365"/>
      <c r="E254" s="365"/>
      <c r="F254" s="365"/>
      <c r="G254" s="365"/>
      <c r="H254" s="365"/>
      <c r="I254" s="365"/>
      <c r="J254" s="365"/>
      <c r="K254" s="380"/>
    </row>
    <row r="255" spans="1:20" ht="7.5" customHeight="1" thickBot="1">
      <c r="A255" s="328"/>
      <c r="B255" s="329"/>
      <c r="C255" s="373"/>
      <c r="D255" s="373"/>
      <c r="E255" s="373"/>
      <c r="I255" s="374"/>
      <c r="J255" s="374"/>
      <c r="K255" s="377"/>
    </row>
    <row r="256" spans="1:20" ht="17.25" customHeight="1" thickBot="1">
      <c r="A256" s="328"/>
      <c r="B256" s="373" t="s">
        <v>593</v>
      </c>
      <c r="C256" s="375" t="s">
        <v>514</v>
      </c>
      <c r="E256" s="373"/>
      <c r="F256" s="374" t="s">
        <v>515</v>
      </c>
      <c r="G256" s="632">
        <v>23</v>
      </c>
      <c r="H256" s="633"/>
      <c r="I256" s="308" t="s">
        <v>528</v>
      </c>
      <c r="K256" s="331"/>
      <c r="S256" s="308" t="str">
        <f>IF(C256="有",B256&amp;G256&amp;I256,"")</f>
        <v>おむつ23枚</v>
      </c>
      <c r="T256" s="308" t="str">
        <f>S256</f>
        <v>おむつ23枚</v>
      </c>
    </row>
    <row r="257" spans="1:20" ht="7.5" customHeight="1" thickBot="1">
      <c r="A257" s="328"/>
      <c r="B257" s="326"/>
      <c r="D257" s="326"/>
      <c r="E257" s="326"/>
      <c r="G257" s="326"/>
      <c r="I257" s="376"/>
      <c r="J257" s="376"/>
      <c r="K257" s="377"/>
    </row>
    <row r="258" spans="1:20" ht="17.25" customHeight="1" thickBot="1">
      <c r="A258" s="328"/>
      <c r="B258" s="373" t="s">
        <v>594</v>
      </c>
      <c r="C258" s="375" t="s">
        <v>514</v>
      </c>
      <c r="E258" s="373"/>
      <c r="F258" s="374" t="s">
        <v>515</v>
      </c>
      <c r="G258" s="632">
        <v>24</v>
      </c>
      <c r="H258" s="633"/>
      <c r="I258" s="308" t="s">
        <v>528</v>
      </c>
      <c r="K258" s="331"/>
      <c r="S258" s="308" t="str">
        <f>IF(C258="有",B258&amp;G258&amp;I258,"")</f>
        <v>おしりふき24枚</v>
      </c>
      <c r="T258" s="308" t="str">
        <f t="shared" ref="T258:T270" si="8">IF(S258="",T256,IF(T256="",S258,T256&amp;"、"&amp;S258))</f>
        <v>おむつ23枚、おしりふき24枚</v>
      </c>
    </row>
    <row r="259" spans="1:20" ht="7.5" customHeight="1" thickBot="1">
      <c r="A259" s="328"/>
      <c r="B259" s="326"/>
      <c r="D259" s="326"/>
      <c r="E259" s="326"/>
      <c r="G259" s="326"/>
      <c r="I259" s="376"/>
      <c r="J259" s="376"/>
      <c r="K259" s="377"/>
    </row>
    <row r="260" spans="1:20" ht="17.25" customHeight="1" thickBot="1">
      <c r="A260" s="328"/>
      <c r="B260" s="373" t="s">
        <v>595</v>
      </c>
      <c r="C260" s="375" t="s">
        <v>514</v>
      </c>
      <c r="E260" s="373"/>
      <c r="F260" s="374" t="s">
        <v>515</v>
      </c>
      <c r="G260" s="632">
        <v>25</v>
      </c>
      <c r="H260" s="633"/>
      <c r="I260" s="308" t="s">
        <v>521</v>
      </c>
      <c r="K260" s="331"/>
      <c r="S260" s="308" t="str">
        <f>IF(C260="有",B260&amp;G260&amp;I260,"")</f>
        <v>おやつ25個</v>
      </c>
      <c r="T260" s="308" t="str">
        <f t="shared" si="8"/>
        <v>おむつ23枚、おしりふき24枚、おやつ25個</v>
      </c>
    </row>
    <row r="261" spans="1:20" ht="7.5" customHeight="1" thickBot="1">
      <c r="A261" s="328"/>
      <c r="B261" s="326"/>
      <c r="D261" s="326"/>
      <c r="E261" s="326"/>
      <c r="F261" s="326"/>
      <c r="G261" s="326"/>
      <c r="H261" s="326"/>
      <c r="I261" s="326"/>
      <c r="J261" s="326"/>
      <c r="K261" s="377"/>
    </row>
    <row r="262" spans="1:20" ht="17.25" customHeight="1" thickBot="1">
      <c r="A262" s="328"/>
      <c r="B262" s="373" t="s">
        <v>547</v>
      </c>
      <c r="C262" s="375" t="s">
        <v>514</v>
      </c>
      <c r="E262" s="373"/>
      <c r="F262" s="374" t="s">
        <v>515</v>
      </c>
      <c r="G262" s="632">
        <v>26</v>
      </c>
      <c r="H262" s="633"/>
      <c r="I262" s="308" t="s">
        <v>521</v>
      </c>
      <c r="K262" s="331"/>
      <c r="S262" s="308" t="str">
        <f>IF(C262="有",B262&amp;G262&amp;I262,"")</f>
        <v>おんぶひも26個</v>
      </c>
      <c r="T262" s="308" t="str">
        <f t="shared" si="8"/>
        <v>おむつ23枚、おしりふき24枚、おやつ25個、おんぶひも26個</v>
      </c>
    </row>
    <row r="263" spans="1:20" ht="7.5" customHeight="1" thickBot="1">
      <c r="A263" s="328"/>
      <c r="B263" s="326"/>
      <c r="D263" s="326"/>
      <c r="E263" s="326"/>
      <c r="F263" s="326"/>
      <c r="G263" s="326"/>
      <c r="H263" s="326"/>
      <c r="I263" s="326"/>
      <c r="J263" s="326"/>
      <c r="K263" s="377"/>
      <c r="T263" s="429"/>
    </row>
    <row r="264" spans="1:20" ht="17.25" customHeight="1" thickBot="1">
      <c r="A264" s="328"/>
      <c r="B264" s="373" t="s">
        <v>596</v>
      </c>
      <c r="C264" s="375" t="s">
        <v>514</v>
      </c>
      <c r="E264" s="373"/>
      <c r="F264" s="374" t="s">
        <v>515</v>
      </c>
      <c r="G264" s="632">
        <v>28</v>
      </c>
      <c r="H264" s="633"/>
      <c r="I264" s="308" t="s">
        <v>528</v>
      </c>
      <c r="K264" s="331"/>
      <c r="S264" s="308" t="str">
        <f>IF(C264="有",B264&amp;G264&amp;I264,"")</f>
        <v>ウエットティッシュ28枚</v>
      </c>
      <c r="T264" s="429" t="str">
        <f t="shared" si="8"/>
        <v>おむつ23枚、おしりふき24枚、おやつ25個、おんぶひも26個、ウエットティッシュ28枚</v>
      </c>
    </row>
    <row r="265" spans="1:20" ht="7.5" customHeight="1" thickBot="1">
      <c r="A265" s="328"/>
      <c r="B265" s="326"/>
      <c r="D265" s="326"/>
      <c r="E265" s="326"/>
      <c r="G265" s="326"/>
      <c r="I265" s="376"/>
      <c r="J265" s="376"/>
      <c r="K265" s="377"/>
      <c r="T265" s="429"/>
    </row>
    <row r="266" spans="1:20" ht="17.25" customHeight="1" thickBot="1">
      <c r="A266" s="328"/>
      <c r="B266" s="373" t="s">
        <v>542</v>
      </c>
      <c r="C266" s="375" t="s">
        <v>514</v>
      </c>
      <c r="E266" s="373"/>
      <c r="F266" s="374" t="s">
        <v>515</v>
      </c>
      <c r="G266" s="632">
        <v>29</v>
      </c>
      <c r="H266" s="633"/>
      <c r="I266" s="308" t="s">
        <v>528</v>
      </c>
      <c r="K266" s="331"/>
      <c r="S266" s="308" t="str">
        <f>IF(C266="有",B266&amp;G266&amp;I266,"")</f>
        <v>ゴミ袋29枚</v>
      </c>
      <c r="T266" s="429" t="str">
        <f t="shared" si="8"/>
        <v>おむつ23枚、おしりふき24枚、おやつ25個、おんぶひも26個、ウエットティッシュ28枚、ゴミ袋29枚</v>
      </c>
    </row>
    <row r="267" spans="1:20" ht="7.5" customHeight="1" thickBot="1">
      <c r="A267" s="328"/>
      <c r="B267" s="326"/>
      <c r="D267" s="326"/>
      <c r="E267" s="326"/>
      <c r="G267" s="326"/>
      <c r="I267" s="376"/>
      <c r="J267" s="376"/>
      <c r="K267" s="377"/>
      <c r="T267" s="429"/>
    </row>
    <row r="268" spans="1:20" ht="17.25" customHeight="1" thickBot="1">
      <c r="A268" s="328"/>
      <c r="B268" s="373" t="s">
        <v>597</v>
      </c>
      <c r="C268" s="375" t="s">
        <v>514</v>
      </c>
      <c r="E268" s="373"/>
      <c r="F268" s="374" t="s">
        <v>515</v>
      </c>
      <c r="G268" s="632">
        <v>30</v>
      </c>
      <c r="H268" s="633"/>
      <c r="I268" s="308" t="s">
        <v>528</v>
      </c>
      <c r="K268" s="331"/>
      <c r="S268" s="308" t="str">
        <f>IF(C268="有",B268&amp;G268&amp;I268,"")</f>
        <v>タオル30枚</v>
      </c>
      <c r="T268" s="429" t="str">
        <f t="shared" si="8"/>
        <v>おむつ23枚、おしりふき24枚、おやつ25個、おんぶひも26個、ウエットティッシュ28枚、ゴミ袋29枚、タオル30枚</v>
      </c>
    </row>
    <row r="269" spans="1:20" ht="7.5" customHeight="1" thickBot="1">
      <c r="A269" s="328"/>
      <c r="B269" s="326"/>
      <c r="D269" s="326"/>
      <c r="E269" s="326"/>
      <c r="F269" s="326"/>
      <c r="G269" s="326"/>
      <c r="H269" s="326"/>
      <c r="I269" s="326"/>
      <c r="J269" s="326"/>
      <c r="K269" s="377"/>
      <c r="T269" s="429"/>
    </row>
    <row r="270" spans="1:20" ht="17.25" customHeight="1">
      <c r="A270" s="328"/>
      <c r="B270" s="330" t="s">
        <v>523</v>
      </c>
      <c r="C270" s="645" t="s">
        <v>598</v>
      </c>
      <c r="D270" s="646"/>
      <c r="E270" s="646"/>
      <c r="F270" s="646"/>
      <c r="G270" s="646"/>
      <c r="H270" s="646"/>
      <c r="I270" s="647"/>
      <c r="J270" s="542"/>
      <c r="K270" s="377"/>
      <c r="S270" s="308" t="str">
        <f>IF(C270="","",C270)</f>
        <v>test31</v>
      </c>
      <c r="T270" s="429" t="str">
        <f t="shared" si="8"/>
        <v>おむつ23枚、おしりふき24枚、おやつ25個、おんぶひも26個、ウエットティッシュ28枚、ゴミ袋29枚、タオル30枚、test31</v>
      </c>
    </row>
    <row r="271" spans="1:20" ht="17.25" customHeight="1" thickBot="1">
      <c r="A271" s="328"/>
      <c r="B271" s="329"/>
      <c r="C271" s="648"/>
      <c r="D271" s="649"/>
      <c r="E271" s="649"/>
      <c r="F271" s="649"/>
      <c r="G271" s="649"/>
      <c r="H271" s="649"/>
      <c r="I271" s="650"/>
      <c r="J271" s="542"/>
      <c r="K271" s="377"/>
    </row>
    <row r="272" spans="1:20" ht="7.5" customHeight="1">
      <c r="A272" s="328"/>
      <c r="B272" s="329"/>
      <c r="C272" s="330"/>
      <c r="D272" s="330"/>
      <c r="E272" s="326"/>
      <c r="F272" s="326"/>
      <c r="G272" s="326"/>
      <c r="H272" s="326"/>
      <c r="I272" s="326"/>
      <c r="J272" s="326"/>
      <c r="K272" s="377"/>
    </row>
    <row r="273" spans="1:20" ht="17.25" customHeight="1">
      <c r="A273" s="651" t="s">
        <v>543</v>
      </c>
      <c r="B273" s="636"/>
      <c r="C273" s="365"/>
      <c r="D273" s="365"/>
      <c r="E273" s="365"/>
      <c r="F273" s="365"/>
      <c r="G273" s="365"/>
      <c r="H273" s="365"/>
      <c r="I273" s="365"/>
      <c r="J273" s="365"/>
      <c r="K273" s="380"/>
    </row>
    <row r="274" spans="1:20" ht="7.5" customHeight="1" thickBot="1">
      <c r="A274" s="328"/>
      <c r="B274" s="329"/>
      <c r="C274" s="373"/>
      <c r="D274" s="373"/>
      <c r="E274" s="373"/>
      <c r="I274" s="374"/>
      <c r="J274" s="374"/>
      <c r="K274" s="377"/>
    </row>
    <row r="275" spans="1:20" ht="17.25" customHeight="1" thickBot="1">
      <c r="A275" s="328"/>
      <c r="B275" s="373" t="s">
        <v>544</v>
      </c>
      <c r="C275" s="375" t="s">
        <v>514</v>
      </c>
      <c r="E275" s="373"/>
      <c r="F275" s="374" t="s">
        <v>515</v>
      </c>
      <c r="G275" s="632">
        <v>2</v>
      </c>
      <c r="H275" s="633"/>
      <c r="I275" s="308" t="s">
        <v>1093</v>
      </c>
      <c r="K275" s="331"/>
      <c r="S275" s="308" t="str">
        <f>IF(C275="有",B275&amp;G275&amp;I275,"")</f>
        <v>常備薬2セット</v>
      </c>
      <c r="T275" s="308" t="str">
        <f>S275</f>
        <v>常備薬2セット</v>
      </c>
    </row>
    <row r="276" spans="1:20" ht="7.5" customHeight="1" thickBot="1">
      <c r="A276" s="328"/>
      <c r="B276" s="326"/>
      <c r="D276" s="326"/>
      <c r="E276" s="326"/>
      <c r="G276" s="326"/>
      <c r="I276" s="376"/>
      <c r="J276" s="376"/>
      <c r="K276" s="377"/>
    </row>
    <row r="277" spans="1:20" ht="17.25" customHeight="1" thickBot="1">
      <c r="A277" s="328"/>
      <c r="B277" s="373" t="s">
        <v>545</v>
      </c>
      <c r="C277" s="375" t="s">
        <v>514</v>
      </c>
      <c r="E277" s="373"/>
      <c r="F277" s="374" t="s">
        <v>515</v>
      </c>
      <c r="G277" s="632">
        <v>24</v>
      </c>
      <c r="H277" s="633"/>
      <c r="I277" s="308" t="s">
        <v>1092</v>
      </c>
      <c r="K277" s="331"/>
      <c r="S277" s="308" t="str">
        <f>IF(C277="有",B277&amp;G277&amp;I277,"")</f>
        <v>消毒液24本</v>
      </c>
      <c r="T277" s="308" t="str">
        <f t="shared" ref="T277:T279" si="9">IF(S277="",T275,IF(T275="",S277,T275&amp;"、"&amp;S277))</f>
        <v>常備薬2セット、消毒液24本</v>
      </c>
    </row>
    <row r="278" spans="1:20" ht="7.5" customHeight="1" thickBot="1">
      <c r="A278" s="328"/>
      <c r="B278" s="326"/>
      <c r="D278" s="326"/>
      <c r="E278" s="326"/>
      <c r="G278" s="326"/>
      <c r="I278" s="376"/>
      <c r="J278" s="376"/>
      <c r="K278" s="377"/>
    </row>
    <row r="279" spans="1:20" ht="17.25" customHeight="1" thickBot="1">
      <c r="A279" s="328"/>
      <c r="B279" s="373" t="s">
        <v>546</v>
      </c>
      <c r="C279" s="375" t="s">
        <v>514</v>
      </c>
      <c r="E279" s="373"/>
      <c r="F279" s="374" t="s">
        <v>515</v>
      </c>
      <c r="G279" s="632">
        <v>25</v>
      </c>
      <c r="H279" s="633"/>
      <c r="I279" s="308" t="s">
        <v>521</v>
      </c>
      <c r="K279" s="331"/>
      <c r="S279" s="308" t="str">
        <f>IF(C279="有",B279&amp;G279&amp;I279,"")</f>
        <v>包帯25個</v>
      </c>
      <c r="T279" s="308" t="str">
        <f t="shared" si="9"/>
        <v>常備薬2セット、消毒液24本、包帯25個</v>
      </c>
    </row>
    <row r="280" spans="1:20" ht="7.5" customHeight="1" thickBot="1">
      <c r="A280" s="328"/>
      <c r="B280" s="326"/>
      <c r="D280" s="326"/>
      <c r="E280" s="326"/>
      <c r="F280" s="326"/>
      <c r="G280" s="326"/>
      <c r="H280" s="326"/>
      <c r="I280" s="326"/>
      <c r="J280" s="326"/>
      <c r="K280" s="377"/>
    </row>
    <row r="281" spans="1:20" s="429" customFormat="1" ht="17.25" customHeight="1" thickBot="1">
      <c r="A281" s="328"/>
      <c r="B281" s="373" t="s">
        <v>1094</v>
      </c>
      <c r="C281" s="375" t="s">
        <v>514</v>
      </c>
      <c r="E281" s="373"/>
      <c r="F281" s="374" t="s">
        <v>515</v>
      </c>
      <c r="G281" s="632">
        <v>25</v>
      </c>
      <c r="H281" s="633"/>
      <c r="I281" s="429" t="s">
        <v>521</v>
      </c>
      <c r="K281" s="331"/>
      <c r="S281" s="429" t="str">
        <f>IF(C281="有",B281&amp;G281&amp;I281,"")</f>
        <v>ガーゼ25個</v>
      </c>
      <c r="T281" s="429" t="str">
        <f t="shared" ref="T281:T283" si="10">IF(S281="",T279,IF(T279="",S281,T279&amp;"、"&amp;S281))</f>
        <v>常備薬2セット、消毒液24本、包帯25個、ガーゼ25個</v>
      </c>
    </row>
    <row r="282" spans="1:20" s="429" customFormat="1" ht="7.5" customHeight="1" thickBot="1">
      <c r="A282" s="328"/>
      <c r="B282" s="326"/>
      <c r="D282" s="326"/>
      <c r="E282" s="326"/>
      <c r="F282" s="326"/>
      <c r="G282" s="326"/>
      <c r="H282" s="326"/>
      <c r="I282" s="326"/>
      <c r="J282" s="326"/>
      <c r="K282" s="377"/>
    </row>
    <row r="283" spans="1:20" s="429" customFormat="1" ht="17.25" customHeight="1">
      <c r="A283" s="328"/>
      <c r="B283" s="330" t="s">
        <v>523</v>
      </c>
      <c r="C283" s="645" t="s">
        <v>598</v>
      </c>
      <c r="D283" s="646"/>
      <c r="E283" s="646"/>
      <c r="F283" s="646"/>
      <c r="G283" s="646"/>
      <c r="H283" s="646"/>
      <c r="I283" s="647"/>
      <c r="J283" s="542"/>
      <c r="K283" s="377"/>
      <c r="S283" s="429" t="str">
        <f>IF(C283="","",C283)</f>
        <v>test31</v>
      </c>
      <c r="T283" s="429" t="str">
        <f t="shared" si="10"/>
        <v>常備薬2セット、消毒液24本、包帯25個、ガーゼ25個、test31</v>
      </c>
    </row>
    <row r="284" spans="1:20" s="429" customFormat="1" ht="17.25" customHeight="1" thickBot="1">
      <c r="A284" s="328"/>
      <c r="B284" s="329"/>
      <c r="C284" s="648"/>
      <c r="D284" s="649"/>
      <c r="E284" s="649"/>
      <c r="F284" s="649"/>
      <c r="G284" s="649"/>
      <c r="H284" s="649"/>
      <c r="I284" s="650"/>
      <c r="J284" s="542"/>
      <c r="K284" s="377"/>
    </row>
    <row r="285" spans="1:20" s="429" customFormat="1" ht="7.5" customHeight="1">
      <c r="A285" s="328"/>
      <c r="B285" s="329"/>
      <c r="C285" s="330"/>
      <c r="D285" s="330"/>
      <c r="E285" s="326"/>
      <c r="F285" s="326"/>
      <c r="G285" s="326"/>
      <c r="H285" s="326"/>
      <c r="I285" s="326"/>
      <c r="J285" s="326"/>
      <c r="K285" s="377"/>
    </row>
    <row r="286" spans="1:20" ht="17.25" customHeight="1">
      <c r="A286" s="651" t="s">
        <v>548</v>
      </c>
      <c r="B286" s="636"/>
      <c r="C286" s="365"/>
      <c r="D286" s="365"/>
      <c r="E286" s="365"/>
      <c r="F286" s="365"/>
      <c r="G286" s="365"/>
      <c r="H286" s="365"/>
      <c r="I286" s="365"/>
      <c r="J286" s="365"/>
      <c r="K286" s="380"/>
    </row>
    <row r="287" spans="1:20" ht="7.5" customHeight="1" thickBot="1">
      <c r="A287" s="328"/>
      <c r="B287" s="329"/>
      <c r="C287" s="373"/>
      <c r="D287" s="373"/>
      <c r="E287" s="373"/>
      <c r="I287" s="374"/>
      <c r="J287" s="374"/>
      <c r="K287" s="377"/>
    </row>
    <row r="288" spans="1:20" ht="55.5" customHeight="1" thickBot="1">
      <c r="A288" s="328"/>
      <c r="B288" s="751" t="s">
        <v>599</v>
      </c>
      <c r="C288" s="752"/>
      <c r="D288" s="752"/>
      <c r="E288" s="752"/>
      <c r="F288" s="752"/>
      <c r="G288" s="752"/>
      <c r="H288" s="752"/>
      <c r="I288" s="752"/>
      <c r="J288" s="752"/>
      <c r="K288" s="753"/>
    </row>
    <row r="289" spans="1:20" ht="8.25" customHeight="1">
      <c r="A289" s="328"/>
      <c r="B289" s="373"/>
      <c r="C289" s="381"/>
      <c r="D289" s="364"/>
      <c r="E289" s="382"/>
      <c r="F289" s="374"/>
      <c r="G289" s="383"/>
      <c r="H289" s="383"/>
      <c r="K289" s="331"/>
    </row>
    <row r="290" spans="1:20" ht="17.25" customHeight="1">
      <c r="A290" s="651" t="s">
        <v>549</v>
      </c>
      <c r="B290" s="636"/>
      <c r="C290" s="365"/>
      <c r="D290" s="365"/>
      <c r="E290" s="365"/>
      <c r="F290" s="365"/>
      <c r="G290" s="365"/>
      <c r="H290" s="365"/>
      <c r="I290" s="365"/>
      <c r="J290" s="365"/>
      <c r="K290" s="380"/>
    </row>
    <row r="291" spans="1:20" s="364" customFormat="1" ht="6" customHeight="1" thickBot="1">
      <c r="A291" s="366"/>
      <c r="B291" s="367"/>
      <c r="K291" s="384"/>
    </row>
    <row r="292" spans="1:20" ht="17.25" customHeight="1" thickBot="1">
      <c r="A292" s="328"/>
      <c r="B292" s="373" t="s">
        <v>550</v>
      </c>
      <c r="C292" s="375" t="s">
        <v>514</v>
      </c>
      <c r="E292" s="373"/>
      <c r="F292" s="374" t="s">
        <v>515</v>
      </c>
      <c r="G292" s="632">
        <v>31</v>
      </c>
      <c r="H292" s="633"/>
      <c r="I292" s="308" t="s">
        <v>521</v>
      </c>
      <c r="K292" s="331"/>
      <c r="S292" s="308" t="str">
        <f>IF(C292="有",B292&amp;G292&amp;I292,"")</f>
        <v>土のう31個</v>
      </c>
      <c r="T292" s="308" t="str">
        <f>S292</f>
        <v>土のう31個</v>
      </c>
    </row>
    <row r="293" spans="1:20" ht="7.5" customHeight="1" thickBot="1">
      <c r="A293" s="328"/>
      <c r="B293" s="326"/>
      <c r="D293" s="326"/>
      <c r="E293" s="326"/>
      <c r="G293" s="326"/>
      <c r="I293" s="376"/>
      <c r="J293" s="376"/>
      <c r="K293" s="377"/>
    </row>
    <row r="294" spans="1:20" ht="17.25" customHeight="1" thickBot="1">
      <c r="A294" s="328"/>
      <c r="B294" s="373" t="s">
        <v>551</v>
      </c>
      <c r="C294" s="375" t="s">
        <v>514</v>
      </c>
      <c r="E294" s="373"/>
      <c r="F294" s="374" t="s">
        <v>515</v>
      </c>
      <c r="G294" s="632">
        <v>32</v>
      </c>
      <c r="H294" s="633"/>
      <c r="I294" s="308" t="s">
        <v>516</v>
      </c>
      <c r="K294" s="331"/>
      <c r="S294" s="308" t="str">
        <f>IF(C294="有",B294&amp;G294&amp;I294,"")</f>
        <v>止水板32台</v>
      </c>
      <c r="T294" s="308" t="str">
        <f t="shared" ref="T294" si="11">IF(S294="",T292,IF(T292="",S294,T292&amp;"、"&amp;S294))</f>
        <v>土のう31個、止水板32台</v>
      </c>
    </row>
    <row r="295" spans="1:20" ht="7.5" customHeight="1" thickBot="1">
      <c r="A295" s="328"/>
      <c r="B295" s="326"/>
      <c r="D295" s="326"/>
      <c r="E295" s="326"/>
      <c r="G295" s="326"/>
      <c r="I295" s="376"/>
      <c r="J295" s="376"/>
      <c r="K295" s="377"/>
    </row>
    <row r="296" spans="1:20" ht="17.25" customHeight="1">
      <c r="A296" s="328"/>
      <c r="B296" s="330" t="s">
        <v>523</v>
      </c>
      <c r="C296" s="645" t="s">
        <v>600</v>
      </c>
      <c r="D296" s="646"/>
      <c r="E296" s="646"/>
      <c r="F296" s="646"/>
      <c r="G296" s="646"/>
      <c r="H296" s="646"/>
      <c r="I296" s="647"/>
      <c r="J296" s="542"/>
      <c r="K296" s="377"/>
      <c r="S296" s="308" t="str">
        <f>IF(C296="","",C296)</f>
        <v>test31</v>
      </c>
      <c r="T296" s="308" t="str">
        <f>IF(S296="",T294,IF(T294="",S296,T294&amp;"、"&amp;S296))</f>
        <v>土のう31個、止水板32台、test31</v>
      </c>
    </row>
    <row r="297" spans="1:20" ht="17.25" customHeight="1" thickBot="1">
      <c r="A297" s="328"/>
      <c r="B297" s="329"/>
      <c r="C297" s="648"/>
      <c r="D297" s="649"/>
      <c r="E297" s="649"/>
      <c r="F297" s="649"/>
      <c r="G297" s="649"/>
      <c r="H297" s="649"/>
      <c r="I297" s="650"/>
      <c r="J297" s="542"/>
      <c r="K297" s="377"/>
    </row>
    <row r="298" spans="1:20" ht="7.5" customHeight="1">
      <c r="A298" s="328"/>
      <c r="B298" s="329"/>
      <c r="C298" s="330"/>
      <c r="D298" s="330"/>
      <c r="E298" s="326"/>
      <c r="F298" s="326"/>
      <c r="G298" s="326"/>
      <c r="H298" s="326"/>
      <c r="I298" s="326"/>
      <c r="J298" s="326"/>
      <c r="K298" s="377"/>
      <c r="S298" s="308" t="str">
        <f>IF(C298="有",B298&amp;G298&amp;I298,"")</f>
        <v/>
      </c>
    </row>
    <row r="299" spans="1:20" ht="17.25" customHeight="1">
      <c r="A299" s="630" t="s">
        <v>997</v>
      </c>
      <c r="B299" s="631"/>
      <c r="C299" s="333"/>
      <c r="D299" s="333"/>
      <c r="E299" s="333"/>
      <c r="F299" s="333"/>
      <c r="G299" s="333"/>
      <c r="H299" s="333"/>
      <c r="I299" s="333"/>
      <c r="J299" s="333"/>
      <c r="K299" s="334"/>
    </row>
    <row r="300" spans="1:20" s="364" customFormat="1" ht="7.5" customHeight="1">
      <c r="A300" s="312"/>
      <c r="B300" s="313"/>
      <c r="C300" s="313"/>
      <c r="D300" s="313"/>
      <c r="E300" s="313"/>
      <c r="F300" s="313"/>
      <c r="G300" s="313"/>
      <c r="H300" s="313"/>
      <c r="I300" s="313"/>
      <c r="J300" s="313"/>
      <c r="K300" s="314"/>
    </row>
    <row r="301" spans="1:20" ht="17.25" customHeight="1">
      <c r="A301" s="651" t="s">
        <v>552</v>
      </c>
      <c r="B301" s="636"/>
      <c r="C301" s="365"/>
      <c r="D301" s="365"/>
      <c r="E301" s="365"/>
      <c r="F301" s="365"/>
      <c r="G301" s="365"/>
      <c r="H301" s="365"/>
      <c r="I301" s="365"/>
      <c r="J301" s="365"/>
      <c r="K301" s="369"/>
      <c r="M301" s="750" t="s">
        <v>601</v>
      </c>
      <c r="N301" s="750"/>
      <c r="O301" s="750"/>
      <c r="P301" s="750"/>
      <c r="Q301" s="750"/>
    </row>
    <row r="302" spans="1:20" ht="7.5" customHeight="1" thickBot="1">
      <c r="A302" s="315"/>
      <c r="B302" s="318"/>
      <c r="C302" s="364"/>
      <c r="D302" s="364"/>
      <c r="E302" s="364"/>
      <c r="F302" s="364"/>
      <c r="G302" s="364"/>
      <c r="H302" s="364"/>
      <c r="I302" s="364"/>
      <c r="J302" s="364"/>
      <c r="K302" s="331"/>
      <c r="M302" s="750"/>
      <c r="N302" s="750"/>
      <c r="O302" s="750"/>
      <c r="P302" s="750"/>
      <c r="Q302" s="750"/>
    </row>
    <row r="303" spans="1:20" ht="17.25" customHeight="1" thickBot="1">
      <c r="A303" s="315"/>
      <c r="B303" s="318" t="s">
        <v>553</v>
      </c>
      <c r="C303" s="319"/>
      <c r="D303" s="319"/>
      <c r="E303" s="319"/>
      <c r="F303" s="319"/>
      <c r="G303" s="652">
        <v>4</v>
      </c>
      <c r="H303" s="653"/>
      <c r="I303" s="319" t="s">
        <v>483</v>
      </c>
      <c r="J303" s="319"/>
      <c r="K303" s="331" t="s">
        <v>602</v>
      </c>
      <c r="M303" s="750"/>
      <c r="N303" s="750"/>
      <c r="O303" s="750"/>
      <c r="P303" s="750"/>
      <c r="Q303" s="750"/>
    </row>
    <row r="304" spans="1:20" ht="7.5" customHeight="1" thickBot="1">
      <c r="A304" s="315"/>
      <c r="B304" s="318"/>
      <c r="C304" s="372"/>
      <c r="D304" s="372"/>
      <c r="E304" s="372"/>
      <c r="F304" s="372"/>
      <c r="G304" s="372"/>
      <c r="H304" s="372"/>
      <c r="I304" s="372"/>
      <c r="J304" s="372"/>
      <c r="K304" s="331"/>
      <c r="M304" s="750"/>
      <c r="N304" s="750"/>
      <c r="O304" s="750"/>
      <c r="P304" s="750"/>
      <c r="Q304" s="750"/>
    </row>
    <row r="305" spans="1:17" ht="17.25" customHeight="1" thickBot="1">
      <c r="A305" s="315"/>
      <c r="B305" s="318" t="s">
        <v>554</v>
      </c>
      <c r="C305" s="319"/>
      <c r="D305" s="319"/>
      <c r="E305" s="319"/>
      <c r="F305" s="319"/>
      <c r="G305" s="652">
        <v>5</v>
      </c>
      <c r="H305" s="653"/>
      <c r="I305" s="319" t="s">
        <v>483</v>
      </c>
      <c r="J305" s="319"/>
      <c r="K305" s="331" t="s">
        <v>603</v>
      </c>
      <c r="M305" s="750"/>
      <c r="N305" s="750"/>
      <c r="O305" s="750"/>
      <c r="P305" s="750"/>
      <c r="Q305" s="750"/>
    </row>
    <row r="306" spans="1:17" ht="7.5" customHeight="1" thickBot="1">
      <c r="A306" s="315"/>
      <c r="B306" s="318"/>
      <c r="C306" s="332"/>
      <c r="D306" s="332"/>
      <c r="E306" s="332"/>
      <c r="F306" s="332"/>
      <c r="G306" s="332"/>
      <c r="H306" s="332"/>
      <c r="I306" s="332"/>
      <c r="J306" s="332"/>
      <c r="K306" s="331"/>
      <c r="M306" s="750"/>
      <c r="N306" s="750"/>
      <c r="O306" s="750"/>
      <c r="P306" s="750"/>
      <c r="Q306" s="750"/>
    </row>
    <row r="307" spans="1:17" ht="17.25" customHeight="1" thickBot="1">
      <c r="A307" s="315"/>
      <c r="B307" s="318" t="s">
        <v>555</v>
      </c>
      <c r="C307" s="319"/>
      <c r="D307" s="319"/>
      <c r="E307" s="319"/>
      <c r="F307" s="319"/>
      <c r="G307" s="652">
        <v>4</v>
      </c>
      <c r="H307" s="653"/>
      <c r="I307" s="319" t="s">
        <v>483</v>
      </c>
      <c r="J307" s="319"/>
      <c r="K307" s="331" t="s">
        <v>602</v>
      </c>
      <c r="M307" s="750"/>
      <c r="N307" s="750"/>
      <c r="O307" s="750"/>
      <c r="P307" s="750"/>
      <c r="Q307" s="750"/>
    </row>
    <row r="308" spans="1:17" ht="7.5" customHeight="1">
      <c r="A308" s="328"/>
      <c r="B308" s="318"/>
      <c r="C308" s="372"/>
      <c r="D308" s="372"/>
      <c r="E308" s="372"/>
      <c r="F308" s="372"/>
      <c r="G308" s="372"/>
      <c r="H308" s="372"/>
      <c r="I308" s="372"/>
      <c r="J308" s="372"/>
      <c r="K308" s="331"/>
      <c r="M308" s="750"/>
      <c r="N308" s="750"/>
      <c r="O308" s="750"/>
      <c r="P308" s="750"/>
      <c r="Q308" s="750"/>
    </row>
    <row r="309" spans="1:17" s="531" customFormat="1" ht="17.25" customHeight="1">
      <c r="A309" s="654" t="s">
        <v>987</v>
      </c>
      <c r="B309" s="655"/>
      <c r="C309" s="655"/>
      <c r="D309" s="655"/>
      <c r="E309" s="655"/>
      <c r="F309" s="655"/>
      <c r="G309" s="655"/>
      <c r="H309" s="655"/>
      <c r="I309" s="365"/>
      <c r="J309" s="365"/>
      <c r="K309" s="369"/>
      <c r="M309" s="750"/>
      <c r="N309" s="750"/>
      <c r="O309" s="750"/>
      <c r="P309" s="750"/>
      <c r="Q309" s="750"/>
    </row>
    <row r="310" spans="1:17" s="531" customFormat="1" ht="7.5" customHeight="1" thickBot="1">
      <c r="A310" s="315"/>
      <c r="B310" s="533"/>
      <c r="C310" s="364"/>
      <c r="D310" s="364"/>
      <c r="E310" s="364"/>
      <c r="F310" s="364"/>
      <c r="G310" s="364"/>
      <c r="H310" s="364"/>
      <c r="I310" s="364"/>
      <c r="J310" s="364"/>
      <c r="K310" s="331"/>
      <c r="M310" s="750"/>
      <c r="N310" s="750"/>
      <c r="O310" s="750"/>
      <c r="P310" s="750"/>
      <c r="Q310" s="750"/>
    </row>
    <row r="311" spans="1:17" s="531" customFormat="1" ht="17.25" customHeight="1" thickBot="1">
      <c r="A311" s="315"/>
      <c r="B311" s="656" t="s">
        <v>988</v>
      </c>
      <c r="C311" s="656"/>
      <c r="D311" s="656"/>
      <c r="E311" s="656"/>
      <c r="F311" s="532"/>
      <c r="G311" s="652">
        <v>4</v>
      </c>
      <c r="H311" s="653"/>
      <c r="I311" s="532" t="s">
        <v>483</v>
      </c>
      <c r="J311" s="532"/>
      <c r="K311" s="331" t="s">
        <v>602</v>
      </c>
      <c r="M311" s="750"/>
      <c r="N311" s="750"/>
      <c r="O311" s="750"/>
      <c r="P311" s="750"/>
      <c r="Q311" s="750"/>
    </row>
    <row r="312" spans="1:17" ht="7.5" customHeight="1">
      <c r="A312" s="335"/>
      <c r="B312" s="367"/>
      <c r="C312" s="372"/>
      <c r="D312" s="372"/>
      <c r="E312" s="372"/>
      <c r="F312" s="372"/>
      <c r="G312" s="372"/>
      <c r="H312" s="372"/>
      <c r="I312" s="372"/>
      <c r="J312" s="372"/>
      <c r="K312" s="338"/>
      <c r="M312" s="750"/>
      <c r="N312" s="750"/>
      <c r="O312" s="750"/>
      <c r="P312" s="750"/>
      <c r="Q312" s="750"/>
    </row>
    <row r="313" spans="1:17" ht="7.5" customHeight="1">
      <c r="A313" s="386"/>
      <c r="B313" s="387"/>
      <c r="C313" s="388"/>
      <c r="D313" s="388"/>
      <c r="E313" s="388"/>
      <c r="F313" s="388"/>
      <c r="G313" s="388"/>
      <c r="H313" s="388"/>
      <c r="I313" s="388"/>
      <c r="J313" s="388"/>
      <c r="K313" s="363"/>
    </row>
    <row r="314" spans="1:17" s="545" customFormat="1" ht="17.25" customHeight="1">
      <c r="A314" s="630" t="s">
        <v>998</v>
      </c>
      <c r="B314" s="631"/>
      <c r="C314" s="544"/>
      <c r="D314" s="544"/>
      <c r="E314" s="544"/>
      <c r="F314" s="544"/>
      <c r="G314" s="544"/>
      <c r="H314" s="544"/>
      <c r="I314" s="544"/>
      <c r="J314" s="544"/>
      <c r="K314" s="334"/>
    </row>
    <row r="315" spans="1:17" s="364" customFormat="1" ht="7.5" customHeight="1">
      <c r="A315" s="312"/>
      <c r="B315" s="313"/>
      <c r="C315" s="313"/>
      <c r="D315" s="313"/>
      <c r="E315" s="313"/>
      <c r="F315" s="313"/>
      <c r="G315" s="313"/>
      <c r="H315" s="313"/>
      <c r="I315" s="313"/>
      <c r="J315" s="313"/>
      <c r="K315" s="314"/>
    </row>
    <row r="316" spans="1:17">
      <c r="B316" s="308" t="s">
        <v>999</v>
      </c>
    </row>
    <row r="317" spans="1:17" s="545" customFormat="1">
      <c r="K317" s="309"/>
    </row>
    <row r="318" spans="1:17" s="545" customFormat="1" ht="17.25" customHeight="1">
      <c r="A318" s="630" t="s">
        <v>1001</v>
      </c>
      <c r="B318" s="631"/>
      <c r="C318" s="544"/>
      <c r="D318" s="544"/>
      <c r="E318" s="544"/>
      <c r="F318" s="544"/>
      <c r="G318" s="544"/>
      <c r="H318" s="544"/>
      <c r="I318" s="544"/>
      <c r="J318" s="544"/>
      <c r="K318" s="334"/>
    </row>
    <row r="319" spans="1:17" s="364" customFormat="1" ht="7.5" customHeight="1">
      <c r="A319" s="312"/>
      <c r="B319" s="313"/>
      <c r="C319" s="313"/>
      <c r="D319" s="313"/>
      <c r="E319" s="313"/>
      <c r="F319" s="313"/>
      <c r="G319" s="313"/>
      <c r="H319" s="313"/>
      <c r="I319" s="313"/>
      <c r="J319" s="313"/>
      <c r="K319" s="314"/>
    </row>
    <row r="320" spans="1:17" s="545" customFormat="1">
      <c r="B320" s="545" t="s">
        <v>999</v>
      </c>
      <c r="K320" s="309"/>
    </row>
    <row r="321" spans="1:11" s="545" customFormat="1">
      <c r="B321" s="545" t="s">
        <v>1002</v>
      </c>
      <c r="K321" s="309"/>
    </row>
    <row r="322" spans="1:11" s="545" customFormat="1">
      <c r="K322" s="309"/>
    </row>
    <row r="323" spans="1:11" s="545" customFormat="1" ht="17.25" customHeight="1">
      <c r="A323" s="630" t="s">
        <v>1004</v>
      </c>
      <c r="B323" s="631"/>
      <c r="C323" s="544"/>
      <c r="D323" s="544"/>
      <c r="E323" s="544"/>
      <c r="F323" s="544"/>
      <c r="G323" s="544"/>
      <c r="H323" s="544"/>
      <c r="I323" s="544"/>
      <c r="J323" s="544"/>
      <c r="K323" s="334"/>
    </row>
    <row r="324" spans="1:11" s="364" customFormat="1" ht="7.5" customHeight="1">
      <c r="A324" s="312"/>
      <c r="B324" s="313"/>
      <c r="C324" s="313"/>
      <c r="D324" s="313"/>
      <c r="E324" s="313"/>
      <c r="F324" s="313"/>
      <c r="G324" s="313"/>
      <c r="H324" s="313"/>
      <c r="I324" s="313"/>
      <c r="J324" s="313"/>
      <c r="K324" s="314"/>
    </row>
    <row r="325" spans="1:11" s="545" customFormat="1">
      <c r="B325" s="545" t="s">
        <v>999</v>
      </c>
      <c r="K325" s="309"/>
    </row>
    <row r="326" spans="1:11" s="545" customFormat="1">
      <c r="B326" s="545" t="s">
        <v>1002</v>
      </c>
      <c r="K326" s="309"/>
    </row>
    <row r="327" spans="1:11" s="545" customFormat="1">
      <c r="K327" s="309"/>
    </row>
    <row r="328" spans="1:11" s="545" customFormat="1" ht="17.25" customHeight="1">
      <c r="A328" s="630" t="s">
        <v>1013</v>
      </c>
      <c r="B328" s="631"/>
      <c r="C328" s="544"/>
      <c r="D328" s="544"/>
      <c r="E328" s="544"/>
      <c r="F328" s="544"/>
      <c r="G328" s="544"/>
      <c r="H328" s="544"/>
      <c r="I328" s="544"/>
      <c r="J328" s="544"/>
      <c r="K328" s="334"/>
    </row>
    <row r="329" spans="1:11" s="364" customFormat="1" ht="7.5" customHeight="1">
      <c r="A329" s="312"/>
      <c r="B329" s="313"/>
      <c r="C329" s="313"/>
      <c r="D329" s="313"/>
      <c r="E329" s="313"/>
      <c r="F329" s="313"/>
      <c r="G329" s="313"/>
      <c r="H329" s="313"/>
      <c r="I329" s="313"/>
      <c r="J329" s="313"/>
      <c r="K329" s="314"/>
    </row>
    <row r="330" spans="1:11" s="545" customFormat="1">
      <c r="B330" s="313"/>
      <c r="K330" s="309"/>
    </row>
    <row r="331" spans="1:11" s="545" customFormat="1">
      <c r="B331" s="545" t="s">
        <v>1002</v>
      </c>
      <c r="K331" s="309"/>
    </row>
    <row r="332" spans="1:11" s="545" customFormat="1">
      <c r="K332" s="309"/>
    </row>
    <row r="333" spans="1:11" s="545" customFormat="1" ht="17.25" customHeight="1">
      <c r="A333" s="630" t="s">
        <v>1014</v>
      </c>
      <c r="B333" s="631"/>
      <c r="C333" s="544"/>
      <c r="D333" s="544"/>
      <c r="E333" s="544"/>
      <c r="F333" s="544"/>
      <c r="G333" s="544"/>
      <c r="H333" s="544"/>
      <c r="I333" s="544"/>
      <c r="J333" s="544"/>
      <c r="K333" s="334"/>
    </row>
    <row r="334" spans="1:11" s="364" customFormat="1" ht="7.5" customHeight="1">
      <c r="A334" s="312"/>
      <c r="B334" s="313"/>
      <c r="C334" s="313"/>
      <c r="D334" s="313"/>
      <c r="E334" s="313"/>
      <c r="F334" s="313"/>
      <c r="G334" s="313"/>
      <c r="H334" s="313"/>
      <c r="I334" s="313"/>
      <c r="J334" s="313"/>
      <c r="K334" s="314"/>
    </row>
    <row r="335" spans="1:11" s="545" customFormat="1">
      <c r="B335" s="545" t="s">
        <v>999</v>
      </c>
      <c r="K335" s="309"/>
    </row>
    <row r="336" spans="1:11" s="545" customFormat="1">
      <c r="B336" s="545" t="s">
        <v>1002</v>
      </c>
      <c r="K336" s="309"/>
    </row>
    <row r="337" spans="1:12" s="545" customFormat="1">
      <c r="K337" s="309"/>
    </row>
    <row r="338" spans="1:12" s="545" customFormat="1" ht="17.25" customHeight="1">
      <c r="A338" s="630" t="s">
        <v>1016</v>
      </c>
      <c r="B338" s="631"/>
      <c r="C338" s="544"/>
      <c r="D338" s="544"/>
      <c r="E338" s="544"/>
      <c r="F338" s="544"/>
      <c r="G338" s="544"/>
      <c r="H338" s="544"/>
      <c r="I338" s="544"/>
      <c r="J338" s="544"/>
      <c r="K338" s="334"/>
    </row>
    <row r="339" spans="1:12" s="364" customFormat="1" ht="7.5" customHeight="1">
      <c r="A339" s="312"/>
      <c r="B339" s="313"/>
      <c r="C339" s="313"/>
      <c r="D339" s="313"/>
      <c r="E339" s="313"/>
      <c r="F339" s="313"/>
      <c r="G339" s="313"/>
      <c r="H339" s="313"/>
      <c r="I339" s="313"/>
      <c r="J339" s="313"/>
      <c r="K339" s="314"/>
    </row>
    <row r="340" spans="1:12" s="545" customFormat="1">
      <c r="B340" s="545" t="s">
        <v>999</v>
      </c>
      <c r="K340" s="309"/>
    </row>
    <row r="341" spans="1:12" s="545" customFormat="1">
      <c r="B341" s="545" t="s">
        <v>1002</v>
      </c>
      <c r="K341" s="309"/>
    </row>
    <row r="342" spans="1:12" s="545" customFormat="1">
      <c r="K342" s="309"/>
    </row>
    <row r="344" spans="1:12">
      <c r="A344" s="389"/>
      <c r="B344" s="330"/>
      <c r="C344" s="330"/>
      <c r="D344" s="330"/>
      <c r="E344" s="330"/>
      <c r="F344" s="330"/>
      <c r="G344" s="330"/>
      <c r="H344" s="330"/>
      <c r="I344" s="330"/>
      <c r="J344" s="330"/>
      <c r="K344" s="390"/>
    </row>
    <row r="345" spans="1:12">
      <c r="A345" s="634" t="s">
        <v>556</v>
      </c>
      <c r="B345" s="631"/>
      <c r="C345" s="333"/>
      <c r="D345" s="333"/>
      <c r="E345" s="333"/>
      <c r="F345" s="333"/>
      <c r="G345" s="333"/>
      <c r="H345" s="333"/>
      <c r="I345" s="333"/>
      <c r="J345" s="333"/>
      <c r="K345" s="391"/>
      <c r="L345" s="310"/>
    </row>
    <row r="346" spans="1:12">
      <c r="A346" s="389"/>
      <c r="B346" s="329"/>
      <c r="C346" s="330"/>
      <c r="D346" s="330"/>
      <c r="E346" s="326"/>
      <c r="F346" s="326"/>
      <c r="G346" s="326"/>
      <c r="H346" s="326"/>
      <c r="I346" s="326"/>
      <c r="J346" s="326"/>
      <c r="K346" s="390"/>
    </row>
    <row r="347" spans="1:12">
      <c r="A347" s="635" t="s">
        <v>557</v>
      </c>
      <c r="B347" s="636"/>
      <c r="C347" s="378"/>
      <c r="D347" s="378"/>
      <c r="E347" s="379"/>
      <c r="F347" s="379"/>
      <c r="G347" s="379"/>
      <c r="H347" s="379"/>
      <c r="I347" s="379"/>
      <c r="J347" s="379"/>
      <c r="K347" s="392"/>
    </row>
    <row r="348" spans="1:12" ht="15" thickBot="1">
      <c r="A348" s="389"/>
      <c r="B348" s="329"/>
      <c r="C348" s="330"/>
      <c r="D348" s="330"/>
      <c r="E348" s="326"/>
      <c r="F348" s="326"/>
      <c r="G348" s="326"/>
      <c r="H348" s="326"/>
      <c r="I348" s="326"/>
      <c r="J348" s="326"/>
      <c r="K348" s="390"/>
    </row>
    <row r="349" spans="1:12" ht="15" thickBot="1">
      <c r="A349" s="389"/>
      <c r="B349" s="329" t="s">
        <v>558</v>
      </c>
      <c r="C349" s="330"/>
      <c r="D349" s="330"/>
      <c r="E349" s="326"/>
      <c r="F349" s="326"/>
      <c r="G349" s="637" t="s">
        <v>559</v>
      </c>
      <c r="H349" s="638"/>
      <c r="I349" s="639"/>
      <c r="J349" s="546"/>
      <c r="K349" s="390"/>
    </row>
    <row r="350" spans="1:12" ht="15" thickBot="1">
      <c r="A350" s="389"/>
      <c r="B350" s="329"/>
      <c r="C350" s="330"/>
      <c r="D350" s="330"/>
      <c r="E350" s="326"/>
      <c r="F350" s="326"/>
      <c r="G350" s="326"/>
      <c r="H350" s="326"/>
      <c r="I350" s="326"/>
      <c r="J350" s="547"/>
      <c r="K350" s="390"/>
    </row>
    <row r="351" spans="1:12" ht="15" thickBot="1">
      <c r="A351" s="389"/>
      <c r="B351" s="329" t="s">
        <v>560</v>
      </c>
      <c r="C351" s="330"/>
      <c r="D351" s="330"/>
      <c r="E351" s="326"/>
      <c r="F351" s="326"/>
      <c r="G351" s="637" t="s">
        <v>604</v>
      </c>
      <c r="H351" s="638"/>
      <c r="I351" s="639"/>
      <c r="J351" s="546"/>
      <c r="K351" s="390"/>
    </row>
    <row r="352" spans="1:12">
      <c r="A352" s="389"/>
      <c r="B352" s="393"/>
      <c r="E352" s="373"/>
      <c r="F352" s="374"/>
      <c r="G352" s="373"/>
      <c r="H352" s="374"/>
      <c r="J352" s="364"/>
      <c r="K352" s="394"/>
    </row>
    <row r="353" spans="1:11">
      <c r="A353" s="389"/>
      <c r="B353" s="393"/>
      <c r="E353" s="373"/>
      <c r="F353" s="374"/>
      <c r="G353" s="373"/>
      <c r="H353" s="374"/>
      <c r="K353" s="394"/>
    </row>
    <row r="354" spans="1:11">
      <c r="A354" s="389"/>
      <c r="B354" s="393"/>
      <c r="E354" s="373"/>
      <c r="F354" s="374"/>
      <c r="G354" s="373"/>
      <c r="H354" s="374"/>
      <c r="K354" s="394"/>
    </row>
    <row r="355" spans="1:11" ht="15" thickBot="1">
      <c r="A355" s="395"/>
      <c r="B355" s="396"/>
      <c r="C355" s="397"/>
      <c r="D355" s="396"/>
      <c r="E355" s="396"/>
      <c r="F355" s="397"/>
      <c r="G355" s="396"/>
      <c r="H355" s="397"/>
      <c r="I355" s="398"/>
      <c r="J355" s="398"/>
      <c r="K355" s="399"/>
    </row>
    <row r="356" spans="1:11">
      <c r="K356" s="308"/>
    </row>
    <row r="357" spans="1:11">
      <c r="K357" s="308"/>
    </row>
    <row r="358" spans="1:11">
      <c r="K358" s="308"/>
    </row>
    <row r="359" spans="1:11">
      <c r="K359" s="308"/>
    </row>
    <row r="360" spans="1:11">
      <c r="K360" s="308"/>
    </row>
    <row r="361" spans="1:11">
      <c r="K361" s="308"/>
    </row>
    <row r="362" spans="1:11">
      <c r="K362" s="308"/>
    </row>
    <row r="363" spans="1:11">
      <c r="K363" s="308"/>
    </row>
    <row r="364" spans="1:11">
      <c r="K364" s="308"/>
    </row>
    <row r="365" spans="1:11">
      <c r="K365" s="308"/>
    </row>
    <row r="366" spans="1:11">
      <c r="K366" s="308"/>
    </row>
    <row r="367" spans="1:11">
      <c r="K367" s="308"/>
    </row>
    <row r="368" spans="1:11">
      <c r="K368" s="308"/>
    </row>
    <row r="369" spans="11:11">
      <c r="K369" s="308"/>
    </row>
    <row r="370" spans="11:11">
      <c r="K370" s="308"/>
    </row>
    <row r="371" spans="11:11">
      <c r="K371" s="308"/>
    </row>
    <row r="372" spans="11:11">
      <c r="K372" s="308"/>
    </row>
    <row r="373" spans="11:11">
      <c r="K373" s="308"/>
    </row>
    <row r="374" spans="11:11">
      <c r="K374" s="308"/>
    </row>
    <row r="375" spans="11:11">
      <c r="K375" s="308"/>
    </row>
  </sheetData>
  <sheetProtection selectLockedCells="1"/>
  <mergeCells count="260">
    <mergeCell ref="A314:B314"/>
    <mergeCell ref="A318:B318"/>
    <mergeCell ref="A323:B323"/>
    <mergeCell ref="A170:B170"/>
    <mergeCell ref="M170:Q197"/>
    <mergeCell ref="C190:I190"/>
    <mergeCell ref="C192:I192"/>
    <mergeCell ref="C172:F172"/>
    <mergeCell ref="G172:H172"/>
    <mergeCell ref="C174:F174"/>
    <mergeCell ref="G174:H174"/>
    <mergeCell ref="C184:I184"/>
    <mergeCell ref="C186:I186"/>
    <mergeCell ref="A188:F188"/>
    <mergeCell ref="A241:B241"/>
    <mergeCell ref="G243:H243"/>
    <mergeCell ref="M301:Q312"/>
    <mergeCell ref="G303:H303"/>
    <mergeCell ref="G305:H305"/>
    <mergeCell ref="G307:H307"/>
    <mergeCell ref="A286:B286"/>
    <mergeCell ref="B288:K288"/>
    <mergeCell ref="A290:B290"/>
    <mergeCell ref="G292:H292"/>
    <mergeCell ref="G236:H236"/>
    <mergeCell ref="C238:I239"/>
    <mergeCell ref="G230:H230"/>
    <mergeCell ref="L128:L133"/>
    <mergeCell ref="L134:L139"/>
    <mergeCell ref="L146:L151"/>
    <mergeCell ref="L152:L157"/>
    <mergeCell ref="M203:Q213"/>
    <mergeCell ref="A126:K126"/>
    <mergeCell ref="C150:I150"/>
    <mergeCell ref="A152:F152"/>
    <mergeCell ref="C154:I154"/>
    <mergeCell ref="C156:I156"/>
    <mergeCell ref="A158:F158"/>
    <mergeCell ref="C159:D159"/>
    <mergeCell ref="M159:Q161"/>
    <mergeCell ref="A146:B146"/>
    <mergeCell ref="M147:Q150"/>
    <mergeCell ref="C148:I148"/>
    <mergeCell ref="H167:K167"/>
    <mergeCell ref="A164:F164"/>
    <mergeCell ref="C161:D161"/>
    <mergeCell ref="F161:H161"/>
    <mergeCell ref="M129:Q132"/>
    <mergeCell ref="M141:Q143"/>
    <mergeCell ref="C143:D143"/>
    <mergeCell ref="F143:H143"/>
    <mergeCell ref="A328:B328"/>
    <mergeCell ref="A333:B333"/>
    <mergeCell ref="A338:B338"/>
    <mergeCell ref="G281:H281"/>
    <mergeCell ref="C283:I284"/>
    <mergeCell ref="C173:J173"/>
    <mergeCell ref="C175:J175"/>
    <mergeCell ref="A176:B176"/>
    <mergeCell ref="B178:J178"/>
    <mergeCell ref="A194:K194"/>
    <mergeCell ref="A195:K195"/>
    <mergeCell ref="A197:B197"/>
    <mergeCell ref="G199:H199"/>
    <mergeCell ref="G201:H201"/>
    <mergeCell ref="A216:B216"/>
    <mergeCell ref="G222:H222"/>
    <mergeCell ref="G224:H224"/>
    <mergeCell ref="G226:H226"/>
    <mergeCell ref="G228:H228"/>
    <mergeCell ref="A180:B180"/>
    <mergeCell ref="M8:Q9"/>
    <mergeCell ref="M11:P11"/>
    <mergeCell ref="A12:B12"/>
    <mergeCell ref="C14:D14"/>
    <mergeCell ref="E14:F14"/>
    <mergeCell ref="G14:H14"/>
    <mergeCell ref="M14:Q20"/>
    <mergeCell ref="C16:D16"/>
    <mergeCell ref="A3:B3"/>
    <mergeCell ref="C3:I3"/>
    <mergeCell ref="A4:B4"/>
    <mergeCell ref="C8:I8"/>
    <mergeCell ref="A70:B70"/>
    <mergeCell ref="A86:B86"/>
    <mergeCell ref="M22:Q22"/>
    <mergeCell ref="A23:B23"/>
    <mergeCell ref="M28:N28"/>
    <mergeCell ref="O28:P28"/>
    <mergeCell ref="Q28:R28"/>
    <mergeCell ref="E16:F16"/>
    <mergeCell ref="G16:H16"/>
    <mergeCell ref="C18:D18"/>
    <mergeCell ref="E18:F18"/>
    <mergeCell ref="G18:H18"/>
    <mergeCell ref="C20:D20"/>
    <mergeCell ref="E20:F20"/>
    <mergeCell ref="G20:H20"/>
    <mergeCell ref="D44:I44"/>
    <mergeCell ref="D51:I51"/>
    <mergeCell ref="D52:I52"/>
    <mergeCell ref="D29:J29"/>
    <mergeCell ref="D30:J30"/>
    <mergeCell ref="D31:J31"/>
    <mergeCell ref="Q38:Q42"/>
    <mergeCell ref="Q43:Q54"/>
    <mergeCell ref="Q55:Q64"/>
    <mergeCell ref="M109:Q112"/>
    <mergeCell ref="C110:I110"/>
    <mergeCell ref="C112:I112"/>
    <mergeCell ref="A114:F114"/>
    <mergeCell ref="C116:I116"/>
    <mergeCell ref="C118:I118"/>
    <mergeCell ref="A120:F120"/>
    <mergeCell ref="C121:D121"/>
    <mergeCell ref="M91:Q94"/>
    <mergeCell ref="C92:I92"/>
    <mergeCell ref="C94:I94"/>
    <mergeCell ref="C103:D103"/>
    <mergeCell ref="M103:Q105"/>
    <mergeCell ref="C105:D105"/>
    <mergeCell ref="F105:H105"/>
    <mergeCell ref="C98:I98"/>
    <mergeCell ref="C100:I100"/>
    <mergeCell ref="A96:F96"/>
    <mergeCell ref="A102:F102"/>
    <mergeCell ref="M121:Q123"/>
    <mergeCell ref="C123:D123"/>
    <mergeCell ref="F123:H123"/>
    <mergeCell ref="L108:L113"/>
    <mergeCell ref="L114:L119"/>
    <mergeCell ref="A90:B90"/>
    <mergeCell ref="L90:L95"/>
    <mergeCell ref="L96:L101"/>
    <mergeCell ref="G205:H205"/>
    <mergeCell ref="G207:H207"/>
    <mergeCell ref="G209:H209"/>
    <mergeCell ref="G211:H211"/>
    <mergeCell ref="C213:I214"/>
    <mergeCell ref="G203:H203"/>
    <mergeCell ref="H169:K169"/>
    <mergeCell ref="A128:B128"/>
    <mergeCell ref="C130:I130"/>
    <mergeCell ref="A134:F134"/>
    <mergeCell ref="C136:I136"/>
    <mergeCell ref="C138:I138"/>
    <mergeCell ref="A140:F140"/>
    <mergeCell ref="C141:D141"/>
    <mergeCell ref="C132:I132"/>
    <mergeCell ref="D165:E165"/>
    <mergeCell ref="C168:K168"/>
    <mergeCell ref="C167:G167"/>
    <mergeCell ref="C169:G169"/>
    <mergeCell ref="A108:B108"/>
    <mergeCell ref="A182:B182"/>
    <mergeCell ref="G294:H294"/>
    <mergeCell ref="G311:H311"/>
    <mergeCell ref="A309:H309"/>
    <mergeCell ref="B311:E311"/>
    <mergeCell ref="A254:B254"/>
    <mergeCell ref="G266:H266"/>
    <mergeCell ref="G245:H245"/>
    <mergeCell ref="G247:H247"/>
    <mergeCell ref="G249:H249"/>
    <mergeCell ref="C251:I252"/>
    <mergeCell ref="G256:H256"/>
    <mergeCell ref="G264:H264"/>
    <mergeCell ref="G232:H232"/>
    <mergeCell ref="G234:H234"/>
    <mergeCell ref="A345:B345"/>
    <mergeCell ref="A347:B347"/>
    <mergeCell ref="G349:I349"/>
    <mergeCell ref="G351:I351"/>
    <mergeCell ref="D6:E6"/>
    <mergeCell ref="H26:J26"/>
    <mergeCell ref="D50:I50"/>
    <mergeCell ref="D53:I53"/>
    <mergeCell ref="D55:I55"/>
    <mergeCell ref="D56:I56"/>
    <mergeCell ref="C296:I297"/>
    <mergeCell ref="A299:B299"/>
    <mergeCell ref="A301:B301"/>
    <mergeCell ref="G268:H268"/>
    <mergeCell ref="C270:I271"/>
    <mergeCell ref="A273:B273"/>
    <mergeCell ref="G275:H275"/>
    <mergeCell ref="G277:H277"/>
    <mergeCell ref="G279:H279"/>
    <mergeCell ref="G258:H258"/>
    <mergeCell ref="G260:H260"/>
    <mergeCell ref="G262:H262"/>
    <mergeCell ref="B68:K68"/>
    <mergeCell ref="B64:K66"/>
    <mergeCell ref="Q65:Q69"/>
    <mergeCell ref="D58:I58"/>
    <mergeCell ref="D60:I60"/>
    <mergeCell ref="D61:I61"/>
    <mergeCell ref="D32:J32"/>
    <mergeCell ref="D33:J33"/>
    <mergeCell ref="D34:J34"/>
    <mergeCell ref="D39:I39"/>
    <mergeCell ref="D40:I40"/>
    <mergeCell ref="D41:I41"/>
    <mergeCell ref="D42:I42"/>
    <mergeCell ref="D43:I43"/>
    <mergeCell ref="D47:I47"/>
    <mergeCell ref="D48:I48"/>
    <mergeCell ref="D49:I49"/>
    <mergeCell ref="O32:P32"/>
    <mergeCell ref="A37:B37"/>
    <mergeCell ref="D75:F75"/>
    <mergeCell ref="G75:H75"/>
    <mergeCell ref="B80:C80"/>
    <mergeCell ref="B81:C81"/>
    <mergeCell ref="B82:C82"/>
    <mergeCell ref="B83:C83"/>
    <mergeCell ref="D76:F76"/>
    <mergeCell ref="D81:F81"/>
    <mergeCell ref="B73:C73"/>
    <mergeCell ref="B74:C74"/>
    <mergeCell ref="B75:C75"/>
    <mergeCell ref="B76:C76"/>
    <mergeCell ref="B77:C77"/>
    <mergeCell ref="B78:C78"/>
    <mergeCell ref="J80:K80"/>
    <mergeCell ref="J81:K81"/>
    <mergeCell ref="J82:K82"/>
    <mergeCell ref="J83:K83"/>
    <mergeCell ref="J79:K79"/>
    <mergeCell ref="G81:H81"/>
    <mergeCell ref="D82:F82"/>
    <mergeCell ref="G82:H82"/>
    <mergeCell ref="D83:F83"/>
    <mergeCell ref="G83:H83"/>
    <mergeCell ref="D80:F80"/>
    <mergeCell ref="G80:H80"/>
    <mergeCell ref="J72:K72"/>
    <mergeCell ref="D72:I72"/>
    <mergeCell ref="M72:P72"/>
    <mergeCell ref="M73:P73"/>
    <mergeCell ref="M74:P74"/>
    <mergeCell ref="M75:P75"/>
    <mergeCell ref="M79:P79"/>
    <mergeCell ref="M80:P80"/>
    <mergeCell ref="D79:I79"/>
    <mergeCell ref="J78:K78"/>
    <mergeCell ref="J73:K73"/>
    <mergeCell ref="J74:K74"/>
    <mergeCell ref="J75:K75"/>
    <mergeCell ref="J76:K76"/>
    <mergeCell ref="J77:K77"/>
    <mergeCell ref="G76:H76"/>
    <mergeCell ref="D77:F77"/>
    <mergeCell ref="G77:H77"/>
    <mergeCell ref="D78:F78"/>
    <mergeCell ref="G78:H78"/>
    <mergeCell ref="D73:F73"/>
    <mergeCell ref="G73:H73"/>
    <mergeCell ref="D74:F74"/>
    <mergeCell ref="G74:H74"/>
  </mergeCells>
  <phoneticPr fontId="23"/>
  <dataValidations count="14">
    <dataValidation type="list" allowBlank="1" showInputMessage="1" showErrorMessage="1" sqref="G303:H303 G305:H305 G307:H307 G311:H311">
      <formula1>"1,2,3,4,5,6,7,8,9,10,11,12"</formula1>
    </dataValidation>
    <dataValidation type="list" allowBlank="1" showInputMessage="1" showErrorMessage="1" sqref="H26">
      <formula1>$O$29:$O$31</formula1>
    </dataValidation>
    <dataValidation type="list" allowBlank="1" showInputMessage="1" showErrorMessage="1" sqref="J186 J192">
      <formula1>"枚方,寝屋川治水緑地"</formula1>
    </dataValidation>
    <dataValidation type="list" allowBlank="1" showInputMessage="1" showErrorMessage="1" sqref="C184:J184 C190:J190">
      <formula1>"淀川,寝屋川"</formula1>
    </dataValidation>
    <dataValidation type="list" allowBlank="1" showInputMessage="1" showErrorMessage="1" sqref="C143:D143 C105:D105 C123:D123 C161:D161">
      <formula1>"徒歩,車両"</formula1>
    </dataValidation>
    <dataValidation type="list" allowBlank="1" showInputMessage="1" showErrorMessage="1" sqref="C222 C226 C228 C230 C232 C234 C236 C220 C266 C247 C249 C243 C260 C262 C294 C245 C256 C268 C258 C264 C292 C205 C207 C201 C203 C199 C211 C224 C218 C209 C279 C281 C275 C277 C289">
      <formula1>"有,無"</formula1>
    </dataValidation>
    <dataValidation operator="greaterThanOrEqual" allowBlank="1" showInputMessage="1" showErrorMessage="1" sqref="G207 G234 G236 G222 G224 G226 G228 G230 G232 G243 G245 G247 G249 G256 G258 G260 G262 G264 G266 G268 G292 G294 G201 G209 G199 G211 G203 G205 G349:J349 G351:J351 G275 G277 G279 G281 G289"/>
    <dataValidation type="list" allowBlank="1" showInputMessage="1" showErrorMessage="1" errorTitle="月の入力" error="月を選択して下さい" sqref="E7 G6">
      <formula1>"1,2,3,4,5,6,7,8,9,10,11,12"</formula1>
    </dataValidation>
    <dataValidation type="whole" allowBlank="1" showInputMessage="1" showErrorMessage="1" errorTitle="西暦の入力" error="4桁の西暦で記載下さい" sqref="C7">
      <formula1>1900</formula1>
      <formula2>2100</formula2>
    </dataValidation>
    <dataValidation type="list" allowBlank="1" showInputMessage="1" showErrorMessage="1" sqref="D26">
      <formula1>M$29:$M$32</formula1>
    </dataValidation>
    <dataValidation type="list" allowBlank="1" showInputMessage="1" showErrorMessage="1" sqref="B28:B31">
      <formula1>$D$29:$D$34</formula1>
    </dataValidation>
    <dataValidation type="list" allowBlank="1" showInputMessage="1" showErrorMessage="1" sqref="B39:B45 B55:B61 B47:B53">
      <formula1>$S$37:$S$69</formula1>
    </dataValidation>
    <dataValidation type="list" allowBlank="1" showInputMessage="1" showErrorMessage="1" sqref="D165:E165">
      <formula1>$M$165:$N$165</formula1>
    </dataValidation>
    <dataValidation type="list" allowBlank="1" showInputMessage="1" showErrorMessage="1" sqref="D73:I78 D80:I83">
      <formula1>$M$72:$M$80</formula1>
    </dataValidation>
  </dataValidations>
  <pageMargins left="0.21360294117647058" right="0.15257352941176472" top="0.75" bottom="0.75" header="0.3" footer="0.3"/>
  <pageSetup paperSize="9" scale="82" orientation="portrait" copies="4" r:id="rId1"/>
  <headerFooter>
    <oddFooter>&amp;C&amp;P</oddFooter>
  </headerFooter>
  <rowBreaks count="2" manualBreakCount="2">
    <brk id="69" max="10" man="1"/>
    <brk id="240" max="10" man="1"/>
  </rowBreaks>
  <ignoredErrors>
    <ignoredError sqref="C169 C167 C186 C192"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[1]避難所一覧シート!#REF!</xm:f>
          </x14:formula1>
          <xm:sqref>J92 J98 J130 J136 J110 J116 J148 J154</xm:sqref>
        </x14:dataValidation>
        <x14:dataValidation type="list" allowBlank="1" showInputMessage="1" showErrorMessage="1">
          <x14:formula1>
            <xm:f>避難所一覧シート!$A$3:$A$59</xm:f>
          </x14:formula1>
          <xm:sqref>C92:I92 C130:I130 C110:I110 C148:I148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M52"/>
  <sheetViews>
    <sheetView view="pageBreakPreview" zoomScale="70" zoomScaleNormal="100" zoomScaleSheetLayoutView="70" workbookViewId="0">
      <selection activeCell="M4" sqref="M4"/>
    </sheetView>
  </sheetViews>
  <sheetFormatPr defaultColWidth="9" defaultRowHeight="18.75" customHeight="1"/>
  <cols>
    <col min="1" max="133" width="1.625" style="38" customWidth="1"/>
    <col min="134" max="134" width="1.625" style="184" customWidth="1"/>
    <col min="135" max="135" width="9" style="232" customWidth="1"/>
    <col min="136" max="195" width="9" style="238" customWidth="1"/>
    <col min="196" max="224" width="9" style="239" customWidth="1"/>
    <col min="225" max="16384" width="9" style="239"/>
  </cols>
  <sheetData>
    <row r="2" spans="1:156" ht="18.75" customHeight="1">
      <c r="A2" s="5"/>
      <c r="B2" s="5"/>
      <c r="C2" s="5"/>
      <c r="D2" s="5"/>
      <c r="E2" s="5"/>
      <c r="F2" s="5"/>
      <c r="G2" s="5"/>
      <c r="H2" s="5"/>
      <c r="I2" s="5"/>
      <c r="J2" s="5"/>
      <c r="K2" s="5"/>
      <c r="L2" s="5"/>
      <c r="M2" s="5"/>
      <c r="N2" s="5"/>
      <c r="O2" s="5"/>
      <c r="P2" s="5"/>
      <c r="Q2" s="5"/>
      <c r="R2" s="5"/>
      <c r="S2" s="5"/>
      <c r="T2" s="5"/>
      <c r="U2" s="5"/>
      <c r="V2" s="5"/>
      <c r="W2" s="5"/>
      <c r="X2" s="5"/>
      <c r="BE2" s="758" t="s">
        <v>302</v>
      </c>
      <c r="BF2" s="759"/>
      <c r="BG2" s="759"/>
      <c r="BH2" s="759"/>
      <c r="BI2" s="759"/>
      <c r="BJ2" s="759"/>
      <c r="BK2" s="759"/>
      <c r="BL2" s="760"/>
      <c r="BQ2" s="5"/>
      <c r="BR2" s="5"/>
      <c r="BS2" s="5"/>
      <c r="BT2" s="5"/>
      <c r="BU2" s="5"/>
      <c r="BV2" s="5"/>
      <c r="BW2" s="5"/>
      <c r="BX2" s="5"/>
      <c r="BY2" s="5"/>
      <c r="BZ2" s="5"/>
      <c r="CA2" s="5"/>
      <c r="CB2" s="5"/>
      <c r="CC2" s="5"/>
      <c r="CD2" s="5"/>
      <c r="CE2" s="5"/>
      <c r="CF2" s="5"/>
      <c r="CG2" s="5"/>
      <c r="CH2" s="5"/>
      <c r="CI2" s="5"/>
      <c r="CJ2" s="5"/>
      <c r="CK2" s="5"/>
      <c r="CL2" s="5"/>
      <c r="DS2" s="758" t="s">
        <v>303</v>
      </c>
      <c r="DT2" s="759"/>
      <c r="DU2" s="759"/>
      <c r="DV2" s="759"/>
      <c r="DW2" s="759"/>
      <c r="DX2" s="759"/>
      <c r="DY2" s="759"/>
      <c r="DZ2" s="760"/>
    </row>
    <row r="3" spans="1:156" ht="18.75" customHeight="1">
      <c r="A3" s="5"/>
      <c r="B3" s="5"/>
      <c r="C3" s="5"/>
      <c r="D3" s="5"/>
      <c r="E3" s="5"/>
      <c r="F3" s="5"/>
      <c r="G3" s="5"/>
      <c r="H3" s="5"/>
      <c r="I3" s="5"/>
      <c r="J3" s="5"/>
      <c r="K3" s="5"/>
      <c r="L3" s="5"/>
      <c r="M3" s="5"/>
      <c r="N3" s="5"/>
      <c r="O3" s="5"/>
      <c r="P3" s="5"/>
      <c r="Q3" s="5"/>
      <c r="R3" s="5"/>
      <c r="S3" s="5"/>
      <c r="T3" s="5"/>
      <c r="U3" s="5"/>
      <c r="V3" s="5"/>
      <c r="W3" s="5"/>
      <c r="X3" s="5"/>
      <c r="BE3" s="761"/>
      <c r="BF3" s="762"/>
      <c r="BG3" s="762"/>
      <c r="BH3" s="762"/>
      <c r="BI3" s="762"/>
      <c r="BJ3" s="762"/>
      <c r="BK3" s="762"/>
      <c r="BL3" s="763"/>
      <c r="BQ3" s="5"/>
      <c r="BR3" s="5"/>
      <c r="BS3" s="5"/>
      <c r="BT3" s="5"/>
      <c r="BU3" s="5"/>
      <c r="BV3" s="5"/>
      <c r="BW3" s="5"/>
      <c r="BX3" s="5"/>
      <c r="BY3" s="5"/>
      <c r="BZ3" s="5"/>
      <c r="CA3" s="5"/>
      <c r="CB3" s="5"/>
      <c r="CC3" s="5"/>
      <c r="CD3" s="5"/>
      <c r="CE3" s="5"/>
      <c r="CF3" s="5"/>
      <c r="CG3" s="5"/>
      <c r="CH3" s="5"/>
      <c r="CI3" s="5"/>
      <c r="CJ3" s="5"/>
      <c r="CK3" s="5"/>
      <c r="CL3" s="5"/>
      <c r="DS3" s="761"/>
      <c r="DT3" s="762"/>
      <c r="DU3" s="762"/>
      <c r="DV3" s="762"/>
      <c r="DW3" s="762"/>
      <c r="DX3" s="762"/>
      <c r="DY3" s="762"/>
      <c r="DZ3" s="763"/>
    </row>
    <row r="4" spans="1:156" ht="18.75" customHeight="1">
      <c r="A4" s="5"/>
      <c r="B4" s="5"/>
      <c r="C4" s="5"/>
      <c r="D4" s="5"/>
      <c r="E4" s="5"/>
      <c r="F4" s="5"/>
      <c r="G4" s="5"/>
      <c r="H4" s="5"/>
      <c r="I4" s="5"/>
      <c r="J4" s="5"/>
      <c r="K4" s="5"/>
      <c r="L4" s="5"/>
      <c r="M4" s="5"/>
      <c r="N4" s="5"/>
      <c r="O4" s="5"/>
      <c r="P4" s="5"/>
      <c r="Q4" s="5"/>
      <c r="R4" s="5"/>
      <c r="S4" s="5"/>
      <c r="T4" s="5"/>
      <c r="U4" s="5"/>
      <c r="V4" s="5"/>
      <c r="W4" s="5"/>
      <c r="X4" s="5"/>
      <c r="BQ4" s="5"/>
      <c r="BR4" s="5"/>
      <c r="BS4" s="5"/>
      <c r="BT4" s="5"/>
      <c r="BU4" s="5"/>
      <c r="BV4" s="5"/>
      <c r="BW4" s="5"/>
      <c r="BX4" s="5"/>
      <c r="BY4" s="5"/>
      <c r="BZ4" s="5"/>
      <c r="CA4" s="5"/>
      <c r="CB4" s="5"/>
      <c r="CC4" s="5"/>
      <c r="CD4" s="5"/>
      <c r="CE4" s="5"/>
      <c r="CF4" s="5"/>
      <c r="CG4" s="5"/>
      <c r="CH4" s="5"/>
      <c r="CI4" s="5"/>
      <c r="CJ4" s="5"/>
      <c r="CK4" s="5"/>
      <c r="CL4" s="5"/>
    </row>
    <row r="5" spans="1:156" ht="18.75" customHeight="1">
      <c r="A5" s="5"/>
      <c r="E5" s="10" t="s">
        <v>44</v>
      </c>
      <c r="F5" s="5"/>
      <c r="G5" s="5"/>
      <c r="H5" s="5"/>
      <c r="I5" s="5"/>
      <c r="J5" s="5"/>
      <c r="K5" s="5"/>
      <c r="L5" s="5"/>
      <c r="M5" s="5"/>
      <c r="N5" s="5"/>
      <c r="O5" s="5"/>
      <c r="P5" s="5"/>
      <c r="Q5" s="5"/>
      <c r="R5" s="5"/>
      <c r="S5" s="5"/>
      <c r="T5" s="5"/>
      <c r="U5" s="5"/>
      <c r="V5" s="5"/>
      <c r="W5" s="5"/>
      <c r="X5" s="5"/>
      <c r="Y5" s="5"/>
      <c r="Z5" s="5"/>
      <c r="AA5" s="5"/>
      <c r="BS5" s="10" t="s">
        <v>44</v>
      </c>
      <c r="BT5" s="5"/>
      <c r="BU5" s="5"/>
      <c r="BV5" s="5"/>
      <c r="BW5" s="5"/>
      <c r="BX5" s="5"/>
      <c r="BY5" s="5"/>
      <c r="BZ5" s="5"/>
      <c r="CA5" s="5"/>
      <c r="CB5" s="5"/>
      <c r="CC5" s="5"/>
      <c r="CD5" s="5"/>
      <c r="CE5" s="5"/>
      <c r="CF5" s="5"/>
      <c r="CG5" s="5"/>
      <c r="CH5" s="5"/>
      <c r="CI5" s="5"/>
      <c r="CJ5" s="5"/>
      <c r="CK5" s="5"/>
      <c r="CL5" s="5"/>
      <c r="CM5" s="5"/>
      <c r="CN5" s="5"/>
      <c r="CO5" s="5"/>
    </row>
    <row r="6" spans="1:156" ht="18.75" customHeight="1">
      <c r="A6" s="5"/>
      <c r="E6" s="764" t="str">
        <f>IF(対象災害選択シート!BE36=0,"","　"&amp;対象災害選択シート!BF36&amp;対象災害選択シート!BG36)</f>
        <v>　洪水時・内水時の避難場所、避難経路は以下のものとする。</v>
      </c>
      <c r="F6" s="764"/>
      <c r="G6" s="764"/>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4"/>
      <c r="AH6" s="764"/>
      <c r="AI6" s="764"/>
      <c r="AJ6" s="764"/>
      <c r="AK6" s="764"/>
      <c r="AL6" s="764"/>
      <c r="AM6" s="764"/>
      <c r="AN6" s="764"/>
      <c r="AO6" s="764"/>
      <c r="AP6" s="764"/>
      <c r="AQ6" s="764"/>
      <c r="AR6" s="764"/>
      <c r="AS6" s="764"/>
      <c r="AT6" s="764"/>
      <c r="AU6" s="764"/>
      <c r="AV6" s="764"/>
      <c r="AW6" s="764"/>
      <c r="AX6" s="764"/>
      <c r="AY6" s="764"/>
      <c r="AZ6" s="764"/>
      <c r="BA6" s="764"/>
      <c r="BB6" s="764"/>
      <c r="BC6" s="764"/>
      <c r="BD6" s="764"/>
      <c r="BE6" s="764"/>
      <c r="BF6" s="764"/>
      <c r="BG6" s="764"/>
      <c r="BH6" s="764"/>
      <c r="BI6" s="764"/>
      <c r="BJ6" s="764"/>
      <c r="BS6" s="764" t="s">
        <v>176</v>
      </c>
      <c r="BT6" s="764"/>
      <c r="BU6" s="764"/>
      <c r="BV6" s="764"/>
      <c r="BW6" s="764"/>
      <c r="BX6" s="764"/>
      <c r="BY6" s="764"/>
      <c r="BZ6" s="764"/>
      <c r="CA6" s="764"/>
      <c r="CB6" s="764"/>
      <c r="CC6" s="764"/>
      <c r="CD6" s="764"/>
      <c r="CE6" s="764"/>
      <c r="CF6" s="764"/>
      <c r="CG6" s="764"/>
      <c r="CH6" s="764"/>
      <c r="CI6" s="764"/>
      <c r="CJ6" s="764"/>
      <c r="CK6" s="764"/>
      <c r="CL6" s="764"/>
      <c r="CM6" s="764"/>
      <c r="CN6" s="764"/>
      <c r="CO6" s="764"/>
      <c r="CP6" s="764"/>
      <c r="CQ6" s="764"/>
      <c r="CR6" s="764"/>
      <c r="CS6" s="764"/>
      <c r="CT6" s="764"/>
      <c r="CU6" s="764"/>
      <c r="CV6" s="764"/>
      <c r="CW6" s="764"/>
      <c r="CX6" s="764"/>
      <c r="CY6" s="764"/>
      <c r="CZ6" s="764"/>
      <c r="DA6" s="764"/>
      <c r="DB6" s="764"/>
      <c r="DC6" s="764"/>
      <c r="DD6" s="764"/>
      <c r="DE6" s="764"/>
      <c r="DF6" s="764"/>
      <c r="DG6" s="764"/>
      <c r="DH6" s="764"/>
      <c r="DI6" s="764"/>
      <c r="DJ6" s="764"/>
      <c r="DK6" s="764"/>
      <c r="DL6" s="764"/>
      <c r="DM6" s="764"/>
      <c r="DN6" s="764"/>
      <c r="DO6" s="764"/>
      <c r="DP6" s="764"/>
      <c r="DQ6" s="764"/>
      <c r="DR6" s="764"/>
      <c r="DS6" s="764"/>
      <c r="DT6" s="764"/>
      <c r="DU6" s="764"/>
      <c r="DV6" s="764"/>
      <c r="DW6" s="764"/>
      <c r="DX6" s="764"/>
    </row>
    <row r="7" spans="1:156" ht="18.75" customHeight="1">
      <c r="A7" s="5"/>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c r="AT7" s="764"/>
      <c r="AU7" s="764"/>
      <c r="AV7" s="764"/>
      <c r="AW7" s="764"/>
      <c r="AX7" s="764"/>
      <c r="AY7" s="764"/>
      <c r="AZ7" s="764"/>
      <c r="BA7" s="764"/>
      <c r="BB7" s="764"/>
      <c r="BC7" s="764"/>
      <c r="BD7" s="764"/>
      <c r="BE7" s="764"/>
      <c r="BF7" s="764"/>
      <c r="BG7" s="764"/>
      <c r="BH7" s="764"/>
      <c r="BI7" s="764"/>
      <c r="BJ7" s="764"/>
      <c r="BS7" s="764"/>
      <c r="BT7" s="764"/>
      <c r="BU7" s="764"/>
      <c r="BV7" s="764"/>
      <c r="BW7" s="764"/>
      <c r="BX7" s="764"/>
      <c r="BY7" s="764"/>
      <c r="BZ7" s="764"/>
      <c r="CA7" s="764"/>
      <c r="CB7" s="764"/>
      <c r="CC7" s="764"/>
      <c r="CD7" s="764"/>
      <c r="CE7" s="764"/>
      <c r="CF7" s="764"/>
      <c r="CG7" s="764"/>
      <c r="CH7" s="764"/>
      <c r="CI7" s="764"/>
      <c r="CJ7" s="764"/>
      <c r="CK7" s="764"/>
      <c r="CL7" s="764"/>
      <c r="CM7" s="764"/>
      <c r="CN7" s="764"/>
      <c r="CO7" s="764"/>
      <c r="CP7" s="764"/>
      <c r="CQ7" s="764"/>
      <c r="CR7" s="764"/>
      <c r="CS7" s="764"/>
      <c r="CT7" s="764"/>
      <c r="CU7" s="764"/>
      <c r="CV7" s="764"/>
      <c r="CW7" s="764"/>
      <c r="CX7" s="764"/>
      <c r="CY7" s="764"/>
      <c r="CZ7" s="764"/>
      <c r="DA7" s="764"/>
      <c r="DB7" s="764"/>
      <c r="DC7" s="764"/>
      <c r="DD7" s="764"/>
      <c r="DE7" s="764"/>
      <c r="DF7" s="764"/>
      <c r="DG7" s="764"/>
      <c r="DH7" s="764"/>
      <c r="DI7" s="764"/>
      <c r="DJ7" s="764"/>
      <c r="DK7" s="764"/>
      <c r="DL7" s="764"/>
      <c r="DM7" s="764"/>
      <c r="DN7" s="764"/>
      <c r="DO7" s="764"/>
      <c r="DP7" s="764"/>
      <c r="DQ7" s="764"/>
      <c r="DR7" s="764"/>
      <c r="DS7" s="764"/>
      <c r="DT7" s="764"/>
      <c r="DU7" s="764"/>
      <c r="DV7" s="764"/>
      <c r="DW7" s="764"/>
      <c r="DX7" s="764"/>
    </row>
    <row r="8" spans="1:156" ht="18.75" customHeight="1">
      <c r="A8" s="5"/>
      <c r="B8" s="5"/>
      <c r="C8" s="5"/>
      <c r="D8" s="5"/>
      <c r="E8" s="5"/>
      <c r="F8" s="5"/>
      <c r="G8" s="5"/>
      <c r="H8" s="5"/>
      <c r="I8" s="5"/>
      <c r="J8" s="5"/>
      <c r="K8" s="5"/>
      <c r="L8" s="5"/>
      <c r="M8" s="5"/>
      <c r="N8" s="5"/>
      <c r="O8" s="5"/>
      <c r="P8" s="5"/>
      <c r="Q8" s="5"/>
      <c r="R8" s="5"/>
      <c r="S8" s="5"/>
      <c r="T8" s="5"/>
      <c r="U8" s="5"/>
      <c r="V8" s="5"/>
      <c r="W8" s="5"/>
      <c r="X8" s="5"/>
      <c r="BQ8" s="5"/>
      <c r="BR8" s="5"/>
      <c r="BS8" s="5"/>
      <c r="BT8" s="5"/>
      <c r="BU8" s="5"/>
      <c r="BV8" s="5"/>
      <c r="BW8" s="5"/>
      <c r="BX8" s="5"/>
      <c r="BY8" s="5"/>
      <c r="BZ8" s="5"/>
      <c r="CA8" s="5"/>
      <c r="CB8" s="5"/>
      <c r="CC8" s="5"/>
      <c r="CD8" s="5"/>
      <c r="CE8" s="5"/>
      <c r="CF8" s="5"/>
      <c r="CG8" s="5"/>
      <c r="CH8" s="5"/>
      <c r="CI8" s="5"/>
      <c r="CJ8" s="5"/>
      <c r="CK8" s="5"/>
      <c r="CL8" s="5"/>
    </row>
    <row r="9" spans="1:156" ht="18.75" customHeight="1">
      <c r="A9" s="5"/>
      <c r="E9" s="765"/>
      <c r="F9" s="766"/>
      <c r="G9" s="766"/>
      <c r="H9" s="766"/>
      <c r="I9" s="766"/>
      <c r="J9" s="767"/>
      <c r="K9" s="771" t="s">
        <v>144</v>
      </c>
      <c r="L9" s="771"/>
      <c r="M9" s="771"/>
      <c r="N9" s="771"/>
      <c r="O9" s="771"/>
      <c r="P9" s="771"/>
      <c r="Q9" s="771"/>
      <c r="R9" s="771"/>
      <c r="S9" s="771"/>
      <c r="T9" s="771"/>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c r="AT9" s="771"/>
      <c r="AU9" s="771" t="s">
        <v>145</v>
      </c>
      <c r="AV9" s="771"/>
      <c r="AW9" s="771"/>
      <c r="AX9" s="771"/>
      <c r="AY9" s="771"/>
      <c r="AZ9" s="771"/>
      <c r="BA9" s="771"/>
      <c r="BB9" s="771"/>
      <c r="BC9" s="771"/>
      <c r="BD9" s="771"/>
      <c r="BE9" s="771"/>
      <c r="BF9" s="771"/>
      <c r="BG9" s="771"/>
      <c r="BH9" s="771"/>
      <c r="BI9" s="771"/>
      <c r="BJ9" s="771"/>
      <c r="BS9" s="765"/>
      <c r="BT9" s="766"/>
      <c r="BU9" s="766"/>
      <c r="BV9" s="766"/>
      <c r="BW9" s="766"/>
      <c r="BX9" s="767"/>
      <c r="BY9" s="771" t="s">
        <v>144</v>
      </c>
      <c r="BZ9" s="771"/>
      <c r="CA9" s="771"/>
      <c r="CB9" s="771"/>
      <c r="CC9" s="771"/>
      <c r="CD9" s="771"/>
      <c r="CE9" s="771"/>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t="s">
        <v>145</v>
      </c>
      <c r="DJ9" s="771"/>
      <c r="DK9" s="771"/>
      <c r="DL9" s="771"/>
      <c r="DM9" s="771"/>
      <c r="DN9" s="771"/>
      <c r="DO9" s="771"/>
      <c r="DP9" s="771"/>
      <c r="DQ9" s="771"/>
      <c r="DR9" s="771"/>
      <c r="DS9" s="771"/>
      <c r="DT9" s="771"/>
      <c r="DU9" s="771"/>
      <c r="DV9" s="771"/>
      <c r="DW9" s="771"/>
      <c r="DX9" s="771"/>
    </row>
    <row r="10" spans="1:156" ht="18.75" customHeight="1">
      <c r="A10" s="5"/>
      <c r="E10" s="768"/>
      <c r="F10" s="769"/>
      <c r="G10" s="769"/>
      <c r="H10" s="769"/>
      <c r="I10" s="769"/>
      <c r="J10" s="770"/>
      <c r="K10" s="771" t="s">
        <v>146</v>
      </c>
      <c r="L10" s="771"/>
      <c r="M10" s="771"/>
      <c r="N10" s="771"/>
      <c r="O10" s="771"/>
      <c r="P10" s="771"/>
      <c r="Q10" s="771"/>
      <c r="R10" s="771"/>
      <c r="S10" s="771"/>
      <c r="T10" s="771"/>
      <c r="U10" s="771"/>
      <c r="V10" s="771"/>
      <c r="W10" s="771"/>
      <c r="X10" s="771"/>
      <c r="Y10" s="771"/>
      <c r="Z10" s="771"/>
      <c r="AA10" s="771"/>
      <c r="AB10" s="771"/>
      <c r="AC10" s="771" t="s">
        <v>147</v>
      </c>
      <c r="AD10" s="771"/>
      <c r="AE10" s="771"/>
      <c r="AF10" s="771"/>
      <c r="AG10" s="771"/>
      <c r="AH10" s="771"/>
      <c r="AI10" s="771"/>
      <c r="AJ10" s="771"/>
      <c r="AK10" s="771"/>
      <c r="AL10" s="771"/>
      <c r="AM10" s="771"/>
      <c r="AN10" s="771"/>
      <c r="AO10" s="771"/>
      <c r="AP10" s="771"/>
      <c r="AQ10" s="771"/>
      <c r="AR10" s="771"/>
      <c r="AS10" s="771"/>
      <c r="AT10" s="771"/>
      <c r="AU10" s="771"/>
      <c r="AV10" s="771"/>
      <c r="AW10" s="771"/>
      <c r="AX10" s="771"/>
      <c r="AY10" s="771"/>
      <c r="AZ10" s="771"/>
      <c r="BA10" s="771"/>
      <c r="BB10" s="771"/>
      <c r="BC10" s="771"/>
      <c r="BD10" s="771"/>
      <c r="BE10" s="771"/>
      <c r="BF10" s="771"/>
      <c r="BG10" s="771"/>
      <c r="BH10" s="771"/>
      <c r="BI10" s="771"/>
      <c r="BJ10" s="771"/>
      <c r="BS10" s="768"/>
      <c r="BT10" s="769"/>
      <c r="BU10" s="769"/>
      <c r="BV10" s="769"/>
      <c r="BW10" s="769"/>
      <c r="BX10" s="770"/>
      <c r="BY10" s="771" t="s">
        <v>146</v>
      </c>
      <c r="BZ10" s="771"/>
      <c r="CA10" s="771"/>
      <c r="CB10" s="771"/>
      <c r="CC10" s="771"/>
      <c r="CD10" s="771"/>
      <c r="CE10" s="771"/>
      <c r="CF10" s="771"/>
      <c r="CG10" s="771"/>
      <c r="CH10" s="771"/>
      <c r="CI10" s="771"/>
      <c r="CJ10" s="771"/>
      <c r="CK10" s="771"/>
      <c r="CL10" s="771"/>
      <c r="CM10" s="771"/>
      <c r="CN10" s="771"/>
      <c r="CO10" s="771"/>
      <c r="CP10" s="771"/>
      <c r="CQ10" s="771" t="s">
        <v>147</v>
      </c>
      <c r="CR10" s="771"/>
      <c r="CS10" s="771"/>
      <c r="CT10" s="771"/>
      <c r="CU10" s="771"/>
      <c r="CV10" s="771"/>
      <c r="CW10" s="771"/>
      <c r="CX10" s="771"/>
      <c r="CY10" s="771"/>
      <c r="CZ10" s="771"/>
      <c r="DA10" s="771"/>
      <c r="DB10" s="771"/>
      <c r="DC10" s="771"/>
      <c r="DD10" s="771"/>
      <c r="DE10" s="771"/>
      <c r="DF10" s="771"/>
      <c r="DG10" s="771"/>
      <c r="DH10" s="771"/>
      <c r="DI10" s="771"/>
      <c r="DJ10" s="771"/>
      <c r="DK10" s="771"/>
      <c r="DL10" s="771"/>
      <c r="DM10" s="771"/>
      <c r="DN10" s="771"/>
      <c r="DO10" s="771"/>
      <c r="DP10" s="771"/>
      <c r="DQ10" s="771"/>
      <c r="DR10" s="771"/>
      <c r="DS10" s="771"/>
      <c r="DT10" s="771"/>
      <c r="DU10" s="771"/>
      <c r="DV10" s="771"/>
      <c r="DW10" s="771"/>
      <c r="DX10" s="771"/>
    </row>
    <row r="11" spans="1:156" ht="18.75" customHeight="1">
      <c r="A11" s="5"/>
      <c r="E11" s="755" t="s">
        <v>148</v>
      </c>
      <c r="F11" s="756"/>
      <c r="G11" s="756"/>
      <c r="H11" s="756"/>
      <c r="I11" s="756"/>
      <c r="J11" s="757"/>
      <c r="K11" s="774" t="str">
        <f>IF('印刷シート（表紙・目次・様式１～６）'!U280&lt;&gt;"",'印刷シート（表紙・目次・様式１～６）'!U280,"")</f>
        <v>01市立東小学校</v>
      </c>
      <c r="L11" s="775"/>
      <c r="M11" s="775"/>
      <c r="N11" s="775"/>
      <c r="O11" s="775"/>
      <c r="P11" s="775"/>
      <c r="Q11" s="775"/>
      <c r="R11" s="775"/>
      <c r="S11" s="775"/>
      <c r="T11" s="775"/>
      <c r="U11" s="775"/>
      <c r="V11" s="775"/>
      <c r="W11" s="775"/>
      <c r="X11" s="775"/>
      <c r="Y11" s="775"/>
      <c r="Z11" s="775"/>
      <c r="AA11" s="775"/>
      <c r="AB11" s="776"/>
      <c r="AC11" s="754" t="str">
        <f>IF('印刷シート（表紙・目次・様式１～６）'!U300&lt;&gt;"",'印刷シート（表紙・目次・様式１～６）'!U300,"")</f>
        <v>03市立市民会館</v>
      </c>
      <c r="AD11" s="754"/>
      <c r="AE11" s="754"/>
      <c r="AF11" s="754"/>
      <c r="AG11" s="754"/>
      <c r="AH11" s="754"/>
      <c r="AI11" s="754"/>
      <c r="AJ11" s="754"/>
      <c r="AK11" s="754"/>
      <c r="AL11" s="754"/>
      <c r="AM11" s="754"/>
      <c r="AN11" s="754"/>
      <c r="AO11" s="754"/>
      <c r="AP11" s="754"/>
      <c r="AQ11" s="754"/>
      <c r="AR11" s="754"/>
      <c r="AS11" s="754"/>
      <c r="AT11" s="754"/>
      <c r="AU11" s="754" t="str">
        <f>IF('印刷シート（表紙・目次・様式１～６）'!U321&lt;&gt;"",'印刷シート（表紙・目次・様式１～６）'!U321&amp;'印刷シート（表紙・目次・様式１～６）'!AK321&amp;'印刷シート（表紙・目次・様式１～６）'!AS321,"")</f>
        <v>施設3階</v>
      </c>
      <c r="AV11" s="754"/>
      <c r="AW11" s="754"/>
      <c r="AX11" s="754"/>
      <c r="AY11" s="754"/>
      <c r="AZ11" s="754"/>
      <c r="BA11" s="754"/>
      <c r="BB11" s="754"/>
      <c r="BC11" s="754"/>
      <c r="BD11" s="754"/>
      <c r="BE11" s="754"/>
      <c r="BF11" s="754"/>
      <c r="BG11" s="754"/>
      <c r="BH11" s="754"/>
      <c r="BI11" s="754"/>
      <c r="BJ11" s="754"/>
      <c r="BS11" s="755" t="s">
        <v>148</v>
      </c>
      <c r="BT11" s="756"/>
      <c r="BU11" s="756"/>
      <c r="BV11" s="756"/>
      <c r="BW11" s="756"/>
      <c r="BX11" s="757"/>
      <c r="BY11" s="773" t="s">
        <v>398</v>
      </c>
      <c r="BZ11" s="773"/>
      <c r="CA11" s="773"/>
      <c r="CB11" s="773"/>
      <c r="CC11" s="773"/>
      <c r="CD11" s="773"/>
      <c r="CE11" s="773"/>
      <c r="CF11" s="773"/>
      <c r="CG11" s="773"/>
      <c r="CH11" s="773"/>
      <c r="CI11" s="773"/>
      <c r="CJ11" s="773"/>
      <c r="CK11" s="773"/>
      <c r="CL11" s="773"/>
      <c r="CM11" s="773"/>
      <c r="CN11" s="773"/>
      <c r="CO11" s="773"/>
      <c r="CP11" s="773"/>
      <c r="CQ11" s="773" t="s">
        <v>400</v>
      </c>
      <c r="CR11" s="773"/>
      <c r="CS11" s="773"/>
      <c r="CT11" s="773"/>
      <c r="CU11" s="773"/>
      <c r="CV11" s="773"/>
      <c r="CW11" s="773"/>
      <c r="CX11" s="773"/>
      <c r="CY11" s="773"/>
      <c r="CZ11" s="773"/>
      <c r="DA11" s="773"/>
      <c r="DB11" s="773"/>
      <c r="DC11" s="773"/>
      <c r="DD11" s="773"/>
      <c r="DE11" s="773"/>
      <c r="DF11" s="773"/>
      <c r="DG11" s="773"/>
      <c r="DH11" s="773"/>
      <c r="DI11" s="773" t="s">
        <v>452</v>
      </c>
      <c r="DJ11" s="773"/>
      <c r="DK11" s="773"/>
      <c r="DL11" s="773"/>
      <c r="DM11" s="773"/>
      <c r="DN11" s="773"/>
      <c r="DO11" s="773"/>
      <c r="DP11" s="773"/>
      <c r="DQ11" s="773"/>
      <c r="DR11" s="773"/>
      <c r="DS11" s="773"/>
      <c r="DT11" s="773"/>
      <c r="DU11" s="773"/>
      <c r="DV11" s="773"/>
      <c r="DW11" s="773"/>
      <c r="DX11" s="773"/>
      <c r="ED11" s="206"/>
      <c r="EE11" s="206"/>
      <c r="EF11" s="206"/>
      <c r="EG11" s="206"/>
      <c r="EH11" s="206"/>
      <c r="EI11" s="206"/>
      <c r="EJ11" s="206"/>
      <c r="EK11" s="206"/>
      <c r="EL11" s="206"/>
      <c r="EM11" s="206"/>
      <c r="EN11" s="205"/>
      <c r="EO11" s="205"/>
      <c r="EP11" s="205"/>
      <c r="EQ11" s="205"/>
      <c r="ER11" s="205"/>
      <c r="ES11" s="205"/>
      <c r="ET11" s="205"/>
      <c r="EU11" s="205"/>
      <c r="EV11" s="205"/>
      <c r="EW11" s="205"/>
      <c r="EX11" s="205"/>
      <c r="EY11" s="205"/>
      <c r="EZ11" s="205"/>
    </row>
    <row r="12" spans="1:156" ht="18.75" customHeight="1">
      <c r="A12" s="5"/>
      <c r="E12" s="755" t="s">
        <v>151</v>
      </c>
      <c r="F12" s="756"/>
      <c r="G12" s="756"/>
      <c r="H12" s="756"/>
      <c r="I12" s="756"/>
      <c r="J12" s="757"/>
      <c r="K12" s="774" t="str">
        <f>IF('印刷シート（表紙・目次・様式１～６）'!U283&lt;&gt;"",'印刷シート（表紙・目次・様式１～６）'!U283,"")</f>
        <v>47市立西南ｺﾐｭﾆﾃｨｾﾝﾀｰ</v>
      </c>
      <c r="L12" s="775"/>
      <c r="M12" s="775"/>
      <c r="N12" s="775"/>
      <c r="O12" s="775"/>
      <c r="P12" s="775"/>
      <c r="Q12" s="775"/>
      <c r="R12" s="775"/>
      <c r="S12" s="775"/>
      <c r="T12" s="775"/>
      <c r="U12" s="775"/>
      <c r="V12" s="775"/>
      <c r="W12" s="775"/>
      <c r="X12" s="775"/>
      <c r="Y12" s="775"/>
      <c r="Z12" s="775"/>
      <c r="AA12" s="775"/>
      <c r="AB12" s="776"/>
      <c r="AC12" s="754" t="str">
        <f>IF('印刷シート（表紙・目次・様式１～６）'!U303&lt;&gt;"",'印刷シート（表紙・目次・様式１～６）'!U303,"")</f>
        <v>第２ねやがわ園</v>
      </c>
      <c r="AD12" s="754"/>
      <c r="AE12" s="754"/>
      <c r="AF12" s="754"/>
      <c r="AG12" s="754"/>
      <c r="AH12" s="754"/>
      <c r="AI12" s="754"/>
      <c r="AJ12" s="754"/>
      <c r="AK12" s="754"/>
      <c r="AL12" s="754"/>
      <c r="AM12" s="754"/>
      <c r="AN12" s="754"/>
      <c r="AO12" s="754"/>
      <c r="AP12" s="754"/>
      <c r="AQ12" s="754"/>
      <c r="AR12" s="754"/>
      <c r="AS12" s="754"/>
      <c r="AT12" s="754"/>
      <c r="AU12" s="754" t="str">
        <f>IF('印刷シート（表紙・目次・様式１～６）'!U322&lt;&gt;"",'印刷シート（表紙・目次・様式１～６）'!U322&amp;'印刷シート（表紙・目次・様式１～６）'!AK322&amp;'印刷シート（表紙・目次・様式１～６）'!AS322,"")</f>
        <v>施設3階</v>
      </c>
      <c r="AV12" s="754"/>
      <c r="AW12" s="754"/>
      <c r="AX12" s="754"/>
      <c r="AY12" s="754"/>
      <c r="AZ12" s="754"/>
      <c r="BA12" s="754"/>
      <c r="BB12" s="754"/>
      <c r="BC12" s="754"/>
      <c r="BD12" s="754"/>
      <c r="BE12" s="754"/>
      <c r="BF12" s="754"/>
      <c r="BG12" s="754"/>
      <c r="BH12" s="754"/>
      <c r="BI12" s="754"/>
      <c r="BJ12" s="754"/>
      <c r="BS12" s="755" t="s">
        <v>151</v>
      </c>
      <c r="BT12" s="756"/>
      <c r="BU12" s="756"/>
      <c r="BV12" s="756"/>
      <c r="BW12" s="756"/>
      <c r="BX12" s="757"/>
      <c r="BY12" s="773" t="s">
        <v>398</v>
      </c>
      <c r="BZ12" s="773"/>
      <c r="CA12" s="773"/>
      <c r="CB12" s="773"/>
      <c r="CC12" s="773"/>
      <c r="CD12" s="773"/>
      <c r="CE12" s="773"/>
      <c r="CF12" s="773"/>
      <c r="CG12" s="773"/>
      <c r="CH12" s="773"/>
      <c r="CI12" s="773"/>
      <c r="CJ12" s="773"/>
      <c r="CK12" s="773"/>
      <c r="CL12" s="773"/>
      <c r="CM12" s="773"/>
      <c r="CN12" s="773"/>
      <c r="CO12" s="773"/>
      <c r="CP12" s="773"/>
      <c r="CQ12" s="773" t="s">
        <v>400</v>
      </c>
      <c r="CR12" s="773"/>
      <c r="CS12" s="773"/>
      <c r="CT12" s="773"/>
      <c r="CU12" s="773"/>
      <c r="CV12" s="773"/>
      <c r="CW12" s="773"/>
      <c r="CX12" s="773"/>
      <c r="CY12" s="773"/>
      <c r="CZ12" s="773"/>
      <c r="DA12" s="773"/>
      <c r="DB12" s="773"/>
      <c r="DC12" s="773"/>
      <c r="DD12" s="773"/>
      <c r="DE12" s="773"/>
      <c r="DF12" s="773"/>
      <c r="DG12" s="773"/>
      <c r="DH12" s="773"/>
      <c r="DI12" s="773" t="s">
        <v>452</v>
      </c>
      <c r="DJ12" s="773"/>
      <c r="DK12" s="773"/>
      <c r="DL12" s="773"/>
      <c r="DM12" s="773"/>
      <c r="DN12" s="773"/>
      <c r="DO12" s="773"/>
      <c r="DP12" s="773"/>
      <c r="DQ12" s="773"/>
      <c r="DR12" s="773"/>
      <c r="DS12" s="773"/>
      <c r="DT12" s="773"/>
      <c r="DU12" s="773"/>
      <c r="DV12" s="773"/>
      <c r="DW12" s="773"/>
      <c r="DX12" s="773"/>
      <c r="ED12" s="206"/>
      <c r="EE12" s="206"/>
      <c r="EF12" s="206"/>
      <c r="EG12" s="206"/>
      <c r="EH12" s="206"/>
      <c r="EI12" s="206"/>
      <c r="EJ12" s="206"/>
      <c r="EK12" s="206"/>
      <c r="EL12" s="206"/>
      <c r="EM12" s="206"/>
      <c r="EN12" s="205"/>
      <c r="EO12" s="205"/>
      <c r="EP12" s="205"/>
      <c r="EQ12" s="205"/>
      <c r="ER12" s="205"/>
      <c r="ES12" s="205"/>
      <c r="ET12" s="205"/>
      <c r="EU12" s="205"/>
      <c r="EV12" s="205"/>
      <c r="EW12" s="205"/>
      <c r="EX12" s="205"/>
      <c r="EY12" s="205"/>
      <c r="EZ12" s="205"/>
    </row>
    <row r="13" spans="1:156" ht="14.45" customHeight="1" thickBot="1">
      <c r="A13" s="5"/>
      <c r="B13" s="5"/>
      <c r="C13" s="5"/>
      <c r="D13" s="5"/>
      <c r="E13" s="5"/>
      <c r="F13" s="5"/>
      <c r="G13" s="5"/>
      <c r="H13" s="5"/>
      <c r="I13" s="5"/>
      <c r="J13" s="5"/>
      <c r="K13" s="5"/>
      <c r="L13" s="5"/>
      <c r="M13" s="5"/>
      <c r="N13" s="5"/>
      <c r="O13" s="5"/>
      <c r="P13" s="5"/>
      <c r="Q13" s="5"/>
      <c r="R13" s="5"/>
      <c r="S13" s="5"/>
      <c r="T13" s="5"/>
      <c r="U13" s="5"/>
      <c r="V13" s="5"/>
      <c r="W13" s="5"/>
      <c r="X13" s="5"/>
    </row>
    <row r="14" spans="1:156" ht="18.75" customHeight="1">
      <c r="A14" s="5"/>
      <c r="B14" s="5"/>
      <c r="C14" s="5"/>
      <c r="D14" s="5"/>
      <c r="E14" s="83"/>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7"/>
      <c r="BS14" s="83"/>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156"/>
      <c r="CZ14" s="156"/>
      <c r="DA14" s="156"/>
      <c r="DB14" s="156"/>
      <c r="DC14" s="156"/>
      <c r="DD14" s="156"/>
      <c r="DE14" s="156"/>
      <c r="DF14" s="156"/>
      <c r="DG14" s="156"/>
      <c r="DH14" s="156"/>
      <c r="DI14" s="156"/>
      <c r="DJ14" s="156"/>
      <c r="DK14" s="156"/>
      <c r="DL14" s="156"/>
      <c r="DM14" s="156"/>
      <c r="DN14" s="156"/>
      <c r="DO14" s="156"/>
      <c r="DP14" s="156"/>
      <c r="DQ14" s="156"/>
      <c r="DR14" s="156"/>
      <c r="DS14" s="156"/>
      <c r="DT14" s="156"/>
      <c r="DU14" s="156"/>
      <c r="DV14" s="156"/>
      <c r="DW14" s="156"/>
      <c r="DX14" s="157"/>
    </row>
    <row r="15" spans="1:156" ht="18.75" customHeight="1">
      <c r="A15" s="5"/>
      <c r="B15" s="5"/>
      <c r="C15" s="5"/>
      <c r="D15" s="5"/>
      <c r="E15" s="84"/>
      <c r="BJ15" s="158"/>
      <c r="BS15" s="84"/>
      <c r="DX15" s="158"/>
    </row>
    <row r="16" spans="1:156" ht="18.75" customHeight="1">
      <c r="A16" s="5"/>
      <c r="B16" s="5"/>
      <c r="C16" s="5"/>
      <c r="D16" s="5"/>
      <c r="E16" s="84"/>
      <c r="BJ16" s="158"/>
      <c r="BS16" s="84"/>
      <c r="DX16" s="158"/>
    </row>
    <row r="17" spans="1:128" ht="18.75" customHeight="1">
      <c r="A17" s="5"/>
      <c r="B17" s="5"/>
      <c r="C17" s="5"/>
      <c r="D17" s="5"/>
      <c r="E17" s="84"/>
      <c r="BJ17" s="158"/>
      <c r="BS17" s="84"/>
      <c r="DX17" s="158"/>
    </row>
    <row r="18" spans="1:128" ht="18.75" customHeight="1">
      <c r="A18" s="5"/>
      <c r="B18" s="5"/>
      <c r="C18" s="5"/>
      <c r="D18" s="5"/>
      <c r="E18" s="84"/>
      <c r="BJ18" s="158"/>
      <c r="BS18" s="84"/>
      <c r="DX18" s="158"/>
    </row>
    <row r="19" spans="1:128" ht="18.75" customHeight="1">
      <c r="A19" s="5"/>
      <c r="B19" s="5"/>
      <c r="C19" s="5"/>
      <c r="D19" s="5"/>
      <c r="E19" s="84"/>
      <c r="BJ19" s="158"/>
      <c r="BS19" s="84"/>
      <c r="DX19" s="158"/>
    </row>
    <row r="20" spans="1:128" ht="18.75" customHeight="1">
      <c r="A20" s="5"/>
      <c r="B20" s="5"/>
      <c r="C20" s="5"/>
      <c r="D20" s="5"/>
      <c r="E20" s="84"/>
      <c r="BJ20" s="158"/>
      <c r="BS20" s="84"/>
      <c r="DX20" s="158"/>
    </row>
    <row r="21" spans="1:128" ht="18.75" customHeight="1">
      <c r="A21" s="5"/>
      <c r="B21" s="5"/>
      <c r="C21" s="5"/>
      <c r="D21" s="5"/>
      <c r="E21" s="84"/>
      <c r="BJ21" s="158"/>
      <c r="BS21" s="84"/>
      <c r="DX21" s="158"/>
    </row>
    <row r="22" spans="1:128" ht="18.75" customHeight="1">
      <c r="A22" s="5"/>
      <c r="B22" s="5"/>
      <c r="C22" s="5"/>
      <c r="D22" s="5"/>
      <c r="E22" s="84"/>
      <c r="BJ22" s="158"/>
      <c r="BS22" s="84"/>
      <c r="DX22" s="158"/>
    </row>
    <row r="23" spans="1:128" ht="18.75" customHeight="1">
      <c r="A23" s="5"/>
      <c r="B23" s="5"/>
      <c r="C23" s="5"/>
      <c r="D23" s="5"/>
      <c r="E23" s="84"/>
      <c r="BJ23" s="158"/>
      <c r="BS23" s="84"/>
      <c r="DX23" s="158"/>
    </row>
    <row r="24" spans="1:128" ht="18.75" customHeight="1">
      <c r="A24" s="5"/>
      <c r="B24" s="5"/>
      <c r="C24" s="5"/>
      <c r="D24" s="5"/>
      <c r="E24" s="84"/>
      <c r="BJ24" s="158"/>
      <c r="BS24" s="84"/>
      <c r="DX24" s="158"/>
    </row>
    <row r="25" spans="1:128" ht="18.75" customHeight="1">
      <c r="A25" s="5"/>
      <c r="B25" s="5"/>
      <c r="C25" s="5"/>
      <c r="D25" s="5"/>
      <c r="E25" s="84"/>
      <c r="BJ25" s="158"/>
      <c r="BS25" s="84"/>
      <c r="DX25" s="158"/>
    </row>
    <row r="26" spans="1:128" ht="18.75" customHeight="1">
      <c r="A26" s="5"/>
      <c r="B26" s="5"/>
      <c r="C26" s="5"/>
      <c r="D26" s="5"/>
      <c r="E26" s="84"/>
      <c r="BJ26" s="158"/>
      <c r="BS26" s="84"/>
      <c r="DX26" s="158"/>
    </row>
    <row r="27" spans="1:128" ht="18.75" customHeight="1">
      <c r="A27" s="5"/>
      <c r="B27" s="5"/>
      <c r="C27" s="5"/>
      <c r="D27" s="5"/>
      <c r="E27" s="84"/>
      <c r="BJ27" s="158"/>
      <c r="BS27" s="84"/>
      <c r="DX27" s="158"/>
    </row>
    <row r="28" spans="1:128" ht="18.75" customHeight="1">
      <c r="A28" s="5"/>
      <c r="B28" s="5"/>
      <c r="C28" s="5"/>
      <c r="D28" s="5"/>
      <c r="E28" s="84"/>
      <c r="BJ28" s="158"/>
      <c r="BS28" s="84"/>
      <c r="DX28" s="158"/>
    </row>
    <row r="29" spans="1:128" ht="18.75" customHeight="1">
      <c r="A29" s="5"/>
      <c r="B29" s="5"/>
      <c r="C29" s="5"/>
      <c r="D29" s="5"/>
      <c r="E29" s="84"/>
      <c r="BJ29" s="158"/>
      <c r="BS29" s="84"/>
      <c r="DX29" s="158"/>
    </row>
    <row r="30" spans="1:128" ht="18.75" customHeight="1">
      <c r="A30" s="5"/>
      <c r="B30" s="5"/>
      <c r="C30" s="5"/>
      <c r="D30" s="5"/>
      <c r="E30" s="84"/>
      <c r="BJ30" s="158"/>
      <c r="BS30" s="84"/>
      <c r="DX30" s="158"/>
    </row>
    <row r="31" spans="1:128" ht="18.75" customHeight="1">
      <c r="A31" s="5"/>
      <c r="B31" s="5"/>
      <c r="C31" s="5"/>
      <c r="D31" s="5"/>
      <c r="E31" s="84"/>
      <c r="BJ31" s="158"/>
      <c r="BS31" s="84"/>
      <c r="DX31" s="158"/>
    </row>
    <row r="32" spans="1:128" ht="18.75" customHeight="1">
      <c r="A32" s="5"/>
      <c r="B32" s="5"/>
      <c r="C32" s="5"/>
      <c r="D32" s="5"/>
      <c r="E32" s="84"/>
      <c r="BJ32" s="158"/>
      <c r="BS32" s="84"/>
      <c r="DX32" s="158"/>
    </row>
    <row r="33" spans="1:128" ht="18.75" customHeight="1">
      <c r="A33" s="5"/>
      <c r="B33" s="5"/>
      <c r="C33" s="5"/>
      <c r="D33" s="5"/>
      <c r="E33" s="84"/>
      <c r="BJ33" s="158"/>
      <c r="BS33" s="84"/>
      <c r="DX33" s="158"/>
    </row>
    <row r="34" spans="1:128" ht="18.75" customHeight="1">
      <c r="A34" s="5"/>
      <c r="B34" s="5"/>
      <c r="C34" s="5"/>
      <c r="D34" s="5"/>
      <c r="E34" s="84"/>
      <c r="BJ34" s="158"/>
      <c r="BS34" s="84"/>
      <c r="DX34" s="158"/>
    </row>
    <row r="35" spans="1:128" ht="18.75" customHeight="1">
      <c r="A35" s="5"/>
      <c r="B35" s="5"/>
      <c r="C35" s="5"/>
      <c r="D35" s="5"/>
      <c r="E35" s="84"/>
      <c r="BJ35" s="158"/>
      <c r="BS35" s="84"/>
      <c r="DX35" s="158"/>
    </row>
    <row r="36" spans="1:128" ht="18.75" customHeight="1">
      <c r="A36" s="5"/>
      <c r="B36" s="5"/>
      <c r="C36" s="5"/>
      <c r="D36" s="5"/>
      <c r="E36" s="84"/>
      <c r="BJ36" s="158"/>
      <c r="BS36" s="84"/>
      <c r="DX36" s="158"/>
    </row>
    <row r="37" spans="1:128" ht="18.75" customHeight="1">
      <c r="A37" s="5"/>
      <c r="B37" s="5"/>
      <c r="C37" s="5"/>
      <c r="D37" s="5"/>
      <c r="E37" s="84"/>
      <c r="BJ37" s="158"/>
      <c r="BS37" s="84"/>
      <c r="DX37" s="158"/>
    </row>
    <row r="38" spans="1:128" ht="18.75" customHeight="1">
      <c r="A38" s="5"/>
      <c r="B38" s="5"/>
      <c r="C38" s="5"/>
      <c r="D38" s="5"/>
      <c r="E38" s="84"/>
      <c r="BJ38" s="158"/>
      <c r="BS38" s="84"/>
      <c r="DX38" s="158"/>
    </row>
    <row r="39" spans="1:128" ht="18.75" customHeight="1">
      <c r="A39" s="5"/>
      <c r="B39" s="5"/>
      <c r="C39" s="5"/>
      <c r="D39" s="5"/>
      <c r="E39" s="84"/>
      <c r="BJ39" s="158"/>
      <c r="BS39" s="84"/>
      <c r="DX39" s="158"/>
    </row>
    <row r="40" spans="1:128" ht="18.75" customHeight="1">
      <c r="A40" s="5"/>
      <c r="B40" s="5"/>
      <c r="C40" s="5"/>
      <c r="D40" s="5"/>
      <c r="E40" s="84"/>
      <c r="BJ40" s="158"/>
      <c r="BS40" s="84"/>
      <c r="DX40" s="158"/>
    </row>
    <row r="41" spans="1:128" ht="18.75" customHeight="1" thickBot="1">
      <c r="A41" s="5"/>
      <c r="B41" s="5"/>
      <c r="C41" s="5"/>
      <c r="D41" s="5"/>
      <c r="E41" s="85"/>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159"/>
      <c r="BS41" s="85"/>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159"/>
    </row>
    <row r="42" spans="1:128" ht="18.75" customHeight="1">
      <c r="A42" s="5"/>
      <c r="B42" s="5"/>
      <c r="C42" s="5"/>
      <c r="D42" s="5"/>
      <c r="E42" s="19" t="s">
        <v>113</v>
      </c>
      <c r="F42" s="5"/>
      <c r="G42" s="5"/>
      <c r="H42" s="5"/>
      <c r="I42" s="5"/>
      <c r="J42" s="5"/>
      <c r="K42" s="5"/>
      <c r="L42" s="5"/>
      <c r="M42" s="5"/>
      <c r="N42" s="5"/>
      <c r="O42" s="5"/>
      <c r="P42" s="5"/>
      <c r="Q42" s="5"/>
      <c r="R42" s="5"/>
      <c r="S42" s="5"/>
      <c r="T42" s="5"/>
      <c r="U42" s="5"/>
      <c r="V42" s="5"/>
      <c r="W42" s="5"/>
      <c r="X42" s="5"/>
      <c r="BS42" s="19" t="s">
        <v>113</v>
      </c>
      <c r="BT42" s="5"/>
      <c r="BU42" s="5"/>
      <c r="BV42" s="5"/>
      <c r="BW42" s="5"/>
      <c r="BX42" s="5"/>
      <c r="BY42" s="5"/>
      <c r="BZ42" s="5"/>
      <c r="CA42" s="5"/>
      <c r="CB42" s="5"/>
      <c r="CC42" s="5"/>
      <c r="CD42" s="5"/>
      <c r="CE42" s="5"/>
      <c r="CF42" s="5"/>
      <c r="CG42" s="5"/>
      <c r="CH42" s="5"/>
      <c r="CI42" s="5"/>
      <c r="CJ42" s="5"/>
      <c r="CK42" s="5"/>
      <c r="CL42" s="5"/>
    </row>
    <row r="43" spans="1:128" ht="18.75" customHeight="1">
      <c r="A43" s="5"/>
      <c r="B43" s="5"/>
      <c r="C43" s="5"/>
      <c r="D43" s="5"/>
      <c r="E43" s="772" t="s">
        <v>143</v>
      </c>
      <c r="F43" s="772"/>
      <c r="G43" s="772"/>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S43" s="772" t="s">
        <v>143</v>
      </c>
      <c r="BT43" s="772"/>
      <c r="BU43" s="772"/>
      <c r="BV43" s="772"/>
      <c r="BW43" s="772"/>
      <c r="BX43" s="772"/>
      <c r="BY43" s="772"/>
      <c r="BZ43" s="772"/>
      <c r="CA43" s="772"/>
      <c r="CB43" s="772"/>
      <c r="CC43" s="772"/>
      <c r="CD43" s="772"/>
      <c r="CE43" s="772"/>
      <c r="CF43" s="772"/>
      <c r="CG43" s="772"/>
      <c r="CH43" s="772"/>
      <c r="CI43" s="772"/>
      <c r="CJ43" s="772"/>
      <c r="CK43" s="772"/>
      <c r="CL43" s="772"/>
      <c r="CM43" s="772"/>
      <c r="CN43" s="772"/>
      <c r="CO43" s="772"/>
      <c r="CP43" s="772"/>
      <c r="CQ43" s="772"/>
      <c r="CR43" s="772"/>
      <c r="CS43" s="772"/>
      <c r="CT43" s="772"/>
      <c r="CU43" s="772"/>
      <c r="CV43" s="772"/>
      <c r="CW43" s="772"/>
      <c r="CX43" s="772"/>
      <c r="CY43" s="772"/>
      <c r="CZ43" s="772"/>
      <c r="DA43" s="772"/>
      <c r="DB43" s="772"/>
      <c r="DC43" s="772"/>
      <c r="DD43" s="772"/>
      <c r="DE43" s="772"/>
      <c r="DF43" s="772"/>
      <c r="DG43" s="772"/>
      <c r="DH43" s="772"/>
      <c r="DI43" s="772"/>
      <c r="DJ43" s="772"/>
      <c r="DK43" s="772"/>
      <c r="DL43" s="772"/>
      <c r="DM43" s="772"/>
      <c r="DN43" s="772"/>
      <c r="DO43" s="772"/>
      <c r="DP43" s="772"/>
      <c r="DQ43" s="772"/>
      <c r="DR43" s="772"/>
      <c r="DS43" s="772"/>
      <c r="DT43" s="772"/>
      <c r="DU43" s="772"/>
      <c r="DV43" s="772"/>
      <c r="DW43" s="772"/>
      <c r="DX43" s="772"/>
    </row>
    <row r="44" spans="1:128" ht="18.75" customHeight="1">
      <c r="A44" s="5"/>
      <c r="B44" s="5"/>
      <c r="C44" s="5"/>
      <c r="D44" s="5"/>
      <c r="E44" s="772"/>
      <c r="F44" s="772"/>
      <c r="G44" s="772"/>
      <c r="H44" s="772"/>
      <c r="I44" s="772"/>
      <c r="J44" s="772"/>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S44" s="772"/>
      <c r="BT44" s="772"/>
      <c r="BU44" s="772"/>
      <c r="BV44" s="772"/>
      <c r="BW44" s="772"/>
      <c r="BX44" s="772"/>
      <c r="BY44" s="772"/>
      <c r="BZ44" s="772"/>
      <c r="CA44" s="772"/>
      <c r="CB44" s="772"/>
      <c r="CC44" s="772"/>
      <c r="CD44" s="772"/>
      <c r="CE44" s="772"/>
      <c r="CF44" s="772"/>
      <c r="CG44" s="772"/>
      <c r="CH44" s="772"/>
      <c r="CI44" s="772"/>
      <c r="CJ44" s="772"/>
      <c r="CK44" s="772"/>
      <c r="CL44" s="772"/>
      <c r="CM44" s="772"/>
      <c r="CN44" s="772"/>
      <c r="CO44" s="772"/>
      <c r="CP44" s="772"/>
      <c r="CQ44" s="772"/>
      <c r="CR44" s="772"/>
      <c r="CS44" s="772"/>
      <c r="CT44" s="772"/>
      <c r="CU44" s="772"/>
      <c r="CV44" s="772"/>
      <c r="CW44" s="772"/>
      <c r="CX44" s="772"/>
      <c r="CY44" s="772"/>
      <c r="CZ44" s="772"/>
      <c r="DA44" s="772"/>
      <c r="DB44" s="772"/>
      <c r="DC44" s="772"/>
      <c r="DD44" s="772"/>
      <c r="DE44" s="772"/>
      <c r="DF44" s="772"/>
      <c r="DG44" s="772"/>
      <c r="DH44" s="772"/>
      <c r="DI44" s="772"/>
      <c r="DJ44" s="772"/>
      <c r="DK44" s="772"/>
      <c r="DL44" s="772"/>
      <c r="DM44" s="772"/>
      <c r="DN44" s="772"/>
      <c r="DO44" s="772"/>
      <c r="DP44" s="772"/>
      <c r="DQ44" s="772"/>
      <c r="DR44" s="772"/>
      <c r="DS44" s="772"/>
      <c r="DT44" s="772"/>
      <c r="DU44" s="772"/>
      <c r="DV44" s="772"/>
      <c r="DW44" s="772"/>
      <c r="DX44" s="772"/>
    </row>
    <row r="45" spans="1:128" ht="18.75" customHeight="1">
      <c r="A45" s="5"/>
      <c r="B45" s="5"/>
      <c r="C45" s="5"/>
      <c r="D45" s="5"/>
      <c r="E45" s="5"/>
      <c r="F45" s="5"/>
      <c r="G45" s="5"/>
      <c r="H45" s="5"/>
      <c r="I45" s="5"/>
      <c r="J45" s="5"/>
      <c r="K45" s="5"/>
      <c r="L45" s="5"/>
      <c r="M45" s="5"/>
      <c r="N45" s="5"/>
      <c r="O45" s="5"/>
      <c r="P45" s="5"/>
      <c r="Q45" s="5"/>
      <c r="R45" s="5"/>
      <c r="S45" s="5"/>
      <c r="T45" s="5"/>
      <c r="U45" s="5"/>
      <c r="V45" s="5"/>
      <c r="W45" s="5"/>
      <c r="X45" s="5"/>
    </row>
    <row r="46" spans="1:128" ht="18.75" customHeight="1">
      <c r="A46" s="5"/>
      <c r="C46" s="5"/>
      <c r="D46" s="5"/>
    </row>
    <row r="47" spans="1:128" ht="18.75" customHeight="1">
      <c r="A47" s="5"/>
    </row>
    <row r="48" spans="1:128" ht="18.75" customHeight="1">
      <c r="A48" s="5"/>
    </row>
    <row r="49" spans="1:24" ht="18.75" customHeight="1">
      <c r="A49" s="5"/>
      <c r="B49" s="5"/>
      <c r="C49" s="5"/>
      <c r="D49" s="5"/>
      <c r="E49" s="5"/>
      <c r="F49" s="5"/>
      <c r="G49" s="5"/>
      <c r="H49" s="5"/>
      <c r="I49" s="5"/>
      <c r="J49" s="5"/>
      <c r="K49" s="5"/>
      <c r="L49" s="5"/>
      <c r="M49" s="5"/>
      <c r="N49" s="5"/>
      <c r="O49" s="5"/>
      <c r="P49" s="5"/>
      <c r="Q49" s="5"/>
      <c r="R49" s="5"/>
      <c r="S49" s="5"/>
      <c r="T49" s="5"/>
      <c r="U49" s="5"/>
      <c r="V49" s="5"/>
      <c r="W49" s="5"/>
      <c r="X49" s="5"/>
    </row>
    <row r="50" spans="1:24" ht="18.75" customHeight="1">
      <c r="A50" s="5"/>
      <c r="B50" s="5"/>
      <c r="C50" s="5"/>
      <c r="D50" s="5"/>
      <c r="E50" s="5"/>
      <c r="F50" s="5"/>
      <c r="G50" s="5"/>
      <c r="H50" s="5"/>
      <c r="I50" s="5"/>
      <c r="J50" s="5"/>
      <c r="K50" s="5"/>
      <c r="L50" s="5"/>
      <c r="M50" s="5"/>
      <c r="N50" s="5"/>
      <c r="O50" s="5"/>
      <c r="P50" s="5"/>
      <c r="Q50" s="5"/>
      <c r="R50" s="5"/>
      <c r="S50" s="5"/>
      <c r="T50" s="5"/>
      <c r="U50" s="5"/>
      <c r="V50" s="5"/>
      <c r="W50" s="5"/>
      <c r="X50" s="5"/>
    </row>
    <row r="51" spans="1:24" ht="18.75" customHeight="1">
      <c r="A51" s="5"/>
      <c r="B51" s="5"/>
      <c r="C51" s="5"/>
      <c r="D51" s="5"/>
      <c r="E51" s="5"/>
      <c r="F51" s="5"/>
      <c r="G51" s="5"/>
      <c r="H51" s="5"/>
      <c r="I51" s="5"/>
      <c r="J51" s="5"/>
      <c r="K51" s="5"/>
      <c r="L51" s="5"/>
      <c r="M51" s="5"/>
      <c r="N51" s="5"/>
      <c r="O51" s="5"/>
      <c r="P51" s="5"/>
      <c r="Q51" s="5"/>
      <c r="R51" s="5"/>
      <c r="S51" s="5"/>
      <c r="T51" s="5"/>
      <c r="U51" s="5"/>
      <c r="V51" s="5"/>
      <c r="W51" s="5"/>
      <c r="X51" s="5"/>
    </row>
    <row r="52" spans="1:24" ht="18.75" customHeight="1">
      <c r="A52" s="5"/>
      <c r="B52" s="5"/>
      <c r="C52" s="5"/>
      <c r="D52" s="5"/>
      <c r="E52" s="5"/>
      <c r="F52" s="5"/>
      <c r="G52" s="5"/>
      <c r="H52" s="5"/>
      <c r="I52" s="5"/>
      <c r="J52" s="5"/>
      <c r="K52" s="5"/>
      <c r="L52" s="5"/>
      <c r="M52" s="5"/>
      <c r="N52" s="5"/>
      <c r="O52" s="5"/>
      <c r="P52" s="5"/>
      <c r="Q52" s="5"/>
      <c r="R52" s="5"/>
      <c r="S52" s="5"/>
      <c r="T52" s="5"/>
      <c r="U52" s="5"/>
      <c r="V52" s="5"/>
      <c r="W52" s="5"/>
      <c r="X52" s="5"/>
    </row>
  </sheetData>
  <mergeCells count="32">
    <mergeCell ref="E43:BJ44"/>
    <mergeCell ref="BS43:DX44"/>
    <mergeCell ref="BY11:CP11"/>
    <mergeCell ref="CQ11:DH11"/>
    <mergeCell ref="DI11:DX11"/>
    <mergeCell ref="E12:J12"/>
    <mergeCell ref="K12:AB12"/>
    <mergeCell ref="AC12:AT12"/>
    <mergeCell ref="AU12:BJ12"/>
    <mergeCell ref="BS12:BX12"/>
    <mergeCell ref="BY12:CP12"/>
    <mergeCell ref="CQ12:DH12"/>
    <mergeCell ref="DI12:DX12"/>
    <mergeCell ref="E11:J11"/>
    <mergeCell ref="K11:AB11"/>
    <mergeCell ref="AC11:AT11"/>
    <mergeCell ref="AU11:BJ11"/>
    <mergeCell ref="BS11:BX11"/>
    <mergeCell ref="BE2:BL3"/>
    <mergeCell ref="DS2:DZ3"/>
    <mergeCell ref="E6:BJ7"/>
    <mergeCell ref="BS6:DX7"/>
    <mergeCell ref="E9:J10"/>
    <mergeCell ref="K9:AT9"/>
    <mergeCell ref="AU9:BJ10"/>
    <mergeCell ref="BS9:BX10"/>
    <mergeCell ref="BY9:DH9"/>
    <mergeCell ref="DI9:DX10"/>
    <mergeCell ref="K10:AB10"/>
    <mergeCell ref="AC10:AT10"/>
    <mergeCell ref="BY10:CP10"/>
    <mergeCell ref="CQ10:DH10"/>
  </mergeCells>
  <phoneticPr fontId="23"/>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916"/>
  <sheetViews>
    <sheetView showGridLines="0" view="pageBreakPreview" zoomScale="85" zoomScaleNormal="100" zoomScaleSheetLayoutView="85" workbookViewId="0">
      <selection activeCell="B1" sqref="B1:B1048576"/>
    </sheetView>
  </sheetViews>
  <sheetFormatPr defaultColWidth="9" defaultRowHeight="18.75" customHeight="1"/>
  <cols>
    <col min="1" max="66" width="1.75" style="38" customWidth="1"/>
    <col min="67" max="133" width="1.625" style="38" customWidth="1"/>
    <col min="134" max="134" width="1.625" style="184" customWidth="1"/>
    <col min="135" max="135" width="9" style="232" customWidth="1"/>
    <col min="136" max="195" width="9" style="238" customWidth="1"/>
    <col min="196" max="224" width="9" style="239" customWidth="1"/>
    <col min="225" max="16384" width="9" style="239"/>
  </cols>
  <sheetData>
    <row r="1" spans="1:135" ht="13.5"/>
    <row r="2" spans="1:135" ht="18.75" customHeight="1">
      <c r="A2" s="39"/>
      <c r="B2" s="39"/>
      <c r="C2" s="39"/>
      <c r="D2" s="39"/>
      <c r="E2" s="39"/>
      <c r="F2" s="39"/>
      <c r="G2" s="39"/>
      <c r="H2" s="39"/>
      <c r="I2" s="39"/>
      <c r="J2" s="39"/>
      <c r="K2" s="40"/>
      <c r="L2" s="40"/>
      <c r="M2" s="40"/>
      <c r="N2" s="40"/>
      <c r="O2" s="40"/>
      <c r="P2" s="40"/>
      <c r="Q2" s="40"/>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40"/>
      <c r="BP2" s="40"/>
      <c r="BQ2" s="40"/>
      <c r="BR2" s="40"/>
      <c r="BS2" s="40"/>
      <c r="BT2" s="40"/>
      <c r="BU2" s="40"/>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758" t="s">
        <v>223</v>
      </c>
      <c r="DT2" s="759"/>
      <c r="DU2" s="759"/>
      <c r="DV2" s="759"/>
      <c r="DW2" s="759"/>
      <c r="DX2" s="759"/>
      <c r="DY2" s="759"/>
      <c r="DZ2" s="760"/>
      <c r="EA2" s="39"/>
      <c r="EB2" s="39"/>
      <c r="EC2" s="39"/>
      <c r="ED2" s="185"/>
      <c r="EE2" s="233"/>
    </row>
    <row r="3" spans="1:135" ht="18.75" customHeight="1">
      <c r="A3" s="39"/>
      <c r="B3" s="39"/>
      <c r="C3" s="39"/>
      <c r="D3" s="39"/>
      <c r="E3" s="39"/>
      <c r="F3" s="39"/>
      <c r="G3" s="39"/>
      <c r="H3" s="39"/>
      <c r="I3" s="39"/>
      <c r="J3" s="39"/>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9"/>
      <c r="AR3" s="39"/>
      <c r="AS3" s="39"/>
      <c r="AT3" s="39"/>
      <c r="AU3" s="39"/>
      <c r="AV3" s="39"/>
      <c r="AW3" s="39"/>
      <c r="AX3" s="39"/>
      <c r="AY3" s="39"/>
      <c r="AZ3" s="39"/>
      <c r="BA3" s="39"/>
      <c r="BB3" s="39"/>
      <c r="BC3" s="39"/>
      <c r="BD3" s="39"/>
      <c r="BE3" s="39"/>
      <c r="BF3" s="39"/>
      <c r="BG3" s="39"/>
      <c r="BH3" s="39"/>
      <c r="BI3" s="39"/>
      <c r="BJ3" s="39"/>
      <c r="BK3" s="39"/>
      <c r="BL3" s="39"/>
      <c r="BM3" s="39"/>
      <c r="BN3" s="39"/>
      <c r="BO3" s="41"/>
      <c r="BP3" s="41"/>
      <c r="BQ3" s="41"/>
      <c r="BR3" s="41"/>
      <c r="BS3" s="41"/>
      <c r="BT3" s="41"/>
      <c r="BU3" s="41"/>
      <c r="BV3" s="41"/>
      <c r="BW3" s="41"/>
      <c r="BX3" s="41"/>
      <c r="BY3" s="41"/>
      <c r="BZ3" s="41"/>
      <c r="CA3" s="41"/>
      <c r="CB3" s="41"/>
      <c r="CC3" s="41"/>
      <c r="CD3" s="41"/>
      <c r="CE3" s="41"/>
      <c r="CF3" s="41"/>
      <c r="CG3" s="41"/>
      <c r="CH3" s="41"/>
      <c r="CI3" s="41"/>
      <c r="CJ3" s="41"/>
      <c r="CK3" s="41"/>
      <c r="CL3" s="41"/>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761"/>
      <c r="DT3" s="762"/>
      <c r="DU3" s="762"/>
      <c r="DV3" s="762"/>
      <c r="DW3" s="762"/>
      <c r="DX3" s="762"/>
      <c r="DY3" s="762"/>
      <c r="DZ3" s="763"/>
      <c r="EA3" s="39"/>
      <c r="EB3" s="39"/>
      <c r="EC3" s="39"/>
      <c r="ED3" s="185"/>
      <c r="EE3" s="233"/>
    </row>
    <row r="4" spans="1:135" ht="18.75" customHeight="1">
      <c r="A4" s="39"/>
      <c r="B4" s="39"/>
      <c r="C4" s="1160" t="str">
        <f>VLOOKUP(対象災害選択シート!B24,区分!A1:L3,2,2)</f>
        <v>学校</v>
      </c>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60"/>
      <c r="BD4" s="1160"/>
      <c r="BE4" s="1160"/>
      <c r="BF4" s="1160"/>
      <c r="BG4" s="1160"/>
      <c r="BH4" s="1160"/>
      <c r="BI4" s="1160"/>
      <c r="BJ4" s="1160"/>
      <c r="BK4" s="1160"/>
      <c r="BL4" s="1160"/>
      <c r="BM4" s="39"/>
      <c r="BN4" s="39"/>
      <c r="BO4" s="39"/>
      <c r="BP4" s="39"/>
      <c r="BQ4" s="1161" t="s">
        <v>353</v>
      </c>
      <c r="BR4" s="1161"/>
      <c r="BS4" s="1161"/>
      <c r="BT4" s="1161"/>
      <c r="BU4" s="1161"/>
      <c r="BV4" s="1161"/>
      <c r="BW4" s="1161"/>
      <c r="BX4" s="1161"/>
      <c r="BY4" s="1161"/>
      <c r="BZ4" s="1161"/>
      <c r="CA4" s="1161"/>
      <c r="CB4" s="1161"/>
      <c r="CC4" s="1161"/>
      <c r="CD4" s="1161"/>
      <c r="CE4" s="1161"/>
      <c r="CF4" s="1161"/>
      <c r="CG4" s="1161"/>
      <c r="CH4" s="1161"/>
      <c r="CI4" s="1161"/>
      <c r="CJ4" s="1161"/>
      <c r="CK4" s="1161"/>
      <c r="CL4" s="1161"/>
      <c r="CM4" s="1161"/>
      <c r="CN4" s="1161"/>
      <c r="CO4" s="1161"/>
      <c r="CP4" s="1161"/>
      <c r="CQ4" s="1161"/>
      <c r="CR4" s="1161"/>
      <c r="CS4" s="1161"/>
      <c r="CT4" s="1161"/>
      <c r="CU4" s="1161"/>
      <c r="CV4" s="1161"/>
      <c r="CW4" s="1161"/>
      <c r="CX4" s="1161"/>
      <c r="CY4" s="1161"/>
      <c r="CZ4" s="1161"/>
      <c r="DA4" s="1161"/>
      <c r="DB4" s="1161"/>
      <c r="DC4" s="1161"/>
      <c r="DD4" s="1161"/>
      <c r="DE4" s="1161"/>
      <c r="DF4" s="1161"/>
      <c r="DG4" s="1161"/>
      <c r="DH4" s="1161"/>
      <c r="DI4" s="1161"/>
      <c r="DJ4" s="1161"/>
      <c r="DK4" s="1161"/>
      <c r="DL4" s="1161"/>
      <c r="DM4" s="1161"/>
      <c r="DN4" s="1161"/>
      <c r="DO4" s="1161"/>
      <c r="DP4" s="1161"/>
      <c r="DQ4" s="1161"/>
      <c r="DR4" s="1161"/>
      <c r="DS4" s="1161"/>
      <c r="DT4" s="1161"/>
      <c r="DU4" s="1161"/>
      <c r="DV4" s="1161"/>
      <c r="DW4" s="1161"/>
      <c r="DX4" s="1161"/>
      <c r="DY4" s="1161"/>
      <c r="DZ4" s="1161"/>
      <c r="EA4" s="39"/>
      <c r="EB4" s="39"/>
      <c r="EC4" s="39"/>
      <c r="ED4" s="185"/>
      <c r="EE4" s="233"/>
    </row>
    <row r="5" spans="1:135" ht="18.75" customHeight="1">
      <c r="A5" s="39"/>
      <c r="B5" s="39"/>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c r="AT5" s="1160"/>
      <c r="AU5" s="1160"/>
      <c r="AV5" s="1160"/>
      <c r="AW5" s="1160"/>
      <c r="AX5" s="1160"/>
      <c r="AY5" s="1160"/>
      <c r="AZ5" s="1160"/>
      <c r="BA5" s="1160"/>
      <c r="BB5" s="1160"/>
      <c r="BC5" s="1160"/>
      <c r="BD5" s="1160"/>
      <c r="BE5" s="1160"/>
      <c r="BF5" s="1160"/>
      <c r="BG5" s="1160"/>
      <c r="BH5" s="1160"/>
      <c r="BI5" s="1160"/>
      <c r="BJ5" s="1160"/>
      <c r="BK5" s="1160"/>
      <c r="BL5" s="1160"/>
      <c r="BM5" s="39"/>
      <c r="BN5" s="39"/>
      <c r="BO5" s="39"/>
      <c r="BP5" s="39"/>
      <c r="BQ5" s="1161"/>
      <c r="BR5" s="1161"/>
      <c r="BS5" s="1161"/>
      <c r="BT5" s="1161"/>
      <c r="BU5" s="1161"/>
      <c r="BV5" s="1161"/>
      <c r="BW5" s="1161"/>
      <c r="BX5" s="1161"/>
      <c r="BY5" s="1161"/>
      <c r="BZ5" s="1161"/>
      <c r="CA5" s="1161"/>
      <c r="CB5" s="1161"/>
      <c r="CC5" s="1161"/>
      <c r="CD5" s="1161"/>
      <c r="CE5" s="1161"/>
      <c r="CF5" s="1161"/>
      <c r="CG5" s="1161"/>
      <c r="CH5" s="1161"/>
      <c r="CI5" s="1161"/>
      <c r="CJ5" s="1161"/>
      <c r="CK5" s="1161"/>
      <c r="CL5" s="1161"/>
      <c r="CM5" s="1161"/>
      <c r="CN5" s="1161"/>
      <c r="CO5" s="1161"/>
      <c r="CP5" s="1161"/>
      <c r="CQ5" s="1161"/>
      <c r="CR5" s="1161"/>
      <c r="CS5" s="1161"/>
      <c r="CT5" s="1161"/>
      <c r="CU5" s="1161"/>
      <c r="CV5" s="1161"/>
      <c r="CW5" s="1161"/>
      <c r="CX5" s="1161"/>
      <c r="CY5" s="1161"/>
      <c r="CZ5" s="1161"/>
      <c r="DA5" s="1161"/>
      <c r="DB5" s="1161"/>
      <c r="DC5" s="1161"/>
      <c r="DD5" s="1161"/>
      <c r="DE5" s="1161"/>
      <c r="DF5" s="1161"/>
      <c r="DG5" s="1161"/>
      <c r="DH5" s="1161"/>
      <c r="DI5" s="1161"/>
      <c r="DJ5" s="1161"/>
      <c r="DK5" s="1161"/>
      <c r="DL5" s="1161"/>
      <c r="DM5" s="1161"/>
      <c r="DN5" s="1161"/>
      <c r="DO5" s="1161"/>
      <c r="DP5" s="1161"/>
      <c r="DQ5" s="1161"/>
      <c r="DR5" s="1161"/>
      <c r="DS5" s="1161"/>
      <c r="DT5" s="1161"/>
      <c r="DU5" s="1161"/>
      <c r="DV5" s="1161"/>
      <c r="DW5" s="1161"/>
      <c r="DX5" s="1161"/>
      <c r="DY5" s="1161"/>
      <c r="DZ5" s="1161"/>
      <c r="EA5" s="39"/>
      <c r="EB5" s="39"/>
      <c r="EC5" s="39"/>
      <c r="ED5" s="185"/>
      <c r="EE5" s="233"/>
    </row>
    <row r="6" spans="1:135" ht="18.75" customHeight="1">
      <c r="A6" s="39"/>
      <c r="B6" s="39"/>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c r="AE6" s="1160"/>
      <c r="AF6" s="1160"/>
      <c r="AG6" s="1160"/>
      <c r="AH6" s="1160"/>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39"/>
      <c r="BN6" s="39"/>
      <c r="BO6" s="39"/>
      <c r="BP6" s="39"/>
      <c r="BQ6" s="1161"/>
      <c r="BR6" s="1161"/>
      <c r="BS6" s="1161"/>
      <c r="BT6" s="1161"/>
      <c r="BU6" s="1161"/>
      <c r="BV6" s="1161"/>
      <c r="BW6" s="1161"/>
      <c r="BX6" s="1161"/>
      <c r="BY6" s="1161"/>
      <c r="BZ6" s="1161"/>
      <c r="CA6" s="1161"/>
      <c r="CB6" s="1161"/>
      <c r="CC6" s="1161"/>
      <c r="CD6" s="1161"/>
      <c r="CE6" s="1161"/>
      <c r="CF6" s="1161"/>
      <c r="CG6" s="1161"/>
      <c r="CH6" s="1161"/>
      <c r="CI6" s="1161"/>
      <c r="CJ6" s="1161"/>
      <c r="CK6" s="1161"/>
      <c r="CL6" s="1161"/>
      <c r="CM6" s="1161"/>
      <c r="CN6" s="1161"/>
      <c r="CO6" s="1161"/>
      <c r="CP6" s="1161"/>
      <c r="CQ6" s="1161"/>
      <c r="CR6" s="1161"/>
      <c r="CS6" s="1161"/>
      <c r="CT6" s="1161"/>
      <c r="CU6" s="1161"/>
      <c r="CV6" s="1161"/>
      <c r="CW6" s="1161"/>
      <c r="CX6" s="1161"/>
      <c r="CY6" s="1161"/>
      <c r="CZ6" s="1161"/>
      <c r="DA6" s="1161"/>
      <c r="DB6" s="1161"/>
      <c r="DC6" s="1161"/>
      <c r="DD6" s="1161"/>
      <c r="DE6" s="1161"/>
      <c r="DF6" s="1161"/>
      <c r="DG6" s="1161"/>
      <c r="DH6" s="1161"/>
      <c r="DI6" s="1161"/>
      <c r="DJ6" s="1161"/>
      <c r="DK6" s="1161"/>
      <c r="DL6" s="1161"/>
      <c r="DM6" s="1161"/>
      <c r="DN6" s="1161"/>
      <c r="DO6" s="1161"/>
      <c r="DP6" s="1161"/>
      <c r="DQ6" s="1161"/>
      <c r="DR6" s="1161"/>
      <c r="DS6" s="1161"/>
      <c r="DT6" s="1161"/>
      <c r="DU6" s="1161"/>
      <c r="DV6" s="1161"/>
      <c r="DW6" s="1161"/>
      <c r="DX6" s="1161"/>
      <c r="DY6" s="1161"/>
      <c r="DZ6" s="1161"/>
      <c r="EA6" s="39"/>
      <c r="EB6" s="39"/>
      <c r="EC6" s="39"/>
      <c r="ED6" s="185"/>
      <c r="EE6" s="233"/>
    </row>
    <row r="7" spans="1:135" ht="18.75" customHeight="1">
      <c r="A7" s="39"/>
      <c r="B7" s="39"/>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9"/>
      <c r="BN7" s="39"/>
      <c r="BO7" s="39"/>
      <c r="BP7" s="39"/>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9"/>
      <c r="EB7" s="39"/>
      <c r="EC7" s="39"/>
      <c r="ED7" s="185"/>
      <c r="EE7" s="233"/>
    </row>
    <row r="8" spans="1:135" ht="18.75" customHeight="1">
      <c r="A8" s="39"/>
      <c r="B8" s="39"/>
      <c r="C8" s="39"/>
      <c r="D8" s="39"/>
      <c r="E8" s="39"/>
      <c r="F8" s="39"/>
      <c r="G8" s="39"/>
      <c r="H8" s="39"/>
      <c r="I8" s="39"/>
      <c r="J8" s="39"/>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9"/>
      <c r="BN8" s="39"/>
      <c r="BO8" s="39"/>
      <c r="BP8" s="39"/>
      <c r="BQ8" s="39"/>
      <c r="BR8" s="39"/>
      <c r="BS8" s="39"/>
      <c r="BT8" s="39"/>
      <c r="BU8" s="39"/>
      <c r="BV8" s="39"/>
      <c r="BW8" s="39"/>
      <c r="BX8" s="39"/>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9"/>
      <c r="EB8" s="39"/>
      <c r="EC8" s="39"/>
      <c r="ED8" s="185"/>
      <c r="EE8" s="233"/>
    </row>
    <row r="9" spans="1:135" ht="57" customHeight="1">
      <c r="A9" s="44"/>
      <c r="B9" s="44"/>
      <c r="C9" s="1161" t="s">
        <v>354</v>
      </c>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44"/>
      <c r="BN9" s="44"/>
      <c r="BO9" s="44"/>
      <c r="BP9" s="44"/>
      <c r="BQ9" s="1161" t="s">
        <v>354</v>
      </c>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44"/>
      <c r="EB9" s="44"/>
      <c r="EC9" s="44"/>
      <c r="ED9" s="186"/>
      <c r="EE9" s="233"/>
    </row>
    <row r="10" spans="1:135" ht="18.75" customHeight="1">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186"/>
      <c r="EE10" s="233"/>
    </row>
    <row r="11" spans="1:135" ht="18.75" customHeight="1">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186"/>
      <c r="EE11" s="233"/>
    </row>
    <row r="12" spans="1:135" ht="18.75" customHeight="1">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186"/>
      <c r="EE12" s="233"/>
    </row>
    <row r="13" spans="1:135" ht="18.75" customHeight="1">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186"/>
      <c r="EE13" s="233"/>
    </row>
    <row r="14" spans="1:135" ht="18.75" customHeight="1">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186"/>
      <c r="EE14" s="233"/>
    </row>
    <row r="15" spans="1:135" ht="18.75" customHeight="1">
      <c r="A15" s="39"/>
      <c r="B15" s="39"/>
      <c r="C15" s="39"/>
      <c r="D15" s="39"/>
      <c r="E15" s="39"/>
      <c r="F15" s="39"/>
      <c r="G15" s="39"/>
      <c r="H15" s="39"/>
      <c r="I15" s="39"/>
      <c r="J15" s="39"/>
      <c r="K15" s="39"/>
      <c r="L15" s="39"/>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9"/>
      <c r="BN15" s="39"/>
      <c r="BO15" s="39"/>
      <c r="BP15" s="39"/>
      <c r="BQ15" s="39"/>
      <c r="BR15" s="39"/>
      <c r="BS15" s="39"/>
      <c r="BT15" s="39"/>
      <c r="BU15" s="39"/>
      <c r="BV15" s="39"/>
      <c r="BW15" s="39"/>
      <c r="BX15" s="39"/>
      <c r="BY15" s="39"/>
      <c r="BZ15" s="39"/>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9"/>
      <c r="EB15" s="39"/>
      <c r="EC15" s="39"/>
      <c r="ED15" s="185"/>
      <c r="EE15" s="233"/>
    </row>
    <row r="16" spans="1:135" ht="33" customHeight="1">
      <c r="A16" s="227" t="str">
        <f>IF(対象災害選択シート!BE32=0,"",IF(対象災害選択シート!BE31&lt;&gt;0,対象災害選択シート!BG31&amp;対象災害選択シート!BH31&amp;対象災害選択シート!BI31,対象災害選択シート!BJ31))</f>
        <v>　対象災害：水害（洪水　内水）</v>
      </c>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1162" t="s">
        <v>224</v>
      </c>
      <c r="BP16" s="1162"/>
      <c r="BQ16" s="1162"/>
      <c r="BR16" s="1162"/>
      <c r="BS16" s="1162"/>
      <c r="BT16" s="1162"/>
      <c r="BU16" s="1162"/>
      <c r="BV16" s="1162"/>
      <c r="BW16" s="1162"/>
      <c r="BX16" s="1162"/>
      <c r="BY16" s="1162"/>
      <c r="BZ16" s="1162"/>
      <c r="CA16" s="1162"/>
      <c r="CB16" s="1162"/>
      <c r="CC16" s="1162"/>
      <c r="CD16" s="1162"/>
      <c r="CE16" s="1162"/>
      <c r="CF16" s="1162"/>
      <c r="CG16" s="1162"/>
      <c r="CH16" s="1162"/>
      <c r="CI16" s="1162"/>
      <c r="CJ16" s="1162"/>
      <c r="CK16" s="1162"/>
      <c r="CL16" s="1162"/>
      <c r="CM16" s="1162"/>
      <c r="CN16" s="1162"/>
      <c r="CO16" s="1162"/>
      <c r="CP16" s="1162"/>
      <c r="CQ16" s="1162"/>
      <c r="CR16" s="1162"/>
      <c r="CS16" s="1162"/>
      <c r="CT16" s="1162"/>
      <c r="CU16" s="1162"/>
      <c r="CV16" s="1162"/>
      <c r="CW16" s="1162"/>
      <c r="CX16" s="1162"/>
      <c r="CY16" s="1162"/>
      <c r="CZ16" s="1162"/>
      <c r="DA16" s="1162"/>
      <c r="DB16" s="1162"/>
      <c r="DC16" s="1162"/>
      <c r="DD16" s="1162"/>
      <c r="DE16" s="1162"/>
      <c r="DF16" s="1162"/>
      <c r="DG16" s="1162"/>
      <c r="DH16" s="1162"/>
      <c r="DI16" s="1162"/>
      <c r="DJ16" s="1162"/>
      <c r="DK16" s="1162"/>
      <c r="DL16" s="1162"/>
      <c r="DM16" s="1162"/>
      <c r="DN16" s="1162"/>
      <c r="DO16" s="1162"/>
      <c r="DP16" s="1162"/>
      <c r="DQ16" s="1162"/>
      <c r="DR16" s="1162"/>
      <c r="DS16" s="1162"/>
      <c r="DT16" s="1162"/>
      <c r="DU16" s="1162"/>
      <c r="DV16" s="1162"/>
      <c r="DW16" s="1162"/>
      <c r="DX16" s="1162"/>
      <c r="DY16" s="1162"/>
      <c r="DZ16" s="1162"/>
      <c r="EA16" s="1162"/>
      <c r="EB16" s="1162"/>
      <c r="EC16" s="44"/>
      <c r="ED16" s="228"/>
    </row>
    <row r="17" spans="1:135" ht="33" customHeight="1">
      <c r="A17" s="227" t="str">
        <f>IF(AND(対象災害選択シート!T17="○",対象災害選択シート!BE31&lt;&gt;0),対象災害選択シート!BG32,"")</f>
        <v/>
      </c>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1162" t="s">
        <v>225</v>
      </c>
      <c r="BP17" s="1162"/>
      <c r="BQ17" s="1162"/>
      <c r="BR17" s="1162"/>
      <c r="BS17" s="1162"/>
      <c r="BT17" s="1162"/>
      <c r="BU17" s="1162"/>
      <c r="BV17" s="1162"/>
      <c r="BW17" s="1162"/>
      <c r="BX17" s="1162"/>
      <c r="BY17" s="1162"/>
      <c r="BZ17" s="1162"/>
      <c r="CA17" s="1162"/>
      <c r="CB17" s="1162"/>
      <c r="CC17" s="1162"/>
      <c r="CD17" s="1162"/>
      <c r="CE17" s="1162"/>
      <c r="CF17" s="1162"/>
      <c r="CG17" s="1162"/>
      <c r="CH17" s="1162"/>
      <c r="CI17" s="1162"/>
      <c r="CJ17" s="1162"/>
      <c r="CK17" s="1162"/>
      <c r="CL17" s="1162"/>
      <c r="CM17" s="1162"/>
      <c r="CN17" s="1162"/>
      <c r="CO17" s="1162"/>
      <c r="CP17" s="1162"/>
      <c r="CQ17" s="1162"/>
      <c r="CR17" s="1162"/>
      <c r="CS17" s="1162"/>
      <c r="CT17" s="1162"/>
      <c r="CU17" s="1162"/>
      <c r="CV17" s="1162"/>
      <c r="CW17" s="1162"/>
      <c r="CX17" s="1162"/>
      <c r="CY17" s="1162"/>
      <c r="CZ17" s="1162"/>
      <c r="DA17" s="1162"/>
      <c r="DB17" s="1162"/>
      <c r="DC17" s="1162"/>
      <c r="DD17" s="1162"/>
      <c r="DE17" s="1162"/>
      <c r="DF17" s="1162"/>
      <c r="DG17" s="1162"/>
      <c r="DH17" s="1162"/>
      <c r="DI17" s="1162"/>
      <c r="DJ17" s="1162"/>
      <c r="DK17" s="1162"/>
      <c r="DL17" s="1162"/>
      <c r="DM17" s="1162"/>
      <c r="DN17" s="1162"/>
      <c r="DO17" s="1162"/>
      <c r="DP17" s="1162"/>
      <c r="DQ17" s="1162"/>
      <c r="DR17" s="1162"/>
      <c r="DS17" s="1162"/>
      <c r="DT17" s="1162"/>
      <c r="DU17" s="1162"/>
      <c r="DV17" s="1162"/>
      <c r="DW17" s="1162"/>
      <c r="DX17" s="1162"/>
      <c r="DY17" s="1162"/>
      <c r="DZ17" s="1162"/>
      <c r="EA17" s="1162"/>
      <c r="EB17" s="1162"/>
      <c r="EC17" s="44"/>
      <c r="ED17" s="186"/>
    </row>
    <row r="18" spans="1:135" ht="9.9499999999999993" customHeight="1">
      <c r="A18" s="39"/>
      <c r="B18" s="39"/>
      <c r="C18" s="39"/>
      <c r="D18" s="39"/>
      <c r="E18" s="39"/>
      <c r="F18" s="39"/>
      <c r="G18" s="39"/>
      <c r="H18" s="39"/>
      <c r="I18" s="39"/>
      <c r="J18" s="39"/>
      <c r="K18" s="40"/>
      <c r="L18" s="45"/>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39"/>
      <c r="BN18" s="39"/>
      <c r="BO18" s="39"/>
      <c r="BP18" s="39"/>
      <c r="BQ18" s="39"/>
      <c r="BR18" s="39"/>
      <c r="BS18" s="39"/>
      <c r="BT18" s="39"/>
      <c r="BU18" s="39"/>
      <c r="BV18" s="39"/>
      <c r="BW18" s="39"/>
      <c r="BX18" s="39"/>
      <c r="BY18" s="40"/>
      <c r="BZ18" s="45"/>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39"/>
      <c r="EB18" s="39"/>
      <c r="EC18" s="39"/>
      <c r="ED18" s="185"/>
      <c r="EE18" s="233"/>
    </row>
    <row r="19" spans="1:135" ht="9.9499999999999993" customHeight="1">
      <c r="A19" s="39"/>
      <c r="B19" s="39"/>
      <c r="C19" s="39"/>
      <c r="D19" s="39"/>
      <c r="E19" s="39"/>
      <c r="F19" s="39"/>
      <c r="G19" s="39"/>
      <c r="H19" s="39"/>
      <c r="I19" s="39"/>
      <c r="J19" s="39"/>
      <c r="K19" s="40"/>
      <c r="L19" s="45"/>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39"/>
      <c r="BN19" s="39"/>
      <c r="BO19" s="39"/>
      <c r="BP19" s="39"/>
      <c r="BQ19" s="39"/>
      <c r="BR19" s="39"/>
      <c r="BS19" s="39"/>
      <c r="BT19" s="39"/>
      <c r="BU19" s="39"/>
      <c r="BV19" s="39"/>
      <c r="BW19" s="39"/>
      <c r="BX19" s="39"/>
      <c r="BY19" s="40"/>
      <c r="BZ19" s="45"/>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39"/>
      <c r="EB19" s="39"/>
      <c r="EC19" s="39"/>
      <c r="ED19" s="185"/>
      <c r="EE19" s="233"/>
    </row>
    <row r="20" spans="1:135" ht="9.9499999999999993" customHeight="1">
      <c r="A20" s="39"/>
      <c r="B20" s="39"/>
      <c r="C20" s="39"/>
      <c r="D20" s="39"/>
      <c r="E20" s="39"/>
      <c r="F20" s="39"/>
      <c r="G20" s="39"/>
      <c r="H20" s="39"/>
      <c r="I20" s="39"/>
      <c r="J20" s="39"/>
      <c r="K20" s="40"/>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40"/>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185"/>
      <c r="EE20" s="233"/>
    </row>
    <row r="21" spans="1:135" ht="18.75" customHeight="1">
      <c r="A21" s="39"/>
      <c r="B21" s="39"/>
      <c r="C21" s="39"/>
      <c r="D21" s="39"/>
      <c r="E21" s="39"/>
      <c r="F21" s="39"/>
      <c r="G21" s="39"/>
      <c r="H21" s="39"/>
      <c r="I21" s="39"/>
      <c r="J21" s="39"/>
      <c r="K21" s="40"/>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0"/>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185"/>
      <c r="EE21" s="233"/>
    </row>
    <row r="22" spans="1:135" ht="18.75" customHeight="1">
      <c r="A22" s="39"/>
      <c r="B22" s="39"/>
      <c r="C22" s="39"/>
      <c r="D22" s="39"/>
      <c r="E22" s="39"/>
      <c r="F22" s="39"/>
      <c r="G22" s="39"/>
      <c r="H22" s="39"/>
      <c r="I22" s="39"/>
      <c r="J22" s="39"/>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39"/>
      <c r="BP22" s="39"/>
      <c r="BQ22" s="39"/>
      <c r="BR22" s="39"/>
      <c r="BS22" s="39"/>
      <c r="BT22" s="39"/>
      <c r="BU22" s="39"/>
      <c r="BV22" s="39"/>
      <c r="BW22" s="39"/>
      <c r="BX22" s="39"/>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39"/>
      <c r="ED22" s="185"/>
      <c r="EE22" s="233"/>
    </row>
    <row r="23" spans="1:135" ht="18.75" customHeight="1">
      <c r="A23" s="39"/>
      <c r="B23" s="39"/>
      <c r="C23" s="39"/>
      <c r="D23" s="39"/>
      <c r="E23" s="39"/>
      <c r="F23" s="39"/>
      <c r="G23" s="39"/>
      <c r="H23" s="39"/>
      <c r="I23" s="39"/>
      <c r="J23" s="39"/>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39"/>
      <c r="BP23" s="39"/>
      <c r="BQ23" s="39"/>
      <c r="BR23" s="39"/>
      <c r="BS23" s="39"/>
      <c r="BT23" s="39"/>
      <c r="BU23" s="39"/>
      <c r="BV23" s="39"/>
      <c r="BW23" s="39"/>
      <c r="BX23" s="39"/>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39"/>
      <c r="ED23" s="185"/>
      <c r="EE23" s="233"/>
    </row>
    <row r="24" spans="1:135" ht="18.75" customHeight="1">
      <c r="A24" s="39"/>
      <c r="B24" s="39"/>
      <c r="C24" s="39"/>
      <c r="D24" s="39"/>
      <c r="E24" s="39"/>
      <c r="F24" s="39"/>
      <c r="G24" s="39"/>
      <c r="H24" s="39"/>
      <c r="I24" s="39"/>
      <c r="J24" s="39"/>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39"/>
      <c r="BP24" s="39"/>
      <c r="BQ24" s="39"/>
      <c r="BR24" s="39"/>
      <c r="BS24" s="39"/>
      <c r="BT24" s="39"/>
      <c r="BU24" s="39"/>
      <c r="BV24" s="39"/>
      <c r="BW24" s="39"/>
      <c r="BX24" s="39"/>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39"/>
      <c r="ED24" s="185"/>
      <c r="EE24" s="233"/>
    </row>
    <row r="25" spans="1:135" ht="18.75" customHeight="1">
      <c r="A25" s="39"/>
      <c r="B25" s="39"/>
      <c r="C25" s="39"/>
      <c r="D25" s="39"/>
      <c r="E25" s="39"/>
      <c r="F25" s="39"/>
      <c r="G25" s="39"/>
      <c r="H25" s="39"/>
      <c r="I25" s="39"/>
      <c r="J25" s="39"/>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39"/>
      <c r="BP25" s="39"/>
      <c r="BQ25" s="39"/>
      <c r="BR25" s="39"/>
      <c r="BS25" s="39"/>
      <c r="BT25" s="39"/>
      <c r="BU25" s="39"/>
      <c r="BV25" s="39"/>
      <c r="BW25" s="39"/>
      <c r="BX25" s="39"/>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39"/>
      <c r="ED25" s="185"/>
      <c r="EE25" s="233"/>
    </row>
    <row r="26" spans="1:135" ht="18.75" customHeight="1">
      <c r="A26" s="39"/>
      <c r="B26" s="39"/>
      <c r="C26" s="39"/>
      <c r="D26" s="39"/>
      <c r="E26" s="39"/>
      <c r="F26" s="39"/>
      <c r="G26" s="39"/>
      <c r="H26" s="39"/>
      <c r="I26" s="39"/>
      <c r="J26" s="39"/>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39"/>
      <c r="BP26" s="39"/>
      <c r="BQ26" s="39"/>
      <c r="BR26" s="39"/>
      <c r="BS26" s="39"/>
      <c r="BT26" s="39"/>
      <c r="BU26" s="39"/>
      <c r="BV26" s="39"/>
      <c r="BW26" s="39"/>
      <c r="BX26" s="39"/>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39"/>
      <c r="ED26" s="185"/>
      <c r="EE26" s="233"/>
    </row>
    <row r="27" spans="1:135" ht="18.75" customHeight="1">
      <c r="A27" s="39"/>
      <c r="B27" s="39"/>
      <c r="C27" s="39"/>
      <c r="D27" s="39"/>
      <c r="E27" s="39"/>
      <c r="F27" s="39"/>
      <c r="G27" s="39"/>
      <c r="H27" s="39"/>
      <c r="I27" s="39"/>
      <c r="J27" s="39"/>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39"/>
      <c r="BP27" s="39"/>
      <c r="BQ27" s="39"/>
      <c r="BR27" s="39"/>
      <c r="BS27" s="39"/>
      <c r="BT27" s="39"/>
      <c r="BU27" s="39"/>
      <c r="BV27" s="39"/>
      <c r="BW27" s="39"/>
      <c r="BX27" s="39"/>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39"/>
      <c r="ED27" s="185"/>
      <c r="EE27" s="233"/>
    </row>
    <row r="28" spans="1:135" ht="38.25" customHeight="1">
      <c r="A28" s="39"/>
      <c r="B28" s="39"/>
      <c r="C28" s="47"/>
      <c r="D28" s="47"/>
      <c r="E28" s="47"/>
      <c r="F28" s="47"/>
      <c r="G28" s="47"/>
      <c r="H28" s="47"/>
      <c r="I28" s="47"/>
      <c r="J28" s="47"/>
      <c r="K28" s="47"/>
      <c r="L28" s="47"/>
      <c r="M28" s="47"/>
      <c r="N28" s="47"/>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8"/>
      <c r="BJ28" s="48"/>
      <c r="BK28" s="48"/>
      <c r="BL28" s="48"/>
      <c r="BM28" s="39"/>
      <c r="BN28" s="39"/>
      <c r="BO28" s="39"/>
      <c r="BP28" s="39"/>
      <c r="BQ28" s="47"/>
      <c r="BR28" s="47"/>
      <c r="BS28" s="47"/>
      <c r="BT28" s="47"/>
      <c r="BU28" s="47"/>
      <c r="BV28" s="47"/>
      <c r="BW28" s="47"/>
      <c r="BX28" s="47"/>
      <c r="BY28" s="47"/>
      <c r="BZ28" s="47"/>
      <c r="CA28" s="47"/>
      <c r="CB28" s="47"/>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8"/>
      <c r="DX28" s="48"/>
      <c r="DY28" s="48"/>
      <c r="DZ28" s="48"/>
      <c r="EA28" s="39"/>
      <c r="EB28" s="39"/>
      <c r="EC28" s="39"/>
      <c r="ED28" s="185"/>
      <c r="EE28" s="233"/>
    </row>
    <row r="29" spans="1:135" ht="18.75" customHeight="1">
      <c r="A29" s="39"/>
      <c r="B29" s="39"/>
      <c r="C29" s="39"/>
      <c r="D29" s="39"/>
      <c r="E29" s="39"/>
      <c r="F29" s="39"/>
      <c r="G29" s="39"/>
      <c r="H29" s="39"/>
      <c r="I29" s="39"/>
      <c r="J29" s="39"/>
      <c r="K29" s="40"/>
      <c r="L29" s="40"/>
      <c r="M29" s="8"/>
      <c r="N29" s="8"/>
      <c r="O29" s="8"/>
      <c r="P29" s="8"/>
      <c r="Q29" s="8"/>
      <c r="R29" s="8"/>
      <c r="S29" s="8"/>
      <c r="T29" s="8"/>
      <c r="U29" s="8"/>
      <c r="V29" s="8"/>
      <c r="W29" s="8"/>
      <c r="X29" s="8"/>
      <c r="Y29" s="8"/>
      <c r="Z29" s="8"/>
      <c r="AA29" s="8"/>
      <c r="AB29" s="8"/>
      <c r="AC29" s="8"/>
      <c r="AD29" s="8"/>
      <c r="AE29" s="8"/>
      <c r="AF29" s="8"/>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50"/>
      <c r="BJ29" s="50"/>
      <c r="BK29" s="50"/>
      <c r="BL29" s="50"/>
      <c r="BM29" s="39"/>
      <c r="BN29" s="39"/>
      <c r="BO29" s="39"/>
      <c r="BP29" s="39"/>
      <c r="BQ29" s="39"/>
      <c r="BR29" s="39"/>
      <c r="BS29" s="39"/>
      <c r="BT29" s="39"/>
      <c r="BU29" s="39"/>
      <c r="BV29" s="39"/>
      <c r="BW29" s="39"/>
      <c r="BX29" s="39"/>
      <c r="BY29" s="40"/>
      <c r="BZ29" s="40"/>
      <c r="CA29" s="8"/>
      <c r="CB29" s="8"/>
      <c r="CC29" s="8"/>
      <c r="CD29" s="8"/>
      <c r="CE29" s="8"/>
      <c r="CF29" s="8"/>
      <c r="CG29" s="8"/>
      <c r="CH29" s="8"/>
      <c r="CI29" s="8"/>
      <c r="CJ29" s="8"/>
      <c r="CK29" s="8"/>
      <c r="CL29" s="8"/>
      <c r="CM29" s="8"/>
      <c r="CN29" s="8"/>
      <c r="CO29" s="8"/>
      <c r="CP29" s="8"/>
      <c r="CQ29" s="8"/>
      <c r="CR29" s="8"/>
      <c r="CS29" s="8"/>
      <c r="CT29" s="8"/>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50"/>
      <c r="DX29" s="50"/>
      <c r="DY29" s="50"/>
      <c r="DZ29" s="50"/>
      <c r="EA29" s="39"/>
      <c r="EB29" s="39"/>
      <c r="EC29" s="39"/>
      <c r="ED29" s="185"/>
      <c r="EE29" s="233"/>
    </row>
    <row r="30" spans="1:135" ht="18.75" customHeight="1">
      <c r="A30" s="39"/>
      <c r="B30" s="39"/>
      <c r="C30" s="39"/>
      <c r="D30" s="39"/>
      <c r="E30" s="39"/>
      <c r="F30" s="39"/>
      <c r="G30" s="39"/>
      <c r="H30" s="39"/>
      <c r="I30" s="39"/>
      <c r="J30" s="39"/>
      <c r="K30" s="40"/>
      <c r="L30" s="40"/>
      <c r="M30" s="8"/>
      <c r="N30" s="8"/>
      <c r="O30" s="8"/>
      <c r="P30" s="8"/>
      <c r="Q30" s="8"/>
      <c r="R30" s="8"/>
      <c r="S30" s="8"/>
      <c r="T30" s="8"/>
      <c r="U30" s="8"/>
      <c r="V30" s="8"/>
      <c r="W30" s="8"/>
      <c r="X30" s="8"/>
      <c r="Y30" s="8"/>
      <c r="Z30" s="8"/>
      <c r="AA30" s="9"/>
      <c r="AB30" s="9"/>
      <c r="AC30" s="9"/>
      <c r="AD30" s="9"/>
      <c r="AE30" s="9"/>
      <c r="AF30" s="9"/>
      <c r="AG30" s="9"/>
      <c r="AH30" s="9"/>
      <c r="AI30" s="47"/>
      <c r="AJ30" s="47"/>
      <c r="AK30" s="47"/>
      <c r="AL30" s="47"/>
      <c r="AM30" s="9"/>
      <c r="AN30" s="9"/>
      <c r="AO30" s="9"/>
      <c r="AP30" s="9"/>
      <c r="AQ30" s="9"/>
      <c r="AR30" s="9"/>
      <c r="AS30" s="9"/>
      <c r="AT30" s="9"/>
      <c r="AU30" s="9"/>
      <c r="AV30" s="39"/>
      <c r="AW30" s="39"/>
      <c r="AX30" s="39"/>
      <c r="AY30" s="39"/>
      <c r="AZ30" s="39"/>
      <c r="BA30" s="39"/>
      <c r="BB30" s="39"/>
      <c r="BC30" s="39"/>
      <c r="BD30" s="39"/>
      <c r="BE30" s="49"/>
      <c r="BF30" s="49"/>
      <c r="BG30" s="49"/>
      <c r="BH30" s="49"/>
      <c r="BI30" s="50"/>
      <c r="BJ30" s="50"/>
      <c r="BK30" s="50"/>
      <c r="BL30" s="50"/>
      <c r="BM30" s="39"/>
      <c r="BN30" s="39"/>
      <c r="BO30" s="39"/>
      <c r="BP30" s="39"/>
      <c r="BQ30" s="39"/>
      <c r="BR30" s="39"/>
      <c r="BS30" s="39"/>
      <c r="BT30" s="39"/>
      <c r="BU30" s="39"/>
      <c r="BV30" s="39"/>
      <c r="BW30" s="39"/>
      <c r="BX30" s="39"/>
      <c r="BY30" s="40"/>
      <c r="BZ30" s="40"/>
      <c r="CA30" s="8"/>
      <c r="CB30" s="8"/>
      <c r="CC30" s="8"/>
      <c r="CD30" s="8"/>
      <c r="CE30" s="8"/>
      <c r="CF30" s="8"/>
      <c r="CG30" s="8"/>
      <c r="CH30" s="8"/>
      <c r="CI30" s="8"/>
      <c r="CJ30" s="8"/>
      <c r="CK30" s="8"/>
      <c r="CL30" s="8"/>
      <c r="CM30" s="8"/>
      <c r="CN30" s="8"/>
      <c r="CO30" s="9"/>
      <c r="CP30" s="9"/>
      <c r="CQ30" s="9"/>
      <c r="CR30" s="9"/>
      <c r="CS30" s="9"/>
      <c r="CT30" s="9"/>
      <c r="CU30" s="9"/>
      <c r="CV30" s="9"/>
      <c r="CW30" s="47"/>
      <c r="CX30" s="47"/>
      <c r="CY30" s="47"/>
      <c r="CZ30" s="47"/>
      <c r="DA30" s="9"/>
      <c r="DB30" s="9"/>
      <c r="DC30" s="9"/>
      <c r="DD30" s="9"/>
      <c r="DE30" s="9"/>
      <c r="DF30" s="9"/>
      <c r="DG30" s="9"/>
      <c r="DH30" s="9"/>
      <c r="DI30" s="9"/>
      <c r="DJ30" s="39"/>
      <c r="DK30" s="39"/>
      <c r="DL30" s="39"/>
      <c r="DM30" s="39"/>
      <c r="DN30" s="39"/>
      <c r="DO30" s="39"/>
      <c r="DP30" s="39"/>
      <c r="DQ30" s="39"/>
      <c r="DR30" s="39"/>
      <c r="DS30" s="49"/>
      <c r="DT30" s="49"/>
      <c r="DU30" s="49"/>
      <c r="DV30" s="49"/>
      <c r="DW30" s="50"/>
      <c r="DX30" s="50"/>
      <c r="DY30" s="50"/>
      <c r="DZ30" s="50"/>
      <c r="EA30" s="39"/>
      <c r="EB30" s="39"/>
      <c r="EC30" s="39"/>
      <c r="ED30" s="185"/>
      <c r="EE30" s="233"/>
    </row>
    <row r="31" spans="1:135" ht="38.25" customHeight="1">
      <c r="A31" s="39"/>
      <c r="B31" s="39"/>
      <c r="C31" s="39"/>
      <c r="D31" s="39"/>
      <c r="E31" s="39"/>
      <c r="F31" s="39"/>
      <c r="G31" s="39"/>
      <c r="H31" s="39"/>
      <c r="I31" s="39"/>
      <c r="J31" s="39"/>
      <c r="K31" s="40"/>
      <c r="L31" s="40"/>
      <c r="M31" s="8"/>
      <c r="N31" s="8"/>
      <c r="O31" s="8"/>
      <c r="P31" s="8"/>
      <c r="Q31" s="8"/>
      <c r="R31" s="8"/>
      <c r="S31" s="8"/>
      <c r="T31" s="8"/>
      <c r="U31" s="8"/>
      <c r="V31" s="8"/>
      <c r="W31" s="8"/>
      <c r="X31" s="8"/>
      <c r="Y31" s="8"/>
      <c r="Z31" s="8"/>
      <c r="AA31" s="9"/>
      <c r="AB31" s="9"/>
      <c r="AC31" s="9"/>
      <c r="AD31" s="9"/>
      <c r="AE31" s="9"/>
      <c r="AF31" s="9"/>
      <c r="AG31" s="9"/>
      <c r="AH31" s="9"/>
      <c r="AI31" s="47"/>
      <c r="AJ31" s="47"/>
      <c r="AK31" s="47"/>
      <c r="AL31" s="47"/>
      <c r="AM31" s="9"/>
      <c r="AN31" s="9"/>
      <c r="AO31" s="9"/>
      <c r="AP31" s="9"/>
      <c r="AQ31" s="9"/>
      <c r="AR31" s="9"/>
      <c r="AS31" s="9"/>
      <c r="AT31" s="9"/>
      <c r="AU31" s="9"/>
      <c r="AV31" s="39"/>
      <c r="AW31" s="39"/>
      <c r="AX31" s="39"/>
      <c r="AY31" s="39"/>
      <c r="AZ31" s="39"/>
      <c r="BA31" s="39"/>
      <c r="BB31" s="39"/>
      <c r="BC31" s="39"/>
      <c r="BD31" s="39"/>
      <c r="BE31" s="49"/>
      <c r="BF31" s="49"/>
      <c r="BG31" s="49"/>
      <c r="BH31" s="49"/>
      <c r="BI31" s="50"/>
      <c r="BJ31" s="50"/>
      <c r="BK31" s="50"/>
      <c r="BL31" s="50"/>
      <c r="BM31" s="39"/>
      <c r="BN31" s="39"/>
      <c r="BO31" s="39"/>
      <c r="BP31" s="39"/>
      <c r="BQ31" s="39"/>
      <c r="BR31" s="39"/>
      <c r="BS31" s="39"/>
      <c r="BT31" s="39"/>
      <c r="BU31" s="39"/>
      <c r="BV31" s="39"/>
      <c r="BW31" s="39"/>
      <c r="BX31" s="39"/>
      <c r="BY31" s="40"/>
      <c r="BZ31" s="40"/>
      <c r="CA31" s="8"/>
      <c r="CB31" s="8"/>
      <c r="CC31" s="8"/>
      <c r="CD31" s="8"/>
      <c r="CE31" s="8"/>
      <c r="CF31" s="8"/>
      <c r="CG31" s="8"/>
      <c r="CH31" s="8"/>
      <c r="CI31" s="8"/>
      <c r="CJ31" s="8"/>
      <c r="CK31" s="8"/>
      <c r="CL31" s="8"/>
      <c r="CM31" s="8"/>
      <c r="CN31" s="8"/>
      <c r="CO31" s="9"/>
      <c r="CP31" s="9"/>
      <c r="CQ31" s="9"/>
      <c r="CR31" s="9"/>
      <c r="CS31" s="9"/>
      <c r="CT31" s="9"/>
      <c r="CU31" s="9"/>
      <c r="CV31" s="9"/>
      <c r="CW31" s="47"/>
      <c r="CX31" s="47"/>
      <c r="CY31" s="47"/>
      <c r="CZ31" s="47"/>
      <c r="DA31" s="9"/>
      <c r="DB31" s="9"/>
      <c r="DC31" s="9"/>
      <c r="DD31" s="9"/>
      <c r="DE31" s="9"/>
      <c r="DF31" s="9"/>
      <c r="DG31" s="9"/>
      <c r="DH31" s="9"/>
      <c r="DI31" s="9"/>
      <c r="DJ31" s="39"/>
      <c r="DK31" s="39"/>
      <c r="DL31" s="39"/>
      <c r="DM31" s="39"/>
      <c r="DN31" s="39"/>
      <c r="DO31" s="39"/>
      <c r="DP31" s="39"/>
      <c r="DQ31" s="39"/>
      <c r="DR31" s="39"/>
      <c r="DS31" s="49"/>
      <c r="DT31" s="49"/>
      <c r="DU31" s="49"/>
      <c r="DV31" s="49"/>
      <c r="DW31" s="50"/>
      <c r="DX31" s="50"/>
      <c r="DY31" s="50"/>
      <c r="DZ31" s="50"/>
      <c r="EA31" s="39"/>
      <c r="EB31" s="39"/>
      <c r="EC31" s="39"/>
      <c r="ED31" s="185"/>
      <c r="EE31" s="233"/>
    </row>
    <row r="32" spans="1:135" ht="38.25" customHeight="1">
      <c r="A32" s="39"/>
      <c r="B32" s="39"/>
      <c r="C32" s="1165" t="s">
        <v>182</v>
      </c>
      <c r="D32" s="1165"/>
      <c r="E32" s="1165"/>
      <c r="F32" s="1165"/>
      <c r="G32" s="1165"/>
      <c r="H32" s="1165"/>
      <c r="I32" s="1165"/>
      <c r="J32" s="1165"/>
      <c r="K32" s="1165"/>
      <c r="L32" s="1165"/>
      <c r="M32" s="1165"/>
      <c r="N32" s="1165"/>
      <c r="O32" s="1183" t="str">
        <f>'入力シート（表紙・目次・様式１～６）'!C8</f>
        <v>生活介護施設　ねやがわ園</v>
      </c>
      <c r="P32" s="1183"/>
      <c r="Q32" s="1183"/>
      <c r="R32" s="1183"/>
      <c r="S32" s="1183"/>
      <c r="T32" s="1183"/>
      <c r="U32" s="1183"/>
      <c r="V32" s="1183"/>
      <c r="W32" s="1183"/>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183"/>
      <c r="AS32" s="1183"/>
      <c r="AT32" s="1183"/>
      <c r="AU32" s="1183"/>
      <c r="AV32" s="1183"/>
      <c r="AW32" s="1183"/>
      <c r="AX32" s="1183"/>
      <c r="AY32" s="1183"/>
      <c r="AZ32" s="1183"/>
      <c r="BA32" s="1183"/>
      <c r="BB32" s="1183"/>
      <c r="BC32" s="1183"/>
      <c r="BD32" s="1183"/>
      <c r="BE32" s="1183"/>
      <c r="BF32" s="1183"/>
      <c r="BG32" s="1183"/>
      <c r="BH32" s="1183"/>
      <c r="BI32" s="1184" t="s">
        <v>226</v>
      </c>
      <c r="BJ32" s="1184"/>
      <c r="BK32" s="1184"/>
      <c r="BL32" s="1184"/>
      <c r="BM32" s="39"/>
      <c r="BN32" s="39"/>
      <c r="BO32" s="39"/>
      <c r="BP32" s="39"/>
      <c r="BQ32" s="1165" t="s">
        <v>182</v>
      </c>
      <c r="BR32" s="1165"/>
      <c r="BS32" s="1165"/>
      <c r="BT32" s="1165"/>
      <c r="BU32" s="1165"/>
      <c r="BV32" s="1165"/>
      <c r="BW32" s="1165"/>
      <c r="BX32" s="1165"/>
      <c r="BY32" s="1165"/>
      <c r="BZ32" s="1165"/>
      <c r="CA32" s="1165"/>
      <c r="CB32" s="1165"/>
      <c r="CC32" s="1185" t="s">
        <v>227</v>
      </c>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4" t="s">
        <v>226</v>
      </c>
      <c r="DX32" s="1184"/>
      <c r="DY32" s="1184"/>
      <c r="DZ32" s="1184"/>
      <c r="EA32" s="39"/>
      <c r="EB32" s="39"/>
      <c r="EC32" s="39"/>
      <c r="ED32" s="185"/>
      <c r="EE32" s="233"/>
    </row>
    <row r="33" spans="1:135" ht="18.75" customHeight="1">
      <c r="A33" s="39"/>
      <c r="B33" s="39"/>
      <c r="C33" s="39"/>
      <c r="D33" s="39"/>
      <c r="E33" s="39"/>
      <c r="F33" s="39"/>
      <c r="G33" s="39"/>
      <c r="H33" s="39"/>
      <c r="I33" s="39"/>
      <c r="J33" s="39"/>
      <c r="K33" s="40"/>
      <c r="L33" s="40"/>
      <c r="M33" s="8"/>
      <c r="N33" s="8"/>
      <c r="O33" s="8"/>
      <c r="P33" s="8"/>
      <c r="Q33" s="8"/>
      <c r="R33" s="8"/>
      <c r="S33" s="8"/>
      <c r="T33" s="8"/>
      <c r="U33" s="8"/>
      <c r="V33" s="8"/>
      <c r="W33" s="8"/>
      <c r="X33" s="8"/>
      <c r="Y33" s="8"/>
      <c r="Z33" s="8"/>
      <c r="AA33" s="8"/>
      <c r="AB33" s="8"/>
      <c r="AC33" s="8"/>
      <c r="AD33" s="8"/>
      <c r="AE33" s="8"/>
      <c r="AF33" s="8"/>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50"/>
      <c r="BJ33" s="50"/>
      <c r="BK33" s="50"/>
      <c r="BL33" s="50"/>
      <c r="BM33" s="39"/>
      <c r="BN33" s="39"/>
      <c r="BO33" s="39"/>
      <c r="BP33" s="39"/>
      <c r="BQ33" s="39"/>
      <c r="BR33" s="39"/>
      <c r="BS33" s="39"/>
      <c r="BT33" s="39"/>
      <c r="BU33" s="39"/>
      <c r="BV33" s="39"/>
      <c r="BW33" s="39"/>
      <c r="BX33" s="39"/>
      <c r="BY33" s="40"/>
      <c r="BZ33" s="40"/>
      <c r="CA33" s="8"/>
      <c r="CB33" s="8"/>
      <c r="CC33" s="8"/>
      <c r="CD33" s="8"/>
      <c r="CE33" s="8"/>
      <c r="CF33" s="8"/>
      <c r="CG33" s="8"/>
      <c r="CH33" s="8"/>
      <c r="CI33" s="8"/>
      <c r="CJ33" s="8"/>
      <c r="CK33" s="8"/>
      <c r="CL33" s="8"/>
      <c r="CM33" s="8"/>
      <c r="CN33" s="8"/>
      <c r="CO33" s="8"/>
      <c r="CP33" s="8"/>
      <c r="CQ33" s="8"/>
      <c r="CR33" s="8"/>
      <c r="CS33" s="8"/>
      <c r="CT33" s="8"/>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50"/>
      <c r="DX33" s="50"/>
      <c r="DY33" s="50"/>
      <c r="DZ33" s="50"/>
      <c r="EA33" s="39"/>
      <c r="EB33" s="39"/>
      <c r="EC33" s="39"/>
      <c r="ED33" s="185"/>
      <c r="EE33" s="233"/>
    </row>
    <row r="34" spans="1:135" ht="18.75" customHeight="1">
      <c r="A34" s="39"/>
      <c r="B34" s="39"/>
      <c r="C34" s="39"/>
      <c r="D34" s="39"/>
      <c r="E34" s="39"/>
      <c r="F34" s="39"/>
      <c r="G34" s="39"/>
      <c r="H34" s="39"/>
      <c r="I34" s="39"/>
      <c r="J34" s="39"/>
      <c r="K34" s="40"/>
      <c r="L34" s="40"/>
      <c r="M34" s="8"/>
      <c r="N34" s="8"/>
      <c r="O34" s="8"/>
      <c r="P34" s="8"/>
      <c r="Q34" s="8"/>
      <c r="R34" s="8"/>
      <c r="S34" s="8"/>
      <c r="T34" s="8"/>
      <c r="U34" s="8"/>
      <c r="V34" s="8"/>
      <c r="W34" s="231"/>
      <c r="X34" s="231"/>
      <c r="Y34" s="231"/>
      <c r="Z34" s="231"/>
      <c r="AA34" s="229"/>
      <c r="AB34" s="229"/>
      <c r="AC34" s="229"/>
      <c r="AD34" s="229"/>
      <c r="AE34" s="229"/>
      <c r="AF34" s="229"/>
      <c r="AG34" s="229"/>
      <c r="AH34" s="229"/>
      <c r="AI34" s="230"/>
      <c r="AJ34" s="230"/>
      <c r="AK34" s="230"/>
      <c r="AL34" s="230"/>
      <c r="AM34" s="229"/>
      <c r="AN34" s="229"/>
      <c r="AO34" s="229"/>
      <c r="AP34" s="229"/>
      <c r="AQ34" s="229"/>
      <c r="AR34" s="229"/>
      <c r="AS34" s="229"/>
      <c r="AT34" s="229"/>
      <c r="AU34" s="9"/>
      <c r="AV34" s="39"/>
      <c r="AW34" s="39"/>
      <c r="AX34" s="39"/>
      <c r="AY34" s="39"/>
      <c r="AZ34" s="39"/>
      <c r="BA34" s="39"/>
      <c r="BB34" s="39"/>
      <c r="BC34" s="39"/>
      <c r="BD34" s="39"/>
      <c r="BE34" s="49"/>
      <c r="BF34" s="49"/>
      <c r="BG34" s="49"/>
      <c r="BH34" s="49"/>
      <c r="BI34" s="50"/>
      <c r="BJ34" s="50"/>
      <c r="BK34" s="50"/>
      <c r="BL34" s="50"/>
      <c r="BM34" s="39"/>
      <c r="BN34" s="39"/>
      <c r="BO34" s="39"/>
      <c r="BP34" s="39"/>
      <c r="BQ34" s="39"/>
      <c r="BR34" s="39"/>
      <c r="BS34" s="39"/>
      <c r="BT34" s="39"/>
      <c r="BU34" s="39"/>
      <c r="BV34" s="39"/>
      <c r="BW34" s="39"/>
      <c r="BX34" s="39"/>
      <c r="BY34" s="40"/>
      <c r="BZ34" s="40"/>
      <c r="CA34" s="8"/>
      <c r="CB34" s="8"/>
      <c r="CC34" s="8"/>
      <c r="CD34" s="8"/>
      <c r="CE34" s="8"/>
      <c r="CF34" s="8"/>
      <c r="CG34" s="8"/>
      <c r="CH34" s="8"/>
      <c r="CI34" s="8"/>
      <c r="CJ34" s="8"/>
      <c r="CK34" s="231"/>
      <c r="CL34" s="231"/>
      <c r="CM34" s="231"/>
      <c r="CN34" s="231"/>
      <c r="CO34" s="229"/>
      <c r="CP34" s="229"/>
      <c r="CQ34" s="229"/>
      <c r="CR34" s="229"/>
      <c r="CS34" s="229"/>
      <c r="CT34" s="229"/>
      <c r="CU34" s="229"/>
      <c r="CV34" s="229"/>
      <c r="CW34" s="230"/>
      <c r="CX34" s="230"/>
      <c r="CY34" s="230"/>
      <c r="CZ34" s="230"/>
      <c r="DA34" s="229"/>
      <c r="DB34" s="229"/>
      <c r="DC34" s="229"/>
      <c r="DD34" s="229"/>
      <c r="DE34" s="229"/>
      <c r="DF34" s="229"/>
      <c r="DG34" s="229"/>
      <c r="DH34" s="229"/>
      <c r="DI34" s="9"/>
      <c r="DJ34" s="39"/>
      <c r="DK34" s="39"/>
      <c r="DL34" s="39"/>
      <c r="DM34" s="39"/>
      <c r="DN34" s="39"/>
      <c r="DO34" s="39"/>
      <c r="DP34" s="39"/>
      <c r="DQ34" s="39"/>
      <c r="DR34" s="39"/>
      <c r="DS34" s="49"/>
      <c r="DT34" s="49"/>
      <c r="DU34" s="49"/>
      <c r="DV34" s="49"/>
      <c r="DW34" s="50"/>
      <c r="DX34" s="50"/>
      <c r="DY34" s="50"/>
      <c r="DZ34" s="50"/>
      <c r="EA34" s="39"/>
      <c r="EB34" s="39"/>
      <c r="EC34" s="39"/>
      <c r="ED34" s="185"/>
      <c r="EE34" s="233"/>
    </row>
    <row r="35" spans="1:135" ht="38.25" customHeight="1">
      <c r="A35" s="39"/>
      <c r="B35" s="39"/>
      <c r="C35" s="39"/>
      <c r="D35" s="39"/>
      <c r="E35" s="39"/>
      <c r="F35" s="39"/>
      <c r="G35" s="39"/>
      <c r="H35" s="39"/>
      <c r="I35" s="39"/>
      <c r="J35" s="39"/>
      <c r="K35" s="40"/>
      <c r="L35" s="40"/>
      <c r="M35" s="8"/>
      <c r="N35" s="8"/>
      <c r="O35" s="8"/>
      <c r="P35" s="8"/>
      <c r="Q35" s="8"/>
      <c r="R35" s="8"/>
      <c r="S35" s="1166">
        <f>'入力シート（表紙・目次・様式１～６）'!D6</f>
        <v>2020</v>
      </c>
      <c r="T35" s="1166"/>
      <c r="U35" s="1166"/>
      <c r="V35" s="1166"/>
      <c r="W35" s="1166"/>
      <c r="X35" s="1166"/>
      <c r="Y35" s="1166"/>
      <c r="Z35" s="1166"/>
      <c r="AA35" s="1163" t="s">
        <v>228</v>
      </c>
      <c r="AB35" s="1163"/>
      <c r="AC35" s="1163"/>
      <c r="AD35" s="1163"/>
      <c r="AE35" s="1169" t="str">
        <f>IF('入力シート（表紙・目次・様式１～６）'!G6=0,"",'入力シート（表紙・目次・様式１～６）'!G6)</f>
        <v/>
      </c>
      <c r="AF35" s="1169"/>
      <c r="AG35" s="1169"/>
      <c r="AH35" s="1169"/>
      <c r="AI35" s="1165" t="s">
        <v>229</v>
      </c>
      <c r="AJ35" s="1165"/>
      <c r="AK35" s="1165"/>
      <c r="AL35" s="1165"/>
      <c r="AM35" s="1163" t="s">
        <v>230</v>
      </c>
      <c r="AN35" s="1163"/>
      <c r="AO35" s="1163"/>
      <c r="AP35" s="1163"/>
      <c r="AQ35" s="1163"/>
      <c r="AR35" s="1163"/>
      <c r="AS35" s="1163"/>
      <c r="AT35" s="1163"/>
      <c r="AU35" s="9"/>
      <c r="AV35" s="39"/>
      <c r="AW35" s="39"/>
      <c r="AX35" s="39"/>
      <c r="AY35" s="39"/>
      <c r="AZ35" s="39"/>
      <c r="BA35" s="39"/>
      <c r="BB35" s="39"/>
      <c r="BC35" s="39"/>
      <c r="BD35" s="39"/>
      <c r="BE35" s="49"/>
      <c r="BF35" s="49"/>
      <c r="BG35" s="49"/>
      <c r="BH35" s="49"/>
      <c r="BI35" s="50"/>
      <c r="BJ35" s="50"/>
      <c r="BK35" s="50"/>
      <c r="BL35" s="50"/>
      <c r="BM35" s="39"/>
      <c r="BN35" s="39"/>
      <c r="BO35" s="39"/>
      <c r="BP35" s="39"/>
      <c r="BQ35" s="39"/>
      <c r="BR35" s="39"/>
      <c r="BS35" s="39"/>
      <c r="BT35" s="39"/>
      <c r="BU35" s="39"/>
      <c r="BV35" s="39"/>
      <c r="BW35" s="39"/>
      <c r="BX35" s="39"/>
      <c r="BY35" s="40"/>
      <c r="BZ35" s="40"/>
      <c r="CA35" s="8"/>
      <c r="CB35" s="8"/>
      <c r="CC35" s="8"/>
      <c r="CD35" s="8"/>
      <c r="CE35" s="8"/>
      <c r="CF35" s="8"/>
      <c r="CG35" s="1164" t="s">
        <v>231</v>
      </c>
      <c r="CH35" s="1164"/>
      <c r="CI35" s="1164"/>
      <c r="CJ35" s="1164"/>
      <c r="CK35" s="1164"/>
      <c r="CL35" s="1164"/>
      <c r="CM35" s="1164"/>
      <c r="CN35" s="1164"/>
      <c r="CO35" s="1163" t="s">
        <v>228</v>
      </c>
      <c r="CP35" s="1163"/>
      <c r="CQ35" s="1163"/>
      <c r="CR35" s="1163"/>
      <c r="CS35" s="1164" t="s">
        <v>231</v>
      </c>
      <c r="CT35" s="1164"/>
      <c r="CU35" s="1164"/>
      <c r="CV35" s="1164"/>
      <c r="CW35" s="1165" t="s">
        <v>229</v>
      </c>
      <c r="CX35" s="1165"/>
      <c r="CY35" s="1165"/>
      <c r="CZ35" s="1165"/>
      <c r="DA35" s="1163" t="s">
        <v>230</v>
      </c>
      <c r="DB35" s="1163"/>
      <c r="DC35" s="1163"/>
      <c r="DD35" s="1163"/>
      <c r="DE35" s="1163"/>
      <c r="DF35" s="1163"/>
      <c r="DG35" s="1163"/>
      <c r="DH35" s="1163"/>
      <c r="DI35" s="9"/>
      <c r="DJ35" s="39"/>
      <c r="DK35" s="39"/>
      <c r="DL35" s="39"/>
      <c r="DM35" s="39"/>
      <c r="DN35" s="39"/>
      <c r="DO35" s="39"/>
      <c r="DP35" s="39"/>
      <c r="DQ35" s="39"/>
      <c r="DR35" s="39"/>
      <c r="DS35" s="49"/>
      <c r="DT35" s="49"/>
      <c r="DU35" s="49"/>
      <c r="DV35" s="49"/>
      <c r="DW35" s="50"/>
      <c r="DX35" s="50"/>
      <c r="DY35" s="50"/>
      <c r="DZ35" s="50"/>
      <c r="EA35" s="39"/>
      <c r="EB35" s="39"/>
      <c r="EC35" s="39"/>
      <c r="ED35" s="185"/>
      <c r="EE35" s="233"/>
    </row>
    <row r="36" spans="1:135" ht="18.75" customHeight="1">
      <c r="A36" s="39"/>
      <c r="B36" s="39"/>
      <c r="C36" s="39"/>
      <c r="D36" s="39"/>
      <c r="E36" s="39"/>
      <c r="F36" s="39"/>
      <c r="G36" s="39"/>
      <c r="H36" s="39"/>
      <c r="I36" s="39"/>
      <c r="J36" s="39"/>
      <c r="K36" s="46"/>
      <c r="L36" s="46"/>
      <c r="M36" s="46"/>
      <c r="N36" s="46"/>
      <c r="O36" s="46"/>
      <c r="P36" s="46"/>
      <c r="Q36" s="46"/>
      <c r="R36" s="46"/>
      <c r="S36" s="46"/>
      <c r="T36" s="46"/>
      <c r="U36" s="46"/>
      <c r="V36" s="46"/>
      <c r="W36" s="46"/>
      <c r="X36" s="46"/>
      <c r="Y36" s="46"/>
      <c r="Z36" s="46"/>
      <c r="AA36" s="46"/>
      <c r="AB36" s="46"/>
      <c r="AC36" s="46"/>
      <c r="AD36" s="46"/>
      <c r="AE36" s="46"/>
      <c r="AF36" s="46"/>
      <c r="AG36" s="51"/>
      <c r="AH36" s="51"/>
      <c r="AI36" s="51"/>
      <c r="AJ36" s="51"/>
      <c r="AK36" s="9"/>
      <c r="AL36" s="9"/>
      <c r="AM36" s="9"/>
      <c r="AN36" s="9"/>
      <c r="AO36" s="51"/>
      <c r="AP36" s="51"/>
      <c r="AQ36" s="51"/>
      <c r="AR36" s="51"/>
      <c r="AS36" s="47"/>
      <c r="AT36" s="47"/>
      <c r="AU36" s="47"/>
      <c r="AV36" s="47"/>
      <c r="AW36" s="9"/>
      <c r="AX36" s="9"/>
      <c r="AY36" s="9"/>
      <c r="AZ36" s="9"/>
      <c r="BA36" s="9"/>
      <c r="BB36" s="9"/>
      <c r="BC36" s="9"/>
      <c r="BD36" s="9"/>
      <c r="BE36" s="46"/>
      <c r="BF36" s="46"/>
      <c r="BG36" s="46"/>
      <c r="BH36" s="46"/>
      <c r="BI36" s="46"/>
      <c r="BJ36" s="46"/>
      <c r="BK36" s="46"/>
      <c r="BL36" s="46"/>
      <c r="BM36" s="46"/>
      <c r="BN36" s="46"/>
      <c r="BO36" s="39"/>
      <c r="BP36" s="39"/>
      <c r="BQ36" s="39"/>
      <c r="BR36" s="39"/>
      <c r="BS36" s="39"/>
      <c r="BT36" s="39"/>
      <c r="BU36" s="39"/>
      <c r="BV36" s="39"/>
      <c r="BW36" s="39"/>
      <c r="BX36" s="39"/>
      <c r="BY36" s="46"/>
      <c r="BZ36" s="46"/>
      <c r="CA36" s="46"/>
      <c r="CB36" s="46"/>
      <c r="CC36" s="46"/>
      <c r="CD36" s="46"/>
      <c r="CE36" s="46"/>
      <c r="CF36" s="46"/>
      <c r="CG36" s="46"/>
      <c r="CH36" s="46"/>
      <c r="CI36" s="46"/>
      <c r="CJ36" s="46"/>
      <c r="CK36" s="46"/>
      <c r="CL36" s="46"/>
      <c r="CM36" s="46"/>
      <c r="CN36" s="46"/>
      <c r="CO36" s="46"/>
      <c r="CP36" s="46"/>
      <c r="CQ36" s="46"/>
      <c r="CR36" s="46"/>
      <c r="CS36" s="46"/>
      <c r="CT36" s="46"/>
      <c r="CU36" s="51"/>
      <c r="CV36" s="51"/>
      <c r="CW36" s="51"/>
      <c r="CX36" s="51"/>
      <c r="CY36" s="9"/>
      <c r="CZ36" s="9"/>
      <c r="DA36" s="9"/>
      <c r="DB36" s="9"/>
      <c r="DC36" s="51"/>
      <c r="DD36" s="51"/>
      <c r="DE36" s="51"/>
      <c r="DF36" s="51"/>
      <c r="DG36" s="47"/>
      <c r="DH36" s="47"/>
      <c r="DI36" s="47"/>
      <c r="DJ36" s="47"/>
      <c r="DK36" s="9"/>
      <c r="DL36" s="9"/>
      <c r="DM36" s="9"/>
      <c r="DN36" s="9"/>
      <c r="DO36" s="9"/>
      <c r="DP36" s="9"/>
      <c r="DQ36" s="9"/>
      <c r="DR36" s="9"/>
      <c r="DS36" s="46"/>
      <c r="DT36" s="46"/>
      <c r="DU36" s="46"/>
      <c r="DV36" s="46"/>
      <c r="DW36" s="46"/>
      <c r="DX36" s="46"/>
      <c r="DY36" s="46"/>
      <c r="DZ36" s="46"/>
      <c r="EA36" s="46"/>
      <c r="EB36" s="46"/>
      <c r="EC36" s="39"/>
      <c r="ED36" s="185"/>
      <c r="EE36" s="233"/>
    </row>
    <row r="37" spans="1:135" ht="18.75" customHeight="1">
      <c r="A37" s="39"/>
      <c r="B37" s="39"/>
      <c r="C37" s="39"/>
      <c r="D37" s="39"/>
      <c r="E37" s="39"/>
      <c r="F37" s="39"/>
      <c r="G37" s="39"/>
      <c r="H37" s="39"/>
      <c r="I37" s="39"/>
      <c r="J37" s="39"/>
      <c r="K37" s="52"/>
      <c r="L37" s="52"/>
      <c r="M37" s="52"/>
      <c r="N37" s="52"/>
      <c r="O37" s="52"/>
      <c r="P37" s="52"/>
      <c r="Q37" s="52"/>
      <c r="R37" s="52"/>
      <c r="S37" s="52"/>
      <c r="T37" s="52"/>
      <c r="U37" s="52"/>
      <c r="V37" s="52"/>
      <c r="W37" s="52"/>
      <c r="X37" s="52"/>
      <c r="Y37" s="52"/>
      <c r="Z37" s="52"/>
      <c r="AA37" s="52"/>
      <c r="AB37" s="52"/>
      <c r="AC37" s="52"/>
      <c r="AD37" s="52"/>
      <c r="AE37" s="52"/>
      <c r="AF37" s="52"/>
      <c r="AG37" s="51"/>
      <c r="AH37" s="51"/>
      <c r="AI37" s="51"/>
      <c r="AJ37" s="51"/>
      <c r="AK37" s="9"/>
      <c r="AL37" s="9"/>
      <c r="AM37" s="9"/>
      <c r="AN37" s="9"/>
      <c r="AO37" s="51"/>
      <c r="AP37" s="51"/>
      <c r="AQ37" s="51"/>
      <c r="AR37" s="51"/>
      <c r="AS37" s="47"/>
      <c r="AT37" s="47"/>
      <c r="AU37" s="47"/>
      <c r="AV37" s="47"/>
      <c r="AW37" s="9"/>
      <c r="AX37" s="9"/>
      <c r="AY37" s="9"/>
      <c r="AZ37" s="9"/>
      <c r="BA37" s="9"/>
      <c r="BB37" s="9"/>
      <c r="BC37" s="9"/>
      <c r="BD37" s="9"/>
      <c r="BE37" s="52"/>
      <c r="BF37" s="52"/>
      <c r="BG37" s="52"/>
      <c r="BH37" s="52"/>
      <c r="BI37" s="52"/>
      <c r="BJ37" s="52"/>
      <c r="BK37" s="52"/>
      <c r="BL37" s="52"/>
      <c r="BM37" s="52"/>
      <c r="BN37" s="52"/>
      <c r="BO37" s="39"/>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39"/>
      <c r="DP37" s="39"/>
      <c r="DQ37" s="39"/>
      <c r="DR37" s="39"/>
      <c r="DS37" s="39"/>
      <c r="DT37" s="39"/>
      <c r="DU37" s="39"/>
      <c r="DV37" s="39"/>
      <c r="DW37" s="39"/>
      <c r="DX37" s="39"/>
      <c r="DY37" s="39"/>
      <c r="DZ37" s="39"/>
      <c r="EA37" s="39"/>
      <c r="EB37" s="39"/>
      <c r="EC37" s="39"/>
      <c r="ED37" s="185"/>
      <c r="EE37" s="233"/>
    </row>
    <row r="38" spans="1:135" ht="18.75" customHeight="1">
      <c r="A38" s="39"/>
      <c r="B38" s="39"/>
      <c r="C38" s="39"/>
      <c r="D38" s="39"/>
      <c r="E38" s="39"/>
      <c r="F38" s="39"/>
      <c r="G38" s="39"/>
      <c r="H38" s="39"/>
      <c r="I38" s="39"/>
      <c r="J38" s="39"/>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3" t="s">
        <v>349</v>
      </c>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39"/>
      <c r="DP38" s="39"/>
      <c r="DQ38" s="39"/>
      <c r="DR38" s="39"/>
      <c r="DS38" s="39"/>
      <c r="DT38" s="39"/>
      <c r="DU38" s="39"/>
      <c r="DV38" s="39"/>
      <c r="DW38" s="39"/>
      <c r="DX38" s="39"/>
      <c r="DY38" s="39"/>
      <c r="DZ38" s="39"/>
      <c r="EA38" s="39"/>
      <c r="EB38" s="39"/>
      <c r="EC38" s="39"/>
      <c r="ED38" s="185"/>
      <c r="EE38" s="233"/>
    </row>
    <row r="39" spans="1:135" ht="18.75" customHeight="1">
      <c r="A39" s="39"/>
      <c r="B39" s="39"/>
      <c r="C39" s="39"/>
      <c r="D39" s="39"/>
      <c r="E39" s="39"/>
      <c r="F39" s="39"/>
      <c r="G39" s="39"/>
      <c r="H39" s="39"/>
      <c r="I39" s="39"/>
      <c r="J39" s="39"/>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3" t="s">
        <v>476</v>
      </c>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39"/>
      <c r="DP39" s="39"/>
      <c r="DQ39" s="39"/>
      <c r="DR39" s="39"/>
      <c r="DS39" s="39"/>
      <c r="DT39" s="39"/>
      <c r="DU39" s="39"/>
      <c r="DV39" s="39"/>
      <c r="DW39" s="39"/>
      <c r="DX39" s="39"/>
      <c r="DY39" s="39"/>
      <c r="DZ39" s="39"/>
      <c r="EA39" s="39"/>
      <c r="EB39" s="39"/>
      <c r="EC39" s="39"/>
      <c r="ED39" s="185"/>
      <c r="EE39" s="233"/>
    </row>
    <row r="40" spans="1:135" ht="18.75" customHeight="1">
      <c r="A40" s="39"/>
      <c r="B40" s="39"/>
      <c r="C40" s="39"/>
      <c r="D40" s="39"/>
      <c r="E40" s="39"/>
      <c r="F40" s="39"/>
      <c r="G40" s="39"/>
      <c r="H40" s="39"/>
      <c r="I40" s="39"/>
      <c r="J40" s="39"/>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3" t="s">
        <v>350</v>
      </c>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39"/>
      <c r="DP40" s="39"/>
      <c r="DQ40" s="39"/>
      <c r="DR40" s="39"/>
      <c r="DS40" s="39"/>
      <c r="DT40" s="39"/>
      <c r="DU40" s="39"/>
      <c r="DV40" s="39"/>
      <c r="DW40" s="39"/>
      <c r="DX40" s="39"/>
      <c r="DY40" s="39"/>
      <c r="DZ40" s="39"/>
      <c r="EA40" s="39"/>
      <c r="EB40" s="39"/>
      <c r="EC40" s="39"/>
      <c r="ED40" s="185"/>
      <c r="EE40" s="233"/>
    </row>
    <row r="41" spans="1:135" ht="18.75" customHeight="1">
      <c r="A41" s="39"/>
      <c r="B41" s="39"/>
      <c r="C41" s="39"/>
      <c r="D41" s="39"/>
      <c r="E41" s="39"/>
      <c r="F41" s="39"/>
      <c r="G41" s="39"/>
      <c r="H41" s="39"/>
      <c r="I41" s="39"/>
      <c r="J41" s="39"/>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3" t="s">
        <v>351</v>
      </c>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39"/>
      <c r="DP41" s="39"/>
      <c r="DQ41" s="39"/>
      <c r="DR41" s="39"/>
      <c r="DS41" s="39"/>
      <c r="DT41" s="39"/>
      <c r="DU41" s="39"/>
      <c r="DV41" s="39"/>
      <c r="DW41" s="39"/>
      <c r="DX41" s="39"/>
      <c r="DY41" s="39"/>
      <c r="DZ41" s="39"/>
      <c r="EA41" s="39"/>
      <c r="EB41" s="39"/>
      <c r="EC41" s="39"/>
      <c r="ED41" s="185"/>
      <c r="EE41" s="233"/>
    </row>
    <row r="42" spans="1:135" ht="18.75" customHeight="1">
      <c r="A42" s="39"/>
      <c r="B42" s="39"/>
      <c r="C42" s="39"/>
      <c r="D42" s="39"/>
      <c r="E42" s="39"/>
      <c r="F42" s="39"/>
      <c r="G42" s="39"/>
      <c r="H42" s="39"/>
      <c r="I42" s="39"/>
      <c r="J42" s="39"/>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3" t="s">
        <v>352</v>
      </c>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39"/>
      <c r="DP42" s="39"/>
      <c r="DQ42" s="39"/>
      <c r="DR42" s="39"/>
      <c r="DS42" s="39"/>
      <c r="DT42" s="39"/>
      <c r="DU42" s="39"/>
      <c r="DV42" s="39"/>
      <c r="DW42" s="39"/>
      <c r="DX42" s="39"/>
      <c r="DY42" s="39"/>
      <c r="DZ42" s="39"/>
      <c r="EA42" s="39"/>
      <c r="EB42" s="39"/>
      <c r="EC42" s="39"/>
      <c r="ED42" s="185"/>
      <c r="EE42" s="233"/>
    </row>
    <row r="43" spans="1:135" ht="18.75" customHeight="1">
      <c r="A43" s="39"/>
      <c r="B43" s="39"/>
      <c r="C43" s="39"/>
      <c r="D43" s="39"/>
      <c r="E43" s="39"/>
      <c r="F43" s="39"/>
      <c r="G43" s="39"/>
      <c r="H43" s="39"/>
      <c r="I43" s="39"/>
      <c r="J43" s="39"/>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3" t="s">
        <v>454</v>
      </c>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39"/>
      <c r="DP43" s="39"/>
      <c r="DQ43" s="39"/>
      <c r="DR43" s="39"/>
      <c r="DS43" s="39"/>
      <c r="DT43" s="39"/>
      <c r="DU43" s="39"/>
      <c r="DV43" s="39"/>
      <c r="DW43" s="39"/>
      <c r="DX43" s="39"/>
      <c r="DY43" s="39"/>
      <c r="DZ43" s="39"/>
      <c r="EA43" s="39"/>
      <c r="EB43" s="39"/>
      <c r="EC43" s="39"/>
      <c r="ED43" s="185"/>
      <c r="EE43" s="233"/>
    </row>
    <row r="44" spans="1:135" ht="18.75" customHeight="1">
      <c r="A44" s="39"/>
      <c r="B44" s="39"/>
      <c r="C44" s="39"/>
      <c r="D44" s="39"/>
      <c r="E44" s="39"/>
      <c r="F44" s="39"/>
      <c r="G44" s="39"/>
      <c r="H44" s="39"/>
      <c r="I44" s="39"/>
      <c r="J44" s="39"/>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3"/>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39"/>
      <c r="DP44" s="39"/>
      <c r="DQ44" s="39"/>
      <c r="DR44" s="39"/>
      <c r="DS44" s="39"/>
      <c r="DT44" s="39"/>
      <c r="DU44" s="39"/>
      <c r="DV44" s="39"/>
      <c r="DW44" s="39"/>
      <c r="DX44" s="39"/>
      <c r="DY44" s="39"/>
      <c r="DZ44" s="39"/>
      <c r="EA44" s="39"/>
      <c r="EB44" s="39"/>
      <c r="EC44" s="39"/>
      <c r="ED44" s="185"/>
      <c r="EE44" s="233"/>
    </row>
    <row r="45" spans="1:135" ht="18.75" customHeight="1">
      <c r="A45" s="39"/>
      <c r="B45" s="39"/>
      <c r="C45" s="39"/>
      <c r="D45" s="39"/>
      <c r="E45" s="39"/>
      <c r="F45" s="39"/>
      <c r="G45" s="39"/>
      <c r="H45" s="39"/>
      <c r="I45" s="39"/>
      <c r="J45" s="39"/>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3"/>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39"/>
      <c r="DP45" s="39"/>
      <c r="DQ45" s="39"/>
      <c r="DR45" s="39"/>
      <c r="DS45" s="39"/>
      <c r="DT45" s="39"/>
      <c r="DU45" s="39"/>
      <c r="DV45" s="39"/>
      <c r="DW45" s="39"/>
      <c r="DX45" s="39"/>
      <c r="DY45" s="39"/>
      <c r="DZ45" s="39"/>
      <c r="EA45" s="39"/>
      <c r="EB45" s="39"/>
      <c r="EC45" s="39"/>
      <c r="ED45" s="185"/>
      <c r="EE45" s="233"/>
    </row>
    <row r="46" spans="1:135" ht="18.75" customHeight="1">
      <c r="A46" s="39"/>
      <c r="B46" s="39"/>
      <c r="C46" s="39"/>
      <c r="D46" s="39"/>
      <c r="E46" s="39"/>
      <c r="F46" s="39"/>
      <c r="G46" s="39"/>
      <c r="H46" s="39"/>
      <c r="I46" s="39"/>
      <c r="J46" s="39"/>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3"/>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39"/>
      <c r="DP46" s="39"/>
      <c r="DQ46" s="39"/>
      <c r="DR46" s="39"/>
      <c r="DS46" s="39"/>
      <c r="DT46" s="39"/>
      <c r="DU46" s="39"/>
      <c r="DV46" s="39"/>
      <c r="DW46" s="39"/>
      <c r="DX46" s="39"/>
      <c r="DY46" s="39"/>
      <c r="DZ46" s="39"/>
      <c r="EA46" s="39"/>
      <c r="EB46" s="39"/>
      <c r="EC46" s="39"/>
      <c r="ED46" s="185"/>
      <c r="EE46" s="233"/>
    </row>
    <row r="47" spans="1:135" ht="18.75" customHeight="1">
      <c r="A47" s="39"/>
      <c r="B47" s="39"/>
      <c r="C47" s="39"/>
      <c r="D47" s="39"/>
      <c r="E47" s="39"/>
      <c r="F47" s="39"/>
      <c r="G47" s="39"/>
      <c r="H47" s="39"/>
      <c r="I47" s="39"/>
      <c r="J47" s="39"/>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3"/>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39"/>
      <c r="DP47" s="39"/>
      <c r="DQ47" s="39"/>
      <c r="DR47" s="39"/>
      <c r="DS47" s="758" t="s">
        <v>223</v>
      </c>
      <c r="DT47" s="759"/>
      <c r="DU47" s="759"/>
      <c r="DV47" s="759"/>
      <c r="DW47" s="759"/>
      <c r="DX47" s="759"/>
      <c r="DY47" s="759"/>
      <c r="DZ47" s="760"/>
      <c r="EA47" s="39"/>
      <c r="EB47" s="39"/>
      <c r="EC47" s="39"/>
      <c r="ED47" s="185"/>
      <c r="EE47" s="233"/>
    </row>
    <row r="48" spans="1:135" ht="18.75" customHeight="1">
      <c r="A48" s="39"/>
      <c r="B48" s="39"/>
      <c r="C48" s="39"/>
      <c r="D48" s="39"/>
      <c r="E48" s="39"/>
      <c r="F48" s="39"/>
      <c r="G48" s="39"/>
      <c r="H48" s="39"/>
      <c r="I48" s="39"/>
      <c r="J48" s="39"/>
      <c r="K48" s="40"/>
      <c r="L48" s="40"/>
      <c r="M48" s="40"/>
      <c r="N48" s="40"/>
      <c r="O48" s="40"/>
      <c r="P48" s="40"/>
      <c r="Q48" s="40"/>
      <c r="R48" s="40"/>
      <c r="S48" s="40"/>
      <c r="T48" s="40"/>
      <c r="U48" s="40"/>
      <c r="V48" s="40"/>
      <c r="W48" s="40"/>
      <c r="X48" s="40"/>
      <c r="Y48" s="40"/>
      <c r="Z48" s="40"/>
      <c r="AA48" s="40"/>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40"/>
      <c r="BP48" s="40"/>
      <c r="BQ48" s="40"/>
      <c r="BR48" s="40"/>
      <c r="BS48" s="40"/>
      <c r="BT48" s="40"/>
      <c r="BU48" s="40"/>
      <c r="BV48" s="40"/>
      <c r="BW48" s="40"/>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761"/>
      <c r="DT48" s="762"/>
      <c r="DU48" s="762"/>
      <c r="DV48" s="762"/>
      <c r="DW48" s="762"/>
      <c r="DX48" s="762"/>
      <c r="DY48" s="762"/>
      <c r="DZ48" s="763"/>
      <c r="EA48" s="39"/>
      <c r="EB48" s="39"/>
      <c r="EC48" s="39"/>
      <c r="ED48" s="185"/>
      <c r="EE48" s="233"/>
    </row>
    <row r="49" spans="1:135" ht="18.75" customHeight="1">
      <c r="A49" s="39"/>
      <c r="B49" s="39"/>
      <c r="C49" s="1168" t="s">
        <v>4</v>
      </c>
      <c r="D49" s="1168"/>
      <c r="E49" s="1168"/>
      <c r="F49" s="1168"/>
      <c r="G49" s="1168"/>
      <c r="H49" s="1168"/>
      <c r="I49" s="1168"/>
      <c r="J49" s="1168"/>
      <c r="K49" s="1168"/>
      <c r="L49" s="1168"/>
      <c r="M49" s="1168"/>
      <c r="N49" s="1168"/>
      <c r="O49" s="1168"/>
      <c r="P49" s="1168"/>
      <c r="Q49" s="1168"/>
      <c r="R49" s="1168"/>
      <c r="S49" s="1168"/>
      <c r="T49" s="1168"/>
      <c r="U49" s="1168"/>
      <c r="V49" s="1168"/>
      <c r="W49" s="1168"/>
      <c r="X49" s="1168"/>
      <c r="Y49" s="1168"/>
      <c r="Z49" s="1168"/>
      <c r="AA49" s="1168"/>
      <c r="AB49" s="1168"/>
      <c r="AC49" s="1168"/>
      <c r="AD49" s="1168"/>
      <c r="AE49" s="1168"/>
      <c r="AF49" s="1168"/>
      <c r="AG49" s="1168"/>
      <c r="AH49" s="1168"/>
      <c r="AI49" s="1168"/>
      <c r="AJ49" s="1168"/>
      <c r="AK49" s="1168"/>
      <c r="AL49" s="1168"/>
      <c r="AM49" s="1168"/>
      <c r="AN49" s="1168"/>
      <c r="AO49" s="1168"/>
      <c r="AP49" s="1168"/>
      <c r="AQ49" s="1168"/>
      <c r="AR49" s="1168"/>
      <c r="AS49" s="1168"/>
      <c r="AT49" s="1168"/>
      <c r="AU49" s="1168"/>
      <c r="AV49" s="1168"/>
      <c r="AW49" s="1168"/>
      <c r="AX49" s="1168"/>
      <c r="AY49" s="1168"/>
      <c r="AZ49" s="1168"/>
      <c r="BA49" s="1168"/>
      <c r="BB49" s="1168"/>
      <c r="BC49" s="1168"/>
      <c r="BD49" s="1168"/>
      <c r="BE49" s="1168"/>
      <c r="BF49" s="1168"/>
      <c r="BG49" s="1168"/>
      <c r="BH49" s="1168"/>
      <c r="BI49" s="1168"/>
      <c r="BJ49" s="1168"/>
      <c r="BK49" s="1168"/>
      <c r="BL49" s="1168"/>
      <c r="BM49" s="39"/>
      <c r="BN49" s="39"/>
      <c r="BO49" s="40"/>
      <c r="BP49" s="40"/>
      <c r="BQ49" s="1168" t="s">
        <v>4</v>
      </c>
      <c r="BR49" s="1168"/>
      <c r="BS49" s="1168"/>
      <c r="BT49" s="1168"/>
      <c r="BU49" s="1168"/>
      <c r="BV49" s="1168"/>
      <c r="BW49" s="1168"/>
      <c r="BX49" s="1168"/>
      <c r="BY49" s="1168"/>
      <c r="BZ49" s="1168"/>
      <c r="CA49" s="1168"/>
      <c r="CB49" s="1168"/>
      <c r="CC49" s="1168"/>
      <c r="CD49" s="1168"/>
      <c r="CE49" s="1168"/>
      <c r="CF49" s="1168"/>
      <c r="CG49" s="1168"/>
      <c r="CH49" s="1168"/>
      <c r="CI49" s="1168"/>
      <c r="CJ49" s="1168"/>
      <c r="CK49" s="1168"/>
      <c r="CL49" s="1168"/>
      <c r="CM49" s="1168"/>
      <c r="CN49" s="1168"/>
      <c r="CO49" s="1168"/>
      <c r="CP49" s="1168"/>
      <c r="CQ49" s="1168"/>
      <c r="CR49" s="1168"/>
      <c r="CS49" s="1168"/>
      <c r="CT49" s="1168"/>
      <c r="CU49" s="1168"/>
      <c r="CV49" s="1168"/>
      <c r="CW49" s="1168"/>
      <c r="CX49" s="1168"/>
      <c r="CY49" s="1168"/>
      <c r="CZ49" s="1168"/>
      <c r="DA49" s="1168"/>
      <c r="DB49" s="1168"/>
      <c r="DC49" s="1168"/>
      <c r="DD49" s="1168"/>
      <c r="DE49" s="1168"/>
      <c r="DF49" s="1168"/>
      <c r="DG49" s="1168"/>
      <c r="DH49" s="1168"/>
      <c r="DI49" s="1168"/>
      <c r="DJ49" s="1168"/>
      <c r="DK49" s="1168"/>
      <c r="DL49" s="1168"/>
      <c r="DM49" s="1168"/>
      <c r="DN49" s="1168"/>
      <c r="DO49" s="1168"/>
      <c r="DP49" s="1168"/>
      <c r="DQ49" s="1168"/>
      <c r="DR49" s="1168"/>
      <c r="DS49" s="1168"/>
      <c r="DT49" s="1168"/>
      <c r="DU49" s="1168"/>
      <c r="DV49" s="1168"/>
      <c r="DW49" s="1168"/>
      <c r="DX49" s="1168"/>
      <c r="DY49" s="1168"/>
      <c r="DZ49" s="1168"/>
      <c r="EA49" s="39"/>
      <c r="EB49" s="39"/>
      <c r="EC49" s="39"/>
      <c r="ED49" s="185"/>
      <c r="EE49" s="233"/>
    </row>
    <row r="50" spans="1:135" ht="18.75" customHeight="1">
      <c r="A50" s="39"/>
      <c r="B50" s="39"/>
      <c r="C50" s="39"/>
      <c r="D50" s="39"/>
      <c r="E50" s="39"/>
      <c r="F50" s="39"/>
      <c r="G50" s="39"/>
      <c r="H50" s="39"/>
      <c r="I50" s="39"/>
      <c r="J50" s="39"/>
      <c r="K50" s="40"/>
      <c r="L50" s="40"/>
      <c r="M50" s="40"/>
      <c r="N50" s="40"/>
      <c r="O50" s="40"/>
      <c r="P50" s="40"/>
      <c r="Q50" s="40"/>
      <c r="R50" s="40"/>
      <c r="S50" s="40"/>
      <c r="T50" s="40"/>
      <c r="U50" s="40"/>
      <c r="V50" s="40"/>
      <c r="W50" s="40"/>
      <c r="X50" s="40"/>
      <c r="Y50" s="40"/>
      <c r="Z50" s="40"/>
      <c r="AA50" s="40"/>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40"/>
      <c r="BP50" s="40"/>
      <c r="BQ50" s="40"/>
      <c r="BR50" s="40"/>
      <c r="BS50" s="40"/>
      <c r="BT50" s="40"/>
      <c r="BU50" s="40"/>
      <c r="BV50" s="40"/>
      <c r="BW50" s="40"/>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185"/>
      <c r="EE50" s="233"/>
    </row>
    <row r="51" spans="1:135" ht="18.75" customHeight="1">
      <c r="A51" s="39"/>
      <c r="B51" s="39"/>
      <c r="C51" s="39"/>
      <c r="D51" s="39"/>
      <c r="E51" s="39"/>
      <c r="F51" s="39"/>
      <c r="G51" s="39"/>
      <c r="H51" s="39"/>
      <c r="I51" s="39"/>
      <c r="J51" s="39"/>
      <c r="K51" s="40"/>
      <c r="L51" s="40"/>
      <c r="M51" s="40"/>
      <c r="N51" s="40"/>
      <c r="O51" s="40"/>
      <c r="P51" s="40"/>
      <c r="Q51" s="40"/>
      <c r="R51" s="40"/>
      <c r="S51" s="40"/>
      <c r="T51" s="40"/>
      <c r="U51" s="40"/>
      <c r="V51" s="40"/>
      <c r="W51" s="40"/>
      <c r="X51" s="40"/>
      <c r="Y51" s="40"/>
      <c r="Z51" s="40"/>
      <c r="AA51" s="40"/>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40"/>
      <c r="BP51" s="40"/>
      <c r="BQ51" s="29" t="s">
        <v>355</v>
      </c>
      <c r="BR51" s="30"/>
      <c r="BS51" s="40"/>
      <c r="BT51" s="40"/>
      <c r="BU51" s="40"/>
      <c r="BV51" s="40"/>
      <c r="BW51" s="40"/>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185"/>
      <c r="EE51" s="233"/>
    </row>
    <row r="52" spans="1:135" ht="18.75" customHeight="1">
      <c r="A52" s="39"/>
      <c r="B52" s="39"/>
      <c r="C52" s="39"/>
      <c r="D52" s="39"/>
      <c r="E52" s="39"/>
      <c r="F52" s="39"/>
      <c r="G52" s="39"/>
      <c r="H52" s="39"/>
      <c r="I52" s="39"/>
      <c r="J52" s="39"/>
      <c r="K52" s="40"/>
      <c r="L52" s="40"/>
      <c r="M52" s="40"/>
      <c r="N52" s="40"/>
      <c r="O52" s="40"/>
      <c r="P52" s="40"/>
      <c r="Q52" s="40"/>
      <c r="R52" s="40"/>
      <c r="S52" s="40"/>
      <c r="T52" s="40"/>
      <c r="U52" s="40"/>
      <c r="V52" s="40"/>
      <c r="W52" s="40"/>
      <c r="X52" s="40"/>
      <c r="Y52" s="40"/>
      <c r="Z52" s="40"/>
      <c r="AA52" s="40"/>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40"/>
      <c r="BP52" s="40"/>
      <c r="BQ52" s="29" t="s">
        <v>356</v>
      </c>
      <c r="BR52" s="30"/>
      <c r="BS52" s="40"/>
      <c r="BT52" s="40"/>
      <c r="BU52" s="40"/>
      <c r="BV52" s="40"/>
      <c r="BW52" s="40"/>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185"/>
      <c r="EE52" s="233"/>
    </row>
    <row r="53" spans="1:135" ht="18.75" customHeight="1">
      <c r="K53" s="54"/>
      <c r="L53" s="54"/>
      <c r="M53" s="54"/>
      <c r="N53" s="54"/>
      <c r="O53" s="54"/>
      <c r="P53" s="54"/>
      <c r="Q53" s="54"/>
      <c r="R53" s="54"/>
      <c r="S53" s="54"/>
      <c r="T53" s="54"/>
      <c r="U53" s="54"/>
      <c r="V53" s="54"/>
      <c r="W53" s="54"/>
      <c r="X53" s="54"/>
      <c r="Y53" s="54"/>
      <c r="Z53" s="54"/>
      <c r="AA53" s="54"/>
      <c r="BO53" s="54"/>
      <c r="BP53" s="54"/>
      <c r="BQ53" s="54"/>
      <c r="BR53" s="54"/>
      <c r="BS53" s="54"/>
      <c r="BT53" s="54"/>
      <c r="BU53" s="54"/>
      <c r="BV53" s="54"/>
      <c r="BW53" s="54"/>
    </row>
    <row r="54" spans="1:135" ht="18.75" customHeight="1">
      <c r="K54" s="54"/>
      <c r="L54" s="55"/>
      <c r="M54" s="31"/>
      <c r="N54" s="31"/>
      <c r="O54" s="31"/>
      <c r="P54" s="31"/>
      <c r="Q54" s="31"/>
      <c r="R54" s="31"/>
      <c r="S54" s="31"/>
      <c r="T54" s="1167" t="str">
        <f>IF(対象災害選択シート!T21="○",'印刷シート（表紙・目次・様式１～６）'!BS54,'印刷シート（表紙・目次・様式１～６）'!DA54)</f>
        <v>自衛水防組織を設置する場合</v>
      </c>
      <c r="U54" s="1167"/>
      <c r="V54" s="1167"/>
      <c r="W54" s="1167"/>
      <c r="X54" s="1167"/>
      <c r="Y54" s="1167"/>
      <c r="Z54" s="1167"/>
      <c r="AA54" s="1167"/>
      <c r="AB54" s="1167"/>
      <c r="AC54" s="1167"/>
      <c r="AD54" s="1167"/>
      <c r="AE54" s="1167"/>
      <c r="AF54" s="1167"/>
      <c r="AG54" s="1167"/>
      <c r="AH54" s="1167"/>
      <c r="AI54" s="1167"/>
      <c r="AJ54" s="1167"/>
      <c r="AK54" s="1167"/>
      <c r="AL54" s="1167"/>
      <c r="AM54" s="1167"/>
      <c r="AN54" s="1167"/>
      <c r="AO54" s="1167"/>
      <c r="AP54" s="1167"/>
      <c r="AQ54" s="1167"/>
      <c r="AR54" s="1167"/>
      <c r="AS54" s="1167"/>
      <c r="AT54" s="1167"/>
      <c r="AU54" s="1167"/>
      <c r="BO54" s="54"/>
      <c r="BP54" s="55"/>
      <c r="BQ54" s="31"/>
      <c r="BR54" s="31"/>
      <c r="BS54" s="1186" t="s">
        <v>220</v>
      </c>
      <c r="BT54" s="1186"/>
      <c r="BU54" s="1186"/>
      <c r="BV54" s="1186"/>
      <c r="BW54" s="1186"/>
      <c r="BX54" s="1186"/>
      <c r="BY54" s="1186"/>
      <c r="BZ54" s="1186"/>
      <c r="CA54" s="1186"/>
      <c r="CB54" s="1186"/>
      <c r="CC54" s="1186"/>
      <c r="CD54" s="1186"/>
      <c r="CE54" s="1186"/>
      <c r="CF54" s="1186"/>
      <c r="CG54" s="1186"/>
      <c r="CH54" s="1186"/>
      <c r="CI54" s="1186"/>
      <c r="CJ54" s="1186"/>
      <c r="CK54" s="1186"/>
      <c r="CL54" s="1186"/>
      <c r="CM54" s="1186"/>
      <c r="CN54" s="1186"/>
      <c r="CO54" s="1186"/>
      <c r="CP54" s="1186"/>
      <c r="CQ54" s="1186"/>
      <c r="CR54" s="1186"/>
      <c r="CS54" s="1186"/>
      <c r="CT54" s="1186"/>
      <c r="DA54" s="1186" t="s">
        <v>221</v>
      </c>
      <c r="DB54" s="1186"/>
      <c r="DC54" s="1186"/>
      <c r="DD54" s="1186"/>
      <c r="DE54" s="1186"/>
      <c r="DF54" s="1186"/>
      <c r="DG54" s="1186"/>
      <c r="DH54" s="1186"/>
      <c r="DI54" s="1186"/>
      <c r="DJ54" s="1186"/>
      <c r="DK54" s="1186"/>
      <c r="DL54" s="1186"/>
      <c r="DM54" s="1186"/>
      <c r="DN54" s="1186"/>
      <c r="DO54" s="1186"/>
      <c r="DP54" s="1186"/>
      <c r="DQ54" s="1186"/>
      <c r="DR54" s="1186"/>
      <c r="DS54" s="1186"/>
      <c r="DT54" s="1186"/>
      <c r="DU54" s="1186"/>
      <c r="DV54" s="1186"/>
      <c r="DW54" s="1186"/>
      <c r="DX54" s="1186"/>
      <c r="DY54" s="1186"/>
      <c r="DZ54" s="1186"/>
      <c r="EA54" s="1186"/>
      <c r="EB54" s="1186"/>
    </row>
    <row r="55" spans="1:135" ht="18.75" customHeight="1">
      <c r="K55" s="54"/>
      <c r="L55" s="54"/>
      <c r="M55" s="31"/>
      <c r="N55" s="31"/>
      <c r="O55" s="31"/>
      <c r="P55" s="31"/>
      <c r="Q55" s="31"/>
      <c r="R55" s="31"/>
      <c r="S55" s="31"/>
      <c r="T55" s="1139"/>
      <c r="U55" s="1139"/>
      <c r="V55" s="1139" t="s">
        <v>232</v>
      </c>
      <c r="W55" s="1139"/>
      <c r="X55" s="1139"/>
      <c r="Y55" s="1139"/>
      <c r="Z55" s="1139"/>
      <c r="AA55" s="1139"/>
      <c r="AB55" s="1139"/>
      <c r="AC55" s="1139"/>
      <c r="AD55" s="1139"/>
      <c r="AE55" s="1139"/>
      <c r="AF55" s="1139"/>
      <c r="AG55" s="1139"/>
      <c r="AH55" s="1139"/>
      <c r="AI55" s="1139"/>
      <c r="AJ55" s="1139"/>
      <c r="AK55" s="1139"/>
      <c r="AL55" s="1139"/>
      <c r="AM55" s="1139"/>
      <c r="AN55" s="1129" t="s">
        <v>233</v>
      </c>
      <c r="AO55" s="1129"/>
      <c r="AP55" s="1129"/>
      <c r="AQ55" s="1129"/>
      <c r="AR55" s="1129" t="s">
        <v>5</v>
      </c>
      <c r="AS55" s="1129"/>
      <c r="AT55" s="1129"/>
      <c r="AU55" s="1129"/>
      <c r="BO55" s="54"/>
      <c r="BP55" s="54"/>
      <c r="BS55" s="1139"/>
      <c r="BT55" s="1139"/>
      <c r="BU55" s="1139" t="s">
        <v>232</v>
      </c>
      <c r="BV55" s="1139"/>
      <c r="BW55" s="1139"/>
      <c r="BX55" s="1139"/>
      <c r="BY55" s="1139"/>
      <c r="BZ55" s="1139"/>
      <c r="CA55" s="1139"/>
      <c r="CB55" s="1139"/>
      <c r="CC55" s="1139"/>
      <c r="CD55" s="1139"/>
      <c r="CE55" s="1139"/>
      <c r="CF55" s="1139"/>
      <c r="CG55" s="1139"/>
      <c r="CH55" s="1139"/>
      <c r="CI55" s="1139"/>
      <c r="CJ55" s="1139"/>
      <c r="CK55" s="1139"/>
      <c r="CL55" s="1139"/>
      <c r="CM55" s="1129" t="s">
        <v>233</v>
      </c>
      <c r="CN55" s="1129"/>
      <c r="CO55" s="1129"/>
      <c r="CP55" s="1129"/>
      <c r="CQ55" s="1129" t="s">
        <v>5</v>
      </c>
      <c r="CR55" s="1129"/>
      <c r="CS55" s="1129"/>
      <c r="CT55" s="1129"/>
      <c r="DA55" s="1139"/>
      <c r="DB55" s="1139"/>
      <c r="DC55" s="1139" t="s">
        <v>232</v>
      </c>
      <c r="DD55" s="1139"/>
      <c r="DE55" s="1139"/>
      <c r="DF55" s="1139"/>
      <c r="DG55" s="1139"/>
      <c r="DH55" s="1139"/>
      <c r="DI55" s="1139"/>
      <c r="DJ55" s="1139"/>
      <c r="DK55" s="1139"/>
      <c r="DL55" s="1139"/>
      <c r="DM55" s="1139"/>
      <c r="DN55" s="1139"/>
      <c r="DO55" s="1139"/>
      <c r="DP55" s="1139"/>
      <c r="DQ55" s="1139"/>
      <c r="DR55" s="1139"/>
      <c r="DS55" s="1139"/>
      <c r="DT55" s="1139"/>
      <c r="DU55" s="1129" t="s">
        <v>233</v>
      </c>
      <c r="DV55" s="1129"/>
      <c r="DW55" s="1129"/>
      <c r="DX55" s="1129"/>
      <c r="DY55" s="1129" t="s">
        <v>5</v>
      </c>
      <c r="DZ55" s="1129"/>
      <c r="EA55" s="1129"/>
      <c r="EB55" s="1129"/>
    </row>
    <row r="56" spans="1:135" ht="18.75" customHeight="1">
      <c r="K56" s="54"/>
      <c r="L56" s="54"/>
      <c r="M56" s="31"/>
      <c r="N56" s="31"/>
      <c r="O56" s="31"/>
      <c r="P56" s="31"/>
      <c r="Q56" s="31"/>
      <c r="R56" s="31"/>
      <c r="S56" s="31"/>
      <c r="T56" s="1139">
        <f>IF(対象災害選択シート!T$21="○",'印刷シート（表紙・目次・様式１～６）'!BS56,IF(DA56="","",'印刷シート（表紙・目次・様式１～６）'!DA56))</f>
        <v>1</v>
      </c>
      <c r="U56" s="1139"/>
      <c r="V56" s="1140" t="str">
        <f>IF(対象災害選択シート!T$21="○",BU56,IF(DC56="","",DC56))</f>
        <v>計画の目的</v>
      </c>
      <c r="W56" s="1141"/>
      <c r="X56" s="1141"/>
      <c r="Y56" s="1141"/>
      <c r="Z56" s="1141"/>
      <c r="AA56" s="1141"/>
      <c r="AB56" s="1141"/>
      <c r="AC56" s="1141"/>
      <c r="AD56" s="1141"/>
      <c r="AE56" s="1141"/>
      <c r="AF56" s="1141"/>
      <c r="AG56" s="1141"/>
      <c r="AH56" s="1141"/>
      <c r="AI56" s="1141"/>
      <c r="AJ56" s="1141"/>
      <c r="AK56" s="1141"/>
      <c r="AL56" s="1141"/>
      <c r="AM56" s="1142"/>
      <c r="AN56" s="1123" t="str">
        <f>IF(対象災害選択シート!T$21="○",'印刷シート（表紙・目次・様式１～６）'!CM56,IF(DU56="","",'印刷シート（表紙・目次・様式１～６）'!DU56))</f>
        <v>様式１</v>
      </c>
      <c r="AO56" s="1121"/>
      <c r="AP56" s="1121"/>
      <c r="AQ56" s="1122"/>
      <c r="AR56" s="1123">
        <f>IF(対象災害選択シート!T$21="○",'印刷シート（表紙・目次・様式１～６）'!CQ56,IF(DY56="","",'印刷シート（表紙・目次・様式１～６）'!DY56))</f>
        <v>1</v>
      </c>
      <c r="AS56" s="1121"/>
      <c r="AT56" s="1121"/>
      <c r="AU56" s="1122"/>
      <c r="BO56" s="54"/>
      <c r="BP56" s="54"/>
      <c r="BS56" s="1159">
        <v>1</v>
      </c>
      <c r="BT56" s="1159"/>
      <c r="BU56" s="1140" t="s">
        <v>6</v>
      </c>
      <c r="BV56" s="1141"/>
      <c r="BW56" s="1141"/>
      <c r="BX56" s="1141"/>
      <c r="BY56" s="1141"/>
      <c r="BZ56" s="1141"/>
      <c r="CA56" s="1141"/>
      <c r="CB56" s="1141"/>
      <c r="CC56" s="1141"/>
      <c r="CD56" s="1141"/>
      <c r="CE56" s="1141"/>
      <c r="CF56" s="1141"/>
      <c r="CG56" s="1141"/>
      <c r="CH56" s="1141"/>
      <c r="CI56" s="1141"/>
      <c r="CJ56" s="1141"/>
      <c r="CK56" s="1141"/>
      <c r="CL56" s="1142"/>
      <c r="CM56" s="1123" t="s">
        <v>7</v>
      </c>
      <c r="CN56" s="1121"/>
      <c r="CO56" s="1121"/>
      <c r="CP56" s="1122"/>
      <c r="CQ56" s="1129">
        <v>1</v>
      </c>
      <c r="CR56" s="1129"/>
      <c r="CS56" s="1129"/>
      <c r="CT56" s="1129"/>
      <c r="DA56" s="1159">
        <v>1</v>
      </c>
      <c r="DB56" s="1159"/>
      <c r="DC56" s="1140" t="s">
        <v>6</v>
      </c>
      <c r="DD56" s="1141"/>
      <c r="DE56" s="1141"/>
      <c r="DF56" s="1141"/>
      <c r="DG56" s="1141"/>
      <c r="DH56" s="1141"/>
      <c r="DI56" s="1141"/>
      <c r="DJ56" s="1141"/>
      <c r="DK56" s="1141"/>
      <c r="DL56" s="1141"/>
      <c r="DM56" s="1141"/>
      <c r="DN56" s="1141"/>
      <c r="DO56" s="1141"/>
      <c r="DP56" s="1141"/>
      <c r="DQ56" s="1141"/>
      <c r="DR56" s="1141"/>
      <c r="DS56" s="1141"/>
      <c r="DT56" s="1142"/>
      <c r="DU56" s="1123" t="s">
        <v>7</v>
      </c>
      <c r="DV56" s="1121"/>
      <c r="DW56" s="1121"/>
      <c r="DX56" s="1122"/>
      <c r="DY56" s="1129">
        <v>1</v>
      </c>
      <c r="DZ56" s="1129"/>
      <c r="EA56" s="1129"/>
      <c r="EB56" s="1129"/>
    </row>
    <row r="57" spans="1:135" ht="18.75" customHeight="1">
      <c r="K57" s="54"/>
      <c r="L57" s="54"/>
      <c r="M57" s="31"/>
      <c r="N57" s="31"/>
      <c r="O57" s="31"/>
      <c r="P57" s="31"/>
      <c r="Q57" s="31"/>
      <c r="R57" s="31"/>
      <c r="S57" s="31"/>
      <c r="T57" s="1139">
        <f>IF(対象災害選択シート!T$21="○",'印刷シート（表紙・目次・様式１～６）'!BS57,IF(DA57="","",'印刷シート（表紙・目次・様式１～６）'!DA57))</f>
        <v>2</v>
      </c>
      <c r="U57" s="1139"/>
      <c r="V57" s="1140" t="str">
        <f>IF(対象災害選択シート!T$21="○",BU57,IF(DC57="","",DC57))</f>
        <v>計画の報告</v>
      </c>
      <c r="W57" s="1141"/>
      <c r="X57" s="1141"/>
      <c r="Y57" s="1141"/>
      <c r="Z57" s="1141"/>
      <c r="AA57" s="1141"/>
      <c r="AB57" s="1141"/>
      <c r="AC57" s="1141"/>
      <c r="AD57" s="1141"/>
      <c r="AE57" s="1141"/>
      <c r="AF57" s="1141"/>
      <c r="AG57" s="1141"/>
      <c r="AH57" s="1141"/>
      <c r="AI57" s="1141"/>
      <c r="AJ57" s="1141"/>
      <c r="AK57" s="1141"/>
      <c r="AL57" s="1141"/>
      <c r="AM57" s="1142"/>
      <c r="AN57" s="1123" t="str">
        <f>IF(対象災害選択シート!T$21="○",'印刷シート（表紙・目次・様式１～６）'!CM57,IF(DU57="","",'印刷シート（表紙・目次・様式１～６）'!DU57))</f>
        <v>様式１</v>
      </c>
      <c r="AO57" s="1121"/>
      <c r="AP57" s="1121"/>
      <c r="AQ57" s="1122"/>
      <c r="AR57" s="1123">
        <f>IF(対象災害選択シート!T$21="○",'印刷シート（表紙・目次・様式１～６）'!CQ57,IF(DY57="","",'印刷シート（表紙・目次・様式１～６）'!DY57))</f>
        <v>1</v>
      </c>
      <c r="AS57" s="1121"/>
      <c r="AT57" s="1121"/>
      <c r="AU57" s="1122"/>
      <c r="BO57" s="54"/>
      <c r="BP57" s="54"/>
      <c r="BS57" s="1159">
        <v>2</v>
      </c>
      <c r="BT57" s="1159"/>
      <c r="BU57" s="1140" t="s">
        <v>8</v>
      </c>
      <c r="BV57" s="1141"/>
      <c r="BW57" s="1141"/>
      <c r="BX57" s="1141"/>
      <c r="BY57" s="1141"/>
      <c r="BZ57" s="1141"/>
      <c r="CA57" s="1141"/>
      <c r="CB57" s="1141"/>
      <c r="CC57" s="1141"/>
      <c r="CD57" s="1141"/>
      <c r="CE57" s="1141"/>
      <c r="CF57" s="1141"/>
      <c r="CG57" s="1141"/>
      <c r="CH57" s="1141"/>
      <c r="CI57" s="1141"/>
      <c r="CJ57" s="1141"/>
      <c r="CK57" s="1141"/>
      <c r="CL57" s="1142"/>
      <c r="CM57" s="1123" t="s">
        <v>7</v>
      </c>
      <c r="CN57" s="1121"/>
      <c r="CO57" s="1121"/>
      <c r="CP57" s="1122"/>
      <c r="CQ57" s="1129">
        <v>1</v>
      </c>
      <c r="CR57" s="1129"/>
      <c r="CS57" s="1129"/>
      <c r="CT57" s="1129"/>
      <c r="DA57" s="1159">
        <v>2</v>
      </c>
      <c r="DB57" s="1159"/>
      <c r="DC57" s="1140" t="s">
        <v>8</v>
      </c>
      <c r="DD57" s="1141"/>
      <c r="DE57" s="1141"/>
      <c r="DF57" s="1141"/>
      <c r="DG57" s="1141"/>
      <c r="DH57" s="1141"/>
      <c r="DI57" s="1141"/>
      <c r="DJ57" s="1141"/>
      <c r="DK57" s="1141"/>
      <c r="DL57" s="1141"/>
      <c r="DM57" s="1141"/>
      <c r="DN57" s="1141"/>
      <c r="DO57" s="1141"/>
      <c r="DP57" s="1141"/>
      <c r="DQ57" s="1141"/>
      <c r="DR57" s="1141"/>
      <c r="DS57" s="1141"/>
      <c r="DT57" s="1142"/>
      <c r="DU57" s="1123" t="s">
        <v>7</v>
      </c>
      <c r="DV57" s="1121"/>
      <c r="DW57" s="1121"/>
      <c r="DX57" s="1122"/>
      <c r="DY57" s="1129">
        <v>1</v>
      </c>
      <c r="DZ57" s="1129"/>
      <c r="EA57" s="1129"/>
      <c r="EB57" s="1129"/>
    </row>
    <row r="58" spans="1:135" ht="18.75" customHeight="1">
      <c r="K58" s="54"/>
      <c r="L58" s="54"/>
      <c r="M58" s="31"/>
      <c r="N58" s="31"/>
      <c r="O58" s="31"/>
      <c r="P58" s="31"/>
      <c r="Q58" s="31"/>
      <c r="R58" s="31"/>
      <c r="S58" s="31"/>
      <c r="T58" s="1139">
        <f>IF(対象災害選択シート!T$21="○",'印刷シート（表紙・目次・様式１～６）'!BS58,IF(DA58="","",'印刷シート（表紙・目次・様式１～６）'!DA58))</f>
        <v>3</v>
      </c>
      <c r="U58" s="1139"/>
      <c r="V58" s="1140" t="str">
        <f>IF(対象災害選択シート!T$21="○",BU58,IF(DC58="","",DC58))</f>
        <v>計画の適用範囲</v>
      </c>
      <c r="W58" s="1141"/>
      <c r="X58" s="1141"/>
      <c r="Y58" s="1141"/>
      <c r="Z58" s="1141"/>
      <c r="AA58" s="1141"/>
      <c r="AB58" s="1141"/>
      <c r="AC58" s="1141"/>
      <c r="AD58" s="1141"/>
      <c r="AE58" s="1141"/>
      <c r="AF58" s="1141"/>
      <c r="AG58" s="1141"/>
      <c r="AH58" s="1141"/>
      <c r="AI58" s="1141"/>
      <c r="AJ58" s="1141"/>
      <c r="AK58" s="1141"/>
      <c r="AL58" s="1141"/>
      <c r="AM58" s="1142"/>
      <c r="AN58" s="1123" t="str">
        <f>IF(対象災害選択シート!T$21="○",'印刷シート（表紙・目次・様式１～６）'!CM58,IF(DU58="","",'印刷シート（表紙・目次・様式１～６）'!DU58))</f>
        <v>様式１</v>
      </c>
      <c r="AO58" s="1121"/>
      <c r="AP58" s="1121"/>
      <c r="AQ58" s="1122"/>
      <c r="AR58" s="1123">
        <f>IF(対象災害選択シート!T$21="○",'印刷シート（表紙・目次・様式１～６）'!CQ58,IF(DY58="","",'印刷シート（表紙・目次・様式１～６）'!DY58))</f>
        <v>1</v>
      </c>
      <c r="AS58" s="1121"/>
      <c r="AT58" s="1121"/>
      <c r="AU58" s="1122"/>
      <c r="BO58" s="54"/>
      <c r="BP58" s="54"/>
      <c r="BS58" s="1159">
        <v>3</v>
      </c>
      <c r="BT58" s="1159"/>
      <c r="BU58" s="1140" t="s">
        <v>9</v>
      </c>
      <c r="BV58" s="1141"/>
      <c r="BW58" s="1141"/>
      <c r="BX58" s="1141"/>
      <c r="BY58" s="1141"/>
      <c r="BZ58" s="1141"/>
      <c r="CA58" s="1141"/>
      <c r="CB58" s="1141"/>
      <c r="CC58" s="1141"/>
      <c r="CD58" s="1141"/>
      <c r="CE58" s="1141"/>
      <c r="CF58" s="1141"/>
      <c r="CG58" s="1141"/>
      <c r="CH58" s="1141"/>
      <c r="CI58" s="1141"/>
      <c r="CJ58" s="1141"/>
      <c r="CK58" s="1141"/>
      <c r="CL58" s="1142"/>
      <c r="CM58" s="1123" t="s">
        <v>7</v>
      </c>
      <c r="CN58" s="1121"/>
      <c r="CO58" s="1121"/>
      <c r="CP58" s="1122"/>
      <c r="CQ58" s="1129">
        <v>1</v>
      </c>
      <c r="CR58" s="1129"/>
      <c r="CS58" s="1129"/>
      <c r="CT58" s="1129"/>
      <c r="DA58" s="1159">
        <v>3</v>
      </c>
      <c r="DB58" s="1159"/>
      <c r="DC58" s="1140" t="s">
        <v>9</v>
      </c>
      <c r="DD58" s="1141"/>
      <c r="DE58" s="1141"/>
      <c r="DF58" s="1141"/>
      <c r="DG58" s="1141"/>
      <c r="DH58" s="1141"/>
      <c r="DI58" s="1141"/>
      <c r="DJ58" s="1141"/>
      <c r="DK58" s="1141"/>
      <c r="DL58" s="1141"/>
      <c r="DM58" s="1141"/>
      <c r="DN58" s="1141"/>
      <c r="DO58" s="1141"/>
      <c r="DP58" s="1141"/>
      <c r="DQ58" s="1141"/>
      <c r="DR58" s="1141"/>
      <c r="DS58" s="1141"/>
      <c r="DT58" s="1142"/>
      <c r="DU58" s="1123" t="s">
        <v>7</v>
      </c>
      <c r="DV58" s="1121"/>
      <c r="DW58" s="1121"/>
      <c r="DX58" s="1122"/>
      <c r="DY58" s="1129">
        <v>1</v>
      </c>
      <c r="DZ58" s="1129"/>
      <c r="EA58" s="1129"/>
      <c r="EB58" s="1129"/>
    </row>
    <row r="59" spans="1:135" ht="18.75" customHeight="1">
      <c r="M59" s="31"/>
      <c r="N59" s="31"/>
      <c r="O59" s="31"/>
      <c r="P59" s="31"/>
      <c r="Q59" s="31"/>
      <c r="R59" s="31"/>
      <c r="S59" s="31"/>
      <c r="T59" s="1139">
        <f>IF(対象災害選択シート!T$21="○",'印刷シート（表紙・目次・様式１～６）'!BS59,IF(DA59="","",'印刷シート（表紙・目次・様式１～６）'!DA59))</f>
        <v>4</v>
      </c>
      <c r="U59" s="1139"/>
      <c r="V59" s="1140" t="str">
        <f>IF(対象災害選択シート!T$21="○",BU59,IF(DC59="","",DC59))</f>
        <v>防災体制</v>
      </c>
      <c r="W59" s="1141"/>
      <c r="X59" s="1141"/>
      <c r="Y59" s="1141"/>
      <c r="Z59" s="1141"/>
      <c r="AA59" s="1141"/>
      <c r="AB59" s="1141"/>
      <c r="AC59" s="1141"/>
      <c r="AD59" s="1141"/>
      <c r="AE59" s="1141"/>
      <c r="AF59" s="1141"/>
      <c r="AG59" s="1141"/>
      <c r="AH59" s="1141"/>
      <c r="AI59" s="1141"/>
      <c r="AJ59" s="1141"/>
      <c r="AK59" s="1141"/>
      <c r="AL59" s="1141"/>
      <c r="AM59" s="1142"/>
      <c r="AN59" s="1123" t="str">
        <f>IF(対象災害選択シート!T$21="○",'印刷シート（表紙・目次・様式１～６）'!CM59,IF(DU59="","",'印刷シート（表紙・目次・様式１～６）'!DU59))</f>
        <v>様式２</v>
      </c>
      <c r="AO59" s="1121"/>
      <c r="AP59" s="1121"/>
      <c r="AQ59" s="1122"/>
      <c r="AR59" s="1123" t="str">
        <f>IF(対象災害選択シート!T$21="○",'印刷シート（表紙・目次・様式１～６）'!CQ59,IF(DY59="","",'印刷シート（表紙・目次・様式１～６）'!DY59))</f>
        <v>2～5</v>
      </c>
      <c r="AS59" s="1121"/>
      <c r="AT59" s="1121"/>
      <c r="AU59" s="1122"/>
      <c r="BS59" s="1159">
        <v>4</v>
      </c>
      <c r="BT59" s="1159"/>
      <c r="BU59" s="1140" t="s">
        <v>12</v>
      </c>
      <c r="BV59" s="1141"/>
      <c r="BW59" s="1141"/>
      <c r="BX59" s="1141"/>
      <c r="BY59" s="1141"/>
      <c r="BZ59" s="1141"/>
      <c r="CA59" s="1141"/>
      <c r="CB59" s="1141"/>
      <c r="CC59" s="1141"/>
      <c r="CD59" s="1141"/>
      <c r="CE59" s="1141"/>
      <c r="CF59" s="1141"/>
      <c r="CG59" s="1141"/>
      <c r="CH59" s="1141"/>
      <c r="CI59" s="1141"/>
      <c r="CJ59" s="1141"/>
      <c r="CK59" s="1141"/>
      <c r="CL59" s="1142"/>
      <c r="CM59" s="1129" t="s">
        <v>13</v>
      </c>
      <c r="CN59" s="1129"/>
      <c r="CO59" s="1129"/>
      <c r="CP59" s="1129"/>
      <c r="CQ59" s="1129" t="s">
        <v>357</v>
      </c>
      <c r="CR59" s="1129"/>
      <c r="CS59" s="1129"/>
      <c r="CT59" s="1129"/>
      <c r="DA59" s="1159">
        <v>4</v>
      </c>
      <c r="DB59" s="1159"/>
      <c r="DC59" s="1140" t="s">
        <v>12</v>
      </c>
      <c r="DD59" s="1141"/>
      <c r="DE59" s="1141"/>
      <c r="DF59" s="1141"/>
      <c r="DG59" s="1141"/>
      <c r="DH59" s="1141"/>
      <c r="DI59" s="1141"/>
      <c r="DJ59" s="1141"/>
      <c r="DK59" s="1141"/>
      <c r="DL59" s="1141"/>
      <c r="DM59" s="1141"/>
      <c r="DN59" s="1141"/>
      <c r="DO59" s="1141"/>
      <c r="DP59" s="1141"/>
      <c r="DQ59" s="1141"/>
      <c r="DR59" s="1141"/>
      <c r="DS59" s="1141"/>
      <c r="DT59" s="1142"/>
      <c r="DU59" s="1129" t="s">
        <v>13</v>
      </c>
      <c r="DV59" s="1129"/>
      <c r="DW59" s="1129"/>
      <c r="DX59" s="1129"/>
      <c r="DY59" s="1129" t="s">
        <v>357</v>
      </c>
      <c r="DZ59" s="1129"/>
      <c r="EA59" s="1129"/>
      <c r="EB59" s="1129"/>
    </row>
    <row r="60" spans="1:135" ht="18.75" customHeight="1">
      <c r="M60" s="31"/>
      <c r="N60" s="31"/>
      <c r="O60" s="31"/>
      <c r="P60" s="31"/>
      <c r="Q60" s="31"/>
      <c r="R60" s="31"/>
      <c r="S60" s="31"/>
      <c r="T60" s="1139">
        <f>IF(対象災害選択シート!T$21="○",'印刷シート（表紙・目次・様式１～６）'!BS60,IF(DA60="","",'印刷シート（表紙・目次・様式１～６）'!DA60))</f>
        <v>5</v>
      </c>
      <c r="U60" s="1139"/>
      <c r="V60" s="1140" t="str">
        <f>IF(対象災害選択シート!T$21="○",BU60,IF(DC60="","",DC60))</f>
        <v>情報収集・伝達</v>
      </c>
      <c r="W60" s="1141"/>
      <c r="X60" s="1141"/>
      <c r="Y60" s="1141"/>
      <c r="Z60" s="1141"/>
      <c r="AA60" s="1141"/>
      <c r="AB60" s="1141"/>
      <c r="AC60" s="1141"/>
      <c r="AD60" s="1141"/>
      <c r="AE60" s="1141"/>
      <c r="AF60" s="1141"/>
      <c r="AG60" s="1141"/>
      <c r="AH60" s="1141"/>
      <c r="AI60" s="1141"/>
      <c r="AJ60" s="1141"/>
      <c r="AK60" s="1141"/>
      <c r="AL60" s="1141"/>
      <c r="AM60" s="1142"/>
      <c r="AN60" s="1123" t="str">
        <f>IF(対象災害選択シート!T$21="○",'印刷シート（表紙・目次・様式１～６）'!CM60,IF(DU60="","",'印刷シート（表紙・目次・様式１～６）'!DU60))</f>
        <v>様式３</v>
      </c>
      <c r="AO60" s="1121"/>
      <c r="AP60" s="1121"/>
      <c r="AQ60" s="1122"/>
      <c r="AR60" s="1123">
        <f>IF(対象災害選択シート!T$21="○",'印刷シート（表紙・目次・様式１～６）'!CQ60,IF(DY60="","",'印刷シート（表紙・目次・様式１～６）'!DY60))</f>
        <v>6</v>
      </c>
      <c r="AS60" s="1121"/>
      <c r="AT60" s="1121"/>
      <c r="AU60" s="1122"/>
      <c r="BS60" s="1159">
        <v>5</v>
      </c>
      <c r="BT60" s="1159"/>
      <c r="BU60" s="1140" t="s">
        <v>14</v>
      </c>
      <c r="BV60" s="1141"/>
      <c r="BW60" s="1141"/>
      <c r="BX60" s="1141"/>
      <c r="BY60" s="1141"/>
      <c r="BZ60" s="1141"/>
      <c r="CA60" s="1141"/>
      <c r="CB60" s="1141"/>
      <c r="CC60" s="1141"/>
      <c r="CD60" s="1141"/>
      <c r="CE60" s="1141"/>
      <c r="CF60" s="1141"/>
      <c r="CG60" s="1141"/>
      <c r="CH60" s="1141"/>
      <c r="CI60" s="1141"/>
      <c r="CJ60" s="1141"/>
      <c r="CK60" s="1141"/>
      <c r="CL60" s="1142"/>
      <c r="CM60" s="1129" t="s">
        <v>15</v>
      </c>
      <c r="CN60" s="1129"/>
      <c r="CO60" s="1129"/>
      <c r="CP60" s="1129"/>
      <c r="CQ60" s="1129">
        <v>6</v>
      </c>
      <c r="CR60" s="1129"/>
      <c r="CS60" s="1129"/>
      <c r="CT60" s="1129"/>
      <c r="DA60" s="1159">
        <v>5</v>
      </c>
      <c r="DB60" s="1159"/>
      <c r="DC60" s="1140" t="s">
        <v>14</v>
      </c>
      <c r="DD60" s="1141"/>
      <c r="DE60" s="1141"/>
      <c r="DF60" s="1141"/>
      <c r="DG60" s="1141"/>
      <c r="DH60" s="1141"/>
      <c r="DI60" s="1141"/>
      <c r="DJ60" s="1141"/>
      <c r="DK60" s="1141"/>
      <c r="DL60" s="1141"/>
      <c r="DM60" s="1141"/>
      <c r="DN60" s="1141"/>
      <c r="DO60" s="1141"/>
      <c r="DP60" s="1141"/>
      <c r="DQ60" s="1141"/>
      <c r="DR60" s="1141"/>
      <c r="DS60" s="1141"/>
      <c r="DT60" s="1142"/>
      <c r="DU60" s="1129" t="s">
        <v>15</v>
      </c>
      <c r="DV60" s="1129"/>
      <c r="DW60" s="1129"/>
      <c r="DX60" s="1129"/>
      <c r="DY60" s="1129">
        <v>6</v>
      </c>
      <c r="DZ60" s="1129"/>
      <c r="EA60" s="1129"/>
      <c r="EB60" s="1129"/>
    </row>
    <row r="61" spans="1:135" ht="18.75" customHeight="1">
      <c r="M61" s="31"/>
      <c r="N61" s="31"/>
      <c r="O61" s="31"/>
      <c r="P61" s="31"/>
      <c r="Q61" s="31"/>
      <c r="R61" s="31"/>
      <c r="S61" s="31"/>
      <c r="T61" s="1139">
        <f>IF(対象災害選択シート!T$21="○",'印刷シート（表紙・目次・様式１～６）'!BS61,IF(DA61="","",'印刷シート（表紙・目次・様式１～６）'!DA61))</f>
        <v>6</v>
      </c>
      <c r="U61" s="1139"/>
      <c r="V61" s="1140" t="str">
        <f>IF(対象災害選択シート!T$21="○",BU61,IF(DC61="","",DC61))</f>
        <v>避難誘導</v>
      </c>
      <c r="W61" s="1141"/>
      <c r="X61" s="1141"/>
      <c r="Y61" s="1141"/>
      <c r="Z61" s="1141"/>
      <c r="AA61" s="1141"/>
      <c r="AB61" s="1141"/>
      <c r="AC61" s="1141"/>
      <c r="AD61" s="1141"/>
      <c r="AE61" s="1141"/>
      <c r="AF61" s="1141"/>
      <c r="AG61" s="1141"/>
      <c r="AH61" s="1141"/>
      <c r="AI61" s="1141"/>
      <c r="AJ61" s="1141"/>
      <c r="AK61" s="1141"/>
      <c r="AL61" s="1141"/>
      <c r="AM61" s="1142"/>
      <c r="AN61" s="1123" t="str">
        <f>IF(対象災害選択シート!T$21="○",'印刷シート（表紙・目次・様式１～６）'!CM61,IF(DU61="","",'印刷シート（表紙・目次・様式１～６）'!DU61))</f>
        <v>様式４</v>
      </c>
      <c r="AO61" s="1121"/>
      <c r="AP61" s="1121"/>
      <c r="AQ61" s="1122"/>
      <c r="AR61" s="1123">
        <f>IF(対象災害選択シート!T$21="○",'印刷シート（表紙・目次・様式１～６）'!CQ61,IF(DY61="","",'印刷シート（表紙・目次・様式１～６）'!DY61))</f>
        <v>7</v>
      </c>
      <c r="AS61" s="1121"/>
      <c r="AT61" s="1121"/>
      <c r="AU61" s="1122"/>
      <c r="BS61" s="1159">
        <v>6</v>
      </c>
      <c r="BT61" s="1159"/>
      <c r="BU61" s="1140" t="s">
        <v>16</v>
      </c>
      <c r="BV61" s="1141"/>
      <c r="BW61" s="1141"/>
      <c r="BX61" s="1141"/>
      <c r="BY61" s="1141"/>
      <c r="BZ61" s="1141"/>
      <c r="CA61" s="1141"/>
      <c r="CB61" s="1141"/>
      <c r="CC61" s="1141"/>
      <c r="CD61" s="1141"/>
      <c r="CE61" s="1141"/>
      <c r="CF61" s="1141"/>
      <c r="CG61" s="1141"/>
      <c r="CH61" s="1141"/>
      <c r="CI61" s="1141"/>
      <c r="CJ61" s="1141"/>
      <c r="CK61" s="1141"/>
      <c r="CL61" s="1142"/>
      <c r="CM61" s="1129" t="s">
        <v>17</v>
      </c>
      <c r="CN61" s="1129"/>
      <c r="CO61" s="1129"/>
      <c r="CP61" s="1129"/>
      <c r="CQ61" s="1129">
        <v>7</v>
      </c>
      <c r="CR61" s="1129"/>
      <c r="CS61" s="1129"/>
      <c r="CT61" s="1129"/>
      <c r="DA61" s="1159">
        <v>6</v>
      </c>
      <c r="DB61" s="1159"/>
      <c r="DC61" s="1140" t="s">
        <v>16</v>
      </c>
      <c r="DD61" s="1141"/>
      <c r="DE61" s="1141"/>
      <c r="DF61" s="1141"/>
      <c r="DG61" s="1141"/>
      <c r="DH61" s="1141"/>
      <c r="DI61" s="1141"/>
      <c r="DJ61" s="1141"/>
      <c r="DK61" s="1141"/>
      <c r="DL61" s="1141"/>
      <c r="DM61" s="1141"/>
      <c r="DN61" s="1141"/>
      <c r="DO61" s="1141"/>
      <c r="DP61" s="1141"/>
      <c r="DQ61" s="1141"/>
      <c r="DR61" s="1141"/>
      <c r="DS61" s="1141"/>
      <c r="DT61" s="1142"/>
      <c r="DU61" s="1129" t="s">
        <v>17</v>
      </c>
      <c r="DV61" s="1129"/>
      <c r="DW61" s="1129"/>
      <c r="DX61" s="1129"/>
      <c r="DY61" s="1129">
        <v>7</v>
      </c>
      <c r="DZ61" s="1129"/>
      <c r="EA61" s="1129"/>
      <c r="EB61" s="1129"/>
    </row>
    <row r="62" spans="1:135" ht="18.75" customHeight="1">
      <c r="M62" s="31"/>
      <c r="N62" s="31"/>
      <c r="O62" s="31"/>
      <c r="P62" s="31"/>
      <c r="Q62" s="31"/>
      <c r="R62" s="31"/>
      <c r="S62" s="31"/>
      <c r="T62" s="1139">
        <f>IF(対象災害選択シート!T$21="○",'印刷シート（表紙・目次・様式１～６）'!BS62,IF(DA62="","",'印刷シート（表紙・目次・様式１～６）'!DA62))</f>
        <v>7</v>
      </c>
      <c r="U62" s="1139"/>
      <c r="V62" s="1140" t="str">
        <f>IF(対象災害選択シート!T$21="○",BU62,IF(DC62="","",DC62))</f>
        <v>避難の確保を図るための施設の整備</v>
      </c>
      <c r="W62" s="1141"/>
      <c r="X62" s="1141"/>
      <c r="Y62" s="1141"/>
      <c r="Z62" s="1141"/>
      <c r="AA62" s="1141"/>
      <c r="AB62" s="1141"/>
      <c r="AC62" s="1141"/>
      <c r="AD62" s="1141"/>
      <c r="AE62" s="1141"/>
      <c r="AF62" s="1141"/>
      <c r="AG62" s="1141"/>
      <c r="AH62" s="1141"/>
      <c r="AI62" s="1141"/>
      <c r="AJ62" s="1141"/>
      <c r="AK62" s="1141"/>
      <c r="AL62" s="1141"/>
      <c r="AM62" s="1142"/>
      <c r="AN62" s="1123" t="str">
        <f>IF(対象災害選択シート!T$21="○",'印刷シート（表紙・目次・様式１～６）'!CM62,IF(DU62="","",'印刷シート（表紙・目次・様式１～６）'!DU62))</f>
        <v>様式５</v>
      </c>
      <c r="AO62" s="1121"/>
      <c r="AP62" s="1121"/>
      <c r="AQ62" s="1122"/>
      <c r="AR62" s="1123">
        <f>IF(対象災害選択シート!T$21="○",'印刷シート（表紙・目次・様式１～６）'!CQ62,IF(DY62="","",'印刷シート（表紙・目次・様式１～６）'!DY62))</f>
        <v>8</v>
      </c>
      <c r="AS62" s="1121"/>
      <c r="AT62" s="1121"/>
      <c r="AU62" s="1122"/>
      <c r="BS62" s="1159">
        <v>7</v>
      </c>
      <c r="BT62" s="1159"/>
      <c r="BU62" s="1140" t="s">
        <v>18</v>
      </c>
      <c r="BV62" s="1141"/>
      <c r="BW62" s="1141"/>
      <c r="BX62" s="1141"/>
      <c r="BY62" s="1141"/>
      <c r="BZ62" s="1141"/>
      <c r="CA62" s="1141"/>
      <c r="CB62" s="1141"/>
      <c r="CC62" s="1141"/>
      <c r="CD62" s="1141"/>
      <c r="CE62" s="1141"/>
      <c r="CF62" s="1141"/>
      <c r="CG62" s="1141"/>
      <c r="CH62" s="1141"/>
      <c r="CI62" s="1141"/>
      <c r="CJ62" s="1141"/>
      <c r="CK62" s="1141"/>
      <c r="CL62" s="1142"/>
      <c r="CM62" s="1129" t="s">
        <v>19</v>
      </c>
      <c r="CN62" s="1129"/>
      <c r="CO62" s="1129"/>
      <c r="CP62" s="1129"/>
      <c r="CQ62" s="1129">
        <v>8</v>
      </c>
      <c r="CR62" s="1129"/>
      <c r="CS62" s="1129"/>
      <c r="CT62" s="1129"/>
      <c r="DA62" s="1159">
        <v>7</v>
      </c>
      <c r="DB62" s="1159"/>
      <c r="DC62" s="1140" t="s">
        <v>18</v>
      </c>
      <c r="DD62" s="1141"/>
      <c r="DE62" s="1141"/>
      <c r="DF62" s="1141"/>
      <c r="DG62" s="1141"/>
      <c r="DH62" s="1141"/>
      <c r="DI62" s="1141"/>
      <c r="DJ62" s="1141"/>
      <c r="DK62" s="1141"/>
      <c r="DL62" s="1141"/>
      <c r="DM62" s="1141"/>
      <c r="DN62" s="1141"/>
      <c r="DO62" s="1141"/>
      <c r="DP62" s="1141"/>
      <c r="DQ62" s="1141"/>
      <c r="DR62" s="1141"/>
      <c r="DS62" s="1141"/>
      <c r="DT62" s="1142"/>
      <c r="DU62" s="1129" t="s">
        <v>19</v>
      </c>
      <c r="DV62" s="1129"/>
      <c r="DW62" s="1129"/>
      <c r="DX62" s="1129"/>
      <c r="DY62" s="1129">
        <v>8</v>
      </c>
      <c r="DZ62" s="1129"/>
      <c r="EA62" s="1129"/>
      <c r="EB62" s="1129"/>
    </row>
    <row r="63" spans="1:135" ht="18.75" customHeight="1">
      <c r="M63" s="31"/>
      <c r="N63" s="31"/>
      <c r="O63" s="31"/>
      <c r="P63" s="31"/>
      <c r="Q63" s="31"/>
      <c r="R63" s="31"/>
      <c r="S63" s="31"/>
      <c r="T63" s="1139">
        <f>IF(対象災害選択シート!T$21="○",'印刷シート（表紙・目次・様式１～６）'!BS63,IF(DA63="","",'印刷シート（表紙・目次・様式１～６）'!DA63))</f>
        <v>8</v>
      </c>
      <c r="U63" s="1139"/>
      <c r="V63" s="1140" t="str">
        <f>IF(対象災害選択シート!T$21="○",BU63,IF(DC63="","",DC63))</f>
        <v>防災教育及び訓練の実施</v>
      </c>
      <c r="W63" s="1141"/>
      <c r="X63" s="1141"/>
      <c r="Y63" s="1141"/>
      <c r="Z63" s="1141"/>
      <c r="AA63" s="1141"/>
      <c r="AB63" s="1141"/>
      <c r="AC63" s="1141"/>
      <c r="AD63" s="1141"/>
      <c r="AE63" s="1141"/>
      <c r="AF63" s="1141"/>
      <c r="AG63" s="1141"/>
      <c r="AH63" s="1141"/>
      <c r="AI63" s="1141"/>
      <c r="AJ63" s="1141"/>
      <c r="AK63" s="1141"/>
      <c r="AL63" s="1141"/>
      <c r="AM63" s="1142"/>
      <c r="AN63" s="1123" t="str">
        <f>IF(対象災害選択シート!T$21="○",'印刷シート（表紙・目次・様式１～６）'!CM63,IF(DU63="","",'印刷シート（表紙・目次・様式１～６）'!DU63))</f>
        <v>様式５</v>
      </c>
      <c r="AO63" s="1121"/>
      <c r="AP63" s="1121"/>
      <c r="AQ63" s="1122"/>
      <c r="AR63" s="1123">
        <f>IF(対象災害選択シート!T$21="○",'印刷シート（表紙・目次・様式１～６）'!CQ63,IF(DY63="","",'印刷シート（表紙・目次・様式１～６）'!DY63))</f>
        <v>8</v>
      </c>
      <c r="AS63" s="1121"/>
      <c r="AT63" s="1121"/>
      <c r="AU63" s="1122"/>
      <c r="BS63" s="1159">
        <v>8</v>
      </c>
      <c r="BT63" s="1159"/>
      <c r="BU63" s="1140" t="s">
        <v>20</v>
      </c>
      <c r="BV63" s="1141"/>
      <c r="BW63" s="1141"/>
      <c r="BX63" s="1141"/>
      <c r="BY63" s="1141"/>
      <c r="BZ63" s="1141"/>
      <c r="CA63" s="1141"/>
      <c r="CB63" s="1141"/>
      <c r="CC63" s="1141"/>
      <c r="CD63" s="1141"/>
      <c r="CE63" s="1141"/>
      <c r="CF63" s="1141"/>
      <c r="CG63" s="1141"/>
      <c r="CH63" s="1141"/>
      <c r="CI63" s="1141"/>
      <c r="CJ63" s="1141"/>
      <c r="CK63" s="1141"/>
      <c r="CL63" s="1142"/>
      <c r="CM63" s="1129" t="s">
        <v>19</v>
      </c>
      <c r="CN63" s="1129"/>
      <c r="CO63" s="1129"/>
      <c r="CP63" s="1129"/>
      <c r="CQ63" s="1129">
        <v>8</v>
      </c>
      <c r="CR63" s="1129"/>
      <c r="CS63" s="1129"/>
      <c r="CT63" s="1129"/>
      <c r="DA63" s="1159">
        <v>8</v>
      </c>
      <c r="DB63" s="1159"/>
      <c r="DC63" s="1140" t="s">
        <v>20</v>
      </c>
      <c r="DD63" s="1141"/>
      <c r="DE63" s="1141"/>
      <c r="DF63" s="1141"/>
      <c r="DG63" s="1141"/>
      <c r="DH63" s="1141"/>
      <c r="DI63" s="1141"/>
      <c r="DJ63" s="1141"/>
      <c r="DK63" s="1141"/>
      <c r="DL63" s="1141"/>
      <c r="DM63" s="1141"/>
      <c r="DN63" s="1141"/>
      <c r="DO63" s="1141"/>
      <c r="DP63" s="1141"/>
      <c r="DQ63" s="1141"/>
      <c r="DR63" s="1141"/>
      <c r="DS63" s="1141"/>
      <c r="DT63" s="1142"/>
      <c r="DU63" s="1129" t="s">
        <v>19</v>
      </c>
      <c r="DV63" s="1129"/>
      <c r="DW63" s="1129"/>
      <c r="DX63" s="1129"/>
      <c r="DY63" s="1129">
        <v>8</v>
      </c>
      <c r="DZ63" s="1129"/>
      <c r="EA63" s="1129"/>
      <c r="EB63" s="1129"/>
    </row>
    <row r="64" spans="1:135" ht="18.75" customHeight="1">
      <c r="M64" s="31"/>
      <c r="N64" s="31"/>
      <c r="O64" s="31"/>
      <c r="P64" s="31"/>
      <c r="Q64" s="31"/>
      <c r="R64" s="31"/>
      <c r="S64" s="31"/>
      <c r="T64" s="1139">
        <f>IF(対象災害選択シート!T$21="○",'印刷シート（表紙・目次・様式１～６）'!BS64,IF(DA64="","",'印刷シート（表紙・目次・様式１～６）'!DA64))</f>
        <v>9</v>
      </c>
      <c r="U64" s="1139"/>
      <c r="V64" s="1140" t="str">
        <f>IF(対象災害選択シート!T$21="○",BU64,IF(DC64="","",DC64))</f>
        <v>自衛水防組織の業務に関する事項</v>
      </c>
      <c r="W64" s="1141"/>
      <c r="X64" s="1141"/>
      <c r="Y64" s="1141"/>
      <c r="Z64" s="1141"/>
      <c r="AA64" s="1141"/>
      <c r="AB64" s="1141"/>
      <c r="AC64" s="1141"/>
      <c r="AD64" s="1141"/>
      <c r="AE64" s="1141"/>
      <c r="AF64" s="1141"/>
      <c r="AG64" s="1141"/>
      <c r="AH64" s="1141"/>
      <c r="AI64" s="1141"/>
      <c r="AJ64" s="1141"/>
      <c r="AK64" s="1141"/>
      <c r="AL64" s="1141"/>
      <c r="AM64" s="1142"/>
      <c r="AN64" s="1123" t="str">
        <f>IF(対象災害選択シート!T$21="○",'印刷シート（表紙・目次・様式１～６）'!CM64,IF(DU64="","",'印刷シート（表紙・目次・様式１～６）'!DU64))</f>
        <v>様式６</v>
      </c>
      <c r="AO64" s="1121"/>
      <c r="AP64" s="1121"/>
      <c r="AQ64" s="1122"/>
      <c r="AR64" s="1123">
        <f>IF(対象災害選択シート!T$21="○",'印刷シート（表紙・目次・様式１～６）'!CQ64,IF(DY64="","",'印刷シート（表紙・目次・様式１～６）'!DY64))</f>
        <v>9</v>
      </c>
      <c r="AS64" s="1121"/>
      <c r="AT64" s="1121"/>
      <c r="AU64" s="1122"/>
      <c r="BS64" s="1159">
        <v>9</v>
      </c>
      <c r="BT64" s="1159"/>
      <c r="BU64" s="1140" t="s">
        <v>21</v>
      </c>
      <c r="BV64" s="1141"/>
      <c r="BW64" s="1141"/>
      <c r="BX64" s="1141"/>
      <c r="BY64" s="1141"/>
      <c r="BZ64" s="1141"/>
      <c r="CA64" s="1141"/>
      <c r="CB64" s="1141"/>
      <c r="CC64" s="1141"/>
      <c r="CD64" s="1141"/>
      <c r="CE64" s="1141"/>
      <c r="CF64" s="1141"/>
      <c r="CG64" s="1141"/>
      <c r="CH64" s="1141"/>
      <c r="CI64" s="1141"/>
      <c r="CJ64" s="1141"/>
      <c r="CK64" s="1141"/>
      <c r="CL64" s="1142"/>
      <c r="CM64" s="1129" t="s">
        <v>22</v>
      </c>
      <c r="CN64" s="1129"/>
      <c r="CO64" s="1129"/>
      <c r="CP64" s="1129"/>
      <c r="CQ64" s="1129">
        <v>9</v>
      </c>
      <c r="CR64" s="1129"/>
      <c r="CS64" s="1129"/>
      <c r="CT64" s="1129"/>
      <c r="DA64" s="1139">
        <v>10</v>
      </c>
      <c r="DB64" s="1139"/>
      <c r="DC64" s="1140" t="s">
        <v>24</v>
      </c>
      <c r="DD64" s="1141"/>
      <c r="DE64" s="1141"/>
      <c r="DF64" s="1141"/>
      <c r="DG64" s="1141"/>
      <c r="DH64" s="1141"/>
      <c r="DI64" s="1141"/>
      <c r="DJ64" s="1141"/>
      <c r="DK64" s="1141"/>
      <c r="DL64" s="1141"/>
      <c r="DM64" s="1141"/>
      <c r="DN64" s="1141"/>
      <c r="DO64" s="1141"/>
      <c r="DP64" s="1141"/>
      <c r="DQ64" s="1141"/>
      <c r="DR64" s="1141"/>
      <c r="DS64" s="1141"/>
      <c r="DT64" s="1142"/>
      <c r="DU64" s="1129" t="s">
        <v>25</v>
      </c>
      <c r="DV64" s="1129"/>
      <c r="DW64" s="1129"/>
      <c r="DX64" s="1129"/>
      <c r="DY64" s="1129">
        <v>9</v>
      </c>
      <c r="DZ64" s="1129"/>
      <c r="EA64" s="1129"/>
      <c r="EB64" s="1129"/>
    </row>
    <row r="65" spans="13:132" ht="18.75" customHeight="1">
      <c r="M65" s="31"/>
      <c r="N65" s="31"/>
      <c r="O65" s="31"/>
      <c r="P65" s="31"/>
      <c r="Q65" s="31"/>
      <c r="R65" s="31"/>
      <c r="S65" s="31"/>
      <c r="T65" s="1139">
        <f>IF(対象災害選択シート!T$21="○",'印刷シート（表紙・目次・様式１～６）'!BS65,IF(DA65="","",'印刷シート（表紙・目次・様式１～６）'!DA65))</f>
        <v>10</v>
      </c>
      <c r="U65" s="1139"/>
      <c r="V65" s="1140" t="str">
        <f>IF(対象災害選択シート!T$21="○",BU65,IF(DC65="","",DC65))</f>
        <v>防災教育及び訓練の年間計画</v>
      </c>
      <c r="W65" s="1141"/>
      <c r="X65" s="1141"/>
      <c r="Y65" s="1141"/>
      <c r="Z65" s="1141"/>
      <c r="AA65" s="1141"/>
      <c r="AB65" s="1141"/>
      <c r="AC65" s="1141"/>
      <c r="AD65" s="1141"/>
      <c r="AE65" s="1141"/>
      <c r="AF65" s="1141"/>
      <c r="AG65" s="1141"/>
      <c r="AH65" s="1141"/>
      <c r="AI65" s="1141"/>
      <c r="AJ65" s="1141"/>
      <c r="AK65" s="1141"/>
      <c r="AL65" s="1141"/>
      <c r="AM65" s="1142"/>
      <c r="AN65" s="1123" t="str">
        <f>IF(対象災害選択シート!T$21="○",'印刷シート（表紙・目次・様式１～６）'!CM65,IF(DU65="","",'印刷シート（表紙・目次・様式１～６）'!DU65))</f>
        <v>様式７</v>
      </c>
      <c r="AO65" s="1121"/>
      <c r="AP65" s="1121"/>
      <c r="AQ65" s="1122"/>
      <c r="AR65" s="1123">
        <f>IF(対象災害選択シート!T$21="○",'印刷シート（表紙・目次・様式１～６）'!CQ65,IF(DY65="","",'印刷シート（表紙・目次・様式１～６）'!DY65))</f>
        <v>10</v>
      </c>
      <c r="AS65" s="1121"/>
      <c r="AT65" s="1121"/>
      <c r="AU65" s="1122"/>
      <c r="BS65" s="1139">
        <v>10</v>
      </c>
      <c r="BT65" s="1139"/>
      <c r="BU65" s="1140" t="s">
        <v>24</v>
      </c>
      <c r="BV65" s="1141"/>
      <c r="BW65" s="1141"/>
      <c r="BX65" s="1141"/>
      <c r="BY65" s="1141"/>
      <c r="BZ65" s="1141"/>
      <c r="CA65" s="1141"/>
      <c r="CB65" s="1141"/>
      <c r="CC65" s="1141"/>
      <c r="CD65" s="1141"/>
      <c r="CE65" s="1141"/>
      <c r="CF65" s="1141"/>
      <c r="CG65" s="1141"/>
      <c r="CH65" s="1141"/>
      <c r="CI65" s="1141"/>
      <c r="CJ65" s="1141"/>
      <c r="CK65" s="1141"/>
      <c r="CL65" s="1142"/>
      <c r="CM65" s="1129" t="s">
        <v>25</v>
      </c>
      <c r="CN65" s="1129"/>
      <c r="CO65" s="1129"/>
      <c r="CP65" s="1129"/>
      <c r="CQ65" s="1129">
        <v>10</v>
      </c>
      <c r="CR65" s="1129"/>
      <c r="CS65" s="1129"/>
      <c r="CT65" s="1129"/>
      <c r="DA65" s="1139">
        <v>11</v>
      </c>
      <c r="DB65" s="1139"/>
      <c r="DC65" s="1140" t="s">
        <v>358</v>
      </c>
      <c r="DD65" s="1141"/>
      <c r="DE65" s="1141"/>
      <c r="DF65" s="1141"/>
      <c r="DG65" s="1141"/>
      <c r="DH65" s="1141"/>
      <c r="DI65" s="1141"/>
      <c r="DJ65" s="1141"/>
      <c r="DK65" s="1141"/>
      <c r="DL65" s="1141"/>
      <c r="DM65" s="1141"/>
      <c r="DN65" s="1141"/>
      <c r="DO65" s="1141"/>
      <c r="DP65" s="1141"/>
      <c r="DQ65" s="1141"/>
      <c r="DR65" s="1141"/>
      <c r="DS65" s="1141"/>
      <c r="DT65" s="1142"/>
      <c r="DU65" s="1129" t="s">
        <v>26</v>
      </c>
      <c r="DV65" s="1129"/>
      <c r="DW65" s="1129"/>
      <c r="DX65" s="1129"/>
      <c r="DY65" s="1129">
        <v>10</v>
      </c>
      <c r="DZ65" s="1129"/>
      <c r="EA65" s="1129"/>
      <c r="EB65" s="1129"/>
    </row>
    <row r="66" spans="13:132" ht="18.75" customHeight="1">
      <c r="M66" s="31"/>
      <c r="N66" s="31"/>
      <c r="O66" s="31"/>
      <c r="P66" s="31"/>
      <c r="Q66" s="31"/>
      <c r="R66" s="31"/>
      <c r="S66" s="31"/>
      <c r="T66" s="1139">
        <f>IF(対象災害選択シート!T$21="○",'印刷シート（表紙・目次・様式１～６）'!BS66,IF(DA66="","",'印刷シート（表紙・目次・様式１～６）'!DA66))</f>
        <v>11</v>
      </c>
      <c r="U66" s="1139"/>
      <c r="V66" s="1140" t="str">
        <f>IF(対象災害選択シート!T$21="○",BU66,IF(DC66="","",DC66))</f>
        <v>利用者緊急連絡先一覧表</v>
      </c>
      <c r="W66" s="1141"/>
      <c r="X66" s="1141"/>
      <c r="Y66" s="1141"/>
      <c r="Z66" s="1141"/>
      <c r="AA66" s="1141"/>
      <c r="AB66" s="1141"/>
      <c r="AC66" s="1141"/>
      <c r="AD66" s="1141"/>
      <c r="AE66" s="1141"/>
      <c r="AF66" s="1141"/>
      <c r="AG66" s="1141"/>
      <c r="AH66" s="1141"/>
      <c r="AI66" s="1141"/>
      <c r="AJ66" s="1141"/>
      <c r="AK66" s="1141"/>
      <c r="AL66" s="1141"/>
      <c r="AM66" s="1142"/>
      <c r="AN66" s="1123" t="str">
        <f>IF(対象災害選択シート!T$21="○",'印刷シート（表紙・目次・様式１～６）'!CM66,IF(DU66="","",'印刷シート（表紙・目次・様式１～６）'!DU66))</f>
        <v>様式８</v>
      </c>
      <c r="AO66" s="1121"/>
      <c r="AP66" s="1121"/>
      <c r="AQ66" s="1122"/>
      <c r="AR66" s="1123">
        <f>IF(対象災害選択シート!T$21="○",'印刷シート（表紙・目次・様式１～６）'!CQ66,IF(DY66="","",'印刷シート（表紙・目次・様式１～６）'!DY66))</f>
        <v>11</v>
      </c>
      <c r="AS66" s="1121"/>
      <c r="AT66" s="1121"/>
      <c r="AU66" s="1122"/>
      <c r="BS66" s="1139">
        <v>11</v>
      </c>
      <c r="BT66" s="1139"/>
      <c r="BU66" s="1140" t="s">
        <v>358</v>
      </c>
      <c r="BV66" s="1141"/>
      <c r="BW66" s="1141"/>
      <c r="BX66" s="1141"/>
      <c r="BY66" s="1141"/>
      <c r="BZ66" s="1141"/>
      <c r="CA66" s="1141"/>
      <c r="CB66" s="1141"/>
      <c r="CC66" s="1141"/>
      <c r="CD66" s="1141"/>
      <c r="CE66" s="1141"/>
      <c r="CF66" s="1141"/>
      <c r="CG66" s="1141"/>
      <c r="CH66" s="1141"/>
      <c r="CI66" s="1141"/>
      <c r="CJ66" s="1141"/>
      <c r="CK66" s="1141"/>
      <c r="CL66" s="1142"/>
      <c r="CM66" s="1129" t="s">
        <v>26</v>
      </c>
      <c r="CN66" s="1129"/>
      <c r="CO66" s="1129"/>
      <c r="CP66" s="1129"/>
      <c r="CQ66" s="1129">
        <v>11</v>
      </c>
      <c r="CR66" s="1129"/>
      <c r="CS66" s="1129"/>
      <c r="CT66" s="1129"/>
      <c r="DA66" s="1139">
        <v>12</v>
      </c>
      <c r="DB66" s="1139"/>
      <c r="DC66" s="1140" t="s">
        <v>27</v>
      </c>
      <c r="DD66" s="1141"/>
      <c r="DE66" s="1141"/>
      <c r="DF66" s="1141"/>
      <c r="DG66" s="1141"/>
      <c r="DH66" s="1141"/>
      <c r="DI66" s="1141"/>
      <c r="DJ66" s="1141"/>
      <c r="DK66" s="1141"/>
      <c r="DL66" s="1141"/>
      <c r="DM66" s="1141"/>
      <c r="DN66" s="1141"/>
      <c r="DO66" s="1141"/>
      <c r="DP66" s="1141"/>
      <c r="DQ66" s="1141"/>
      <c r="DR66" s="1141"/>
      <c r="DS66" s="1141"/>
      <c r="DT66" s="1142"/>
      <c r="DU66" s="1129" t="s">
        <v>28</v>
      </c>
      <c r="DV66" s="1129"/>
      <c r="DW66" s="1129"/>
      <c r="DX66" s="1129"/>
      <c r="DY66" s="1129">
        <v>11</v>
      </c>
      <c r="DZ66" s="1129"/>
      <c r="EA66" s="1129"/>
      <c r="EB66" s="1129"/>
    </row>
    <row r="67" spans="13:132" ht="18.75" customHeight="1">
      <c r="M67" s="31"/>
      <c r="N67" s="31"/>
      <c r="O67" s="31"/>
      <c r="P67" s="31"/>
      <c r="Q67" s="31"/>
      <c r="R67" s="31"/>
      <c r="S67" s="31"/>
      <c r="T67" s="1139">
        <f>IF(対象災害選択シート!T$21="○",'印刷シート（表紙・目次・様式１～６）'!BS67,IF(DA67="","",'印刷シート（表紙・目次・様式１～６）'!DA67))</f>
        <v>12</v>
      </c>
      <c r="U67" s="1139"/>
      <c r="V67" s="1140" t="str">
        <f>IF(対象災害選択シート!T$21="○",BU67,IF(DC67="","",DC67))</f>
        <v>緊急連絡網</v>
      </c>
      <c r="W67" s="1141"/>
      <c r="X67" s="1141"/>
      <c r="Y67" s="1141"/>
      <c r="Z67" s="1141"/>
      <c r="AA67" s="1141"/>
      <c r="AB67" s="1141"/>
      <c r="AC67" s="1141"/>
      <c r="AD67" s="1141"/>
      <c r="AE67" s="1141"/>
      <c r="AF67" s="1141"/>
      <c r="AG67" s="1141"/>
      <c r="AH67" s="1141"/>
      <c r="AI67" s="1141"/>
      <c r="AJ67" s="1141"/>
      <c r="AK67" s="1141"/>
      <c r="AL67" s="1141"/>
      <c r="AM67" s="1142"/>
      <c r="AN67" s="1123" t="str">
        <f>IF(対象災害選択シート!T$21="○",'印刷シート（表紙・目次・様式１～６）'!CM67,IF(DU67="","",'印刷シート（表紙・目次・様式１～６）'!DU67))</f>
        <v>様式９</v>
      </c>
      <c r="AO67" s="1121"/>
      <c r="AP67" s="1121"/>
      <c r="AQ67" s="1122"/>
      <c r="AR67" s="1123">
        <f>IF(対象災害選択シート!T$21="○",'印刷シート（表紙・目次・様式１～６）'!CQ67,IF(DY67="","",'印刷シート（表紙・目次・様式１～６）'!DY67))</f>
        <v>12</v>
      </c>
      <c r="AS67" s="1121"/>
      <c r="AT67" s="1121"/>
      <c r="AU67" s="1122"/>
      <c r="BS67" s="1139">
        <v>12</v>
      </c>
      <c r="BT67" s="1139"/>
      <c r="BU67" s="1140" t="s">
        <v>27</v>
      </c>
      <c r="BV67" s="1141"/>
      <c r="BW67" s="1141"/>
      <c r="BX67" s="1141"/>
      <c r="BY67" s="1141"/>
      <c r="BZ67" s="1141"/>
      <c r="CA67" s="1141"/>
      <c r="CB67" s="1141"/>
      <c r="CC67" s="1141"/>
      <c r="CD67" s="1141"/>
      <c r="CE67" s="1141"/>
      <c r="CF67" s="1141"/>
      <c r="CG67" s="1141"/>
      <c r="CH67" s="1141"/>
      <c r="CI67" s="1141"/>
      <c r="CJ67" s="1141"/>
      <c r="CK67" s="1141"/>
      <c r="CL67" s="1142"/>
      <c r="CM67" s="1129" t="s">
        <v>28</v>
      </c>
      <c r="CN67" s="1129"/>
      <c r="CO67" s="1129"/>
      <c r="CP67" s="1129"/>
      <c r="CQ67" s="1129">
        <v>12</v>
      </c>
      <c r="CR67" s="1129"/>
      <c r="CS67" s="1129"/>
      <c r="CT67" s="1129"/>
      <c r="DA67" s="1139">
        <v>13</v>
      </c>
      <c r="DB67" s="1139"/>
      <c r="DC67" s="1140" t="s">
        <v>29</v>
      </c>
      <c r="DD67" s="1141"/>
      <c r="DE67" s="1141"/>
      <c r="DF67" s="1141"/>
      <c r="DG67" s="1141"/>
      <c r="DH67" s="1141"/>
      <c r="DI67" s="1141"/>
      <c r="DJ67" s="1141"/>
      <c r="DK67" s="1141"/>
      <c r="DL67" s="1141"/>
      <c r="DM67" s="1141"/>
      <c r="DN67" s="1141"/>
      <c r="DO67" s="1141"/>
      <c r="DP67" s="1141"/>
      <c r="DQ67" s="1141"/>
      <c r="DR67" s="1141"/>
      <c r="DS67" s="1141"/>
      <c r="DT67" s="1142"/>
      <c r="DU67" s="1129" t="s">
        <v>30</v>
      </c>
      <c r="DV67" s="1129"/>
      <c r="DW67" s="1129"/>
      <c r="DX67" s="1129"/>
      <c r="DY67" s="1129">
        <v>11</v>
      </c>
      <c r="DZ67" s="1129"/>
      <c r="EA67" s="1129"/>
      <c r="EB67" s="1129"/>
    </row>
    <row r="68" spans="13:132" ht="18.75" customHeight="1">
      <c r="M68" s="31"/>
      <c r="N68" s="31"/>
      <c r="O68" s="31"/>
      <c r="P68" s="31"/>
      <c r="Q68" s="31"/>
      <c r="R68" s="31"/>
      <c r="S68" s="31"/>
      <c r="T68" s="1139">
        <f>IF(対象災害選択シート!T$21="○",'印刷シート（表紙・目次・様式１～６）'!BS68,IF(DA68="","",'印刷シート（表紙・目次・様式１～６）'!DA68))</f>
        <v>13</v>
      </c>
      <c r="U68" s="1139"/>
      <c r="V68" s="1140" t="str">
        <f>IF(対象災害選択シート!T$21="○",BU68,IF(DC68="","",DC68))</f>
        <v>外部機関等の緊急連絡先一覧表</v>
      </c>
      <c r="W68" s="1141"/>
      <c r="X68" s="1141"/>
      <c r="Y68" s="1141"/>
      <c r="Z68" s="1141"/>
      <c r="AA68" s="1141"/>
      <c r="AB68" s="1141"/>
      <c r="AC68" s="1141"/>
      <c r="AD68" s="1141"/>
      <c r="AE68" s="1141"/>
      <c r="AF68" s="1141"/>
      <c r="AG68" s="1141"/>
      <c r="AH68" s="1141"/>
      <c r="AI68" s="1141"/>
      <c r="AJ68" s="1141"/>
      <c r="AK68" s="1141"/>
      <c r="AL68" s="1141"/>
      <c r="AM68" s="1142"/>
      <c r="AN68" s="1123" t="str">
        <f>IF(対象災害選択シート!T$21="○",'印刷シート（表紙・目次・様式１～６）'!CM68,IF(DU68="","",'印刷シート（表紙・目次・様式１～６）'!DU68))</f>
        <v>様式10</v>
      </c>
      <c r="AO68" s="1121"/>
      <c r="AP68" s="1121"/>
      <c r="AQ68" s="1122"/>
      <c r="AR68" s="1123">
        <f>IF(対象災害選択シート!T$21="○",'印刷シート（表紙・目次・様式１～６）'!CQ68,IF(DY68="","",'印刷シート（表紙・目次・様式１～６）'!DY68))</f>
        <v>12</v>
      </c>
      <c r="AS68" s="1121"/>
      <c r="AT68" s="1121"/>
      <c r="AU68" s="1122"/>
      <c r="BS68" s="1139">
        <v>13</v>
      </c>
      <c r="BT68" s="1139"/>
      <c r="BU68" s="1140" t="s">
        <v>29</v>
      </c>
      <c r="BV68" s="1141"/>
      <c r="BW68" s="1141"/>
      <c r="BX68" s="1141"/>
      <c r="BY68" s="1141"/>
      <c r="BZ68" s="1141"/>
      <c r="CA68" s="1141"/>
      <c r="CB68" s="1141"/>
      <c r="CC68" s="1141"/>
      <c r="CD68" s="1141"/>
      <c r="CE68" s="1141"/>
      <c r="CF68" s="1141"/>
      <c r="CG68" s="1141"/>
      <c r="CH68" s="1141"/>
      <c r="CI68" s="1141"/>
      <c r="CJ68" s="1141"/>
      <c r="CK68" s="1141"/>
      <c r="CL68" s="1142"/>
      <c r="CM68" s="1129" t="s">
        <v>30</v>
      </c>
      <c r="CN68" s="1129"/>
      <c r="CO68" s="1129"/>
      <c r="CP68" s="1129"/>
      <c r="CQ68" s="1129">
        <v>12</v>
      </c>
      <c r="CR68" s="1129"/>
      <c r="CS68" s="1129"/>
      <c r="CT68" s="1129"/>
      <c r="DA68" s="1139">
        <v>14</v>
      </c>
      <c r="DB68" s="1139"/>
      <c r="DC68" s="1140" t="s">
        <v>31</v>
      </c>
      <c r="DD68" s="1141"/>
      <c r="DE68" s="1141"/>
      <c r="DF68" s="1141"/>
      <c r="DG68" s="1141"/>
      <c r="DH68" s="1141"/>
      <c r="DI68" s="1141"/>
      <c r="DJ68" s="1141"/>
      <c r="DK68" s="1141"/>
      <c r="DL68" s="1141"/>
      <c r="DM68" s="1141"/>
      <c r="DN68" s="1141"/>
      <c r="DO68" s="1141"/>
      <c r="DP68" s="1141"/>
      <c r="DQ68" s="1141"/>
      <c r="DR68" s="1141"/>
      <c r="DS68" s="1141"/>
      <c r="DT68" s="1142"/>
      <c r="DU68" s="1129" t="s">
        <v>32</v>
      </c>
      <c r="DV68" s="1129"/>
      <c r="DW68" s="1129"/>
      <c r="DX68" s="1129"/>
      <c r="DY68" s="1129">
        <v>12</v>
      </c>
      <c r="DZ68" s="1129"/>
      <c r="EA68" s="1129"/>
      <c r="EB68" s="1129"/>
    </row>
    <row r="69" spans="13:132" ht="18.75" customHeight="1">
      <c r="M69" s="31"/>
      <c r="N69" s="31"/>
      <c r="O69" s="31"/>
      <c r="P69" s="31"/>
      <c r="Q69" s="31"/>
      <c r="R69" s="31"/>
      <c r="S69" s="31"/>
      <c r="T69" s="1139">
        <f>IF(対象災害選択シート!T$21="○",'印刷シート（表紙・目次・様式１～６）'!BS69,IF(DA69="","",'印刷シート（表紙・目次・様式１～６）'!DA69))</f>
        <v>14</v>
      </c>
      <c r="U69" s="1139"/>
      <c r="V69" s="1140" t="str">
        <f>IF(対象災害選択シート!T$21="○",BU69,IF(DC69="","",DC69))</f>
        <v>対応別避難誘導一覧表</v>
      </c>
      <c r="W69" s="1141"/>
      <c r="X69" s="1141"/>
      <c r="Y69" s="1141"/>
      <c r="Z69" s="1141"/>
      <c r="AA69" s="1141"/>
      <c r="AB69" s="1141"/>
      <c r="AC69" s="1141"/>
      <c r="AD69" s="1141"/>
      <c r="AE69" s="1141"/>
      <c r="AF69" s="1141"/>
      <c r="AG69" s="1141"/>
      <c r="AH69" s="1141"/>
      <c r="AI69" s="1141"/>
      <c r="AJ69" s="1141"/>
      <c r="AK69" s="1141"/>
      <c r="AL69" s="1141"/>
      <c r="AM69" s="1142"/>
      <c r="AN69" s="1123" t="str">
        <f>IF(対象災害選択シート!T$21="○",'印刷シート（表紙・目次・様式１～６）'!CM69,IF(DU69="","",'印刷シート（表紙・目次・様式１～６）'!DU69))</f>
        <v>様式11</v>
      </c>
      <c r="AO69" s="1121"/>
      <c r="AP69" s="1121"/>
      <c r="AQ69" s="1122"/>
      <c r="AR69" s="1123">
        <f>IF(対象災害選択シート!T$21="○",'印刷シート（表紙・目次・様式１～６）'!CQ69,IF(DY69="","",'印刷シート（表紙・目次・様式１～６）'!DY69))</f>
        <v>13</v>
      </c>
      <c r="AS69" s="1121"/>
      <c r="AT69" s="1121"/>
      <c r="AU69" s="1122"/>
      <c r="BS69" s="1139">
        <v>14</v>
      </c>
      <c r="BT69" s="1139"/>
      <c r="BU69" s="1140" t="s">
        <v>31</v>
      </c>
      <c r="BV69" s="1141"/>
      <c r="BW69" s="1141"/>
      <c r="BX69" s="1141"/>
      <c r="BY69" s="1141"/>
      <c r="BZ69" s="1141"/>
      <c r="CA69" s="1141"/>
      <c r="CB69" s="1141"/>
      <c r="CC69" s="1141"/>
      <c r="CD69" s="1141"/>
      <c r="CE69" s="1141"/>
      <c r="CF69" s="1141"/>
      <c r="CG69" s="1141"/>
      <c r="CH69" s="1141"/>
      <c r="CI69" s="1141"/>
      <c r="CJ69" s="1141"/>
      <c r="CK69" s="1141"/>
      <c r="CL69" s="1142"/>
      <c r="CM69" s="1129" t="s">
        <v>32</v>
      </c>
      <c r="CN69" s="1129"/>
      <c r="CO69" s="1129"/>
      <c r="CP69" s="1129"/>
      <c r="CQ69" s="1129">
        <v>13</v>
      </c>
      <c r="CR69" s="1129"/>
      <c r="CS69" s="1129"/>
      <c r="CT69" s="1129"/>
      <c r="DA69" s="1157">
        <v>15</v>
      </c>
      <c r="DB69" s="1158"/>
      <c r="DC69" s="1140" t="s">
        <v>33</v>
      </c>
      <c r="DD69" s="1141"/>
      <c r="DE69" s="1141"/>
      <c r="DF69" s="1141"/>
      <c r="DG69" s="1141"/>
      <c r="DH69" s="1141"/>
      <c r="DI69" s="1141"/>
      <c r="DJ69" s="1141"/>
      <c r="DK69" s="1141"/>
      <c r="DL69" s="1141"/>
      <c r="DM69" s="1141"/>
      <c r="DN69" s="1141"/>
      <c r="DO69" s="1141"/>
      <c r="DP69" s="1141"/>
      <c r="DQ69" s="1141"/>
      <c r="DR69" s="1141"/>
      <c r="DS69" s="1141"/>
      <c r="DT69" s="1142"/>
      <c r="DU69" s="1129" t="s">
        <v>34</v>
      </c>
      <c r="DV69" s="1129"/>
      <c r="DW69" s="1129"/>
      <c r="DX69" s="1129"/>
      <c r="DY69" s="1129">
        <v>13</v>
      </c>
      <c r="DZ69" s="1129"/>
      <c r="EA69" s="1129"/>
      <c r="EB69" s="1129"/>
    </row>
    <row r="70" spans="13:132" ht="18.75" customHeight="1">
      <c r="M70" s="31"/>
      <c r="N70" s="31"/>
      <c r="O70" s="31"/>
      <c r="P70" s="31"/>
      <c r="Q70" s="31"/>
      <c r="R70" s="31"/>
      <c r="S70" s="31"/>
      <c r="T70" s="1139" t="str">
        <f>IF(対象災害選択シート!T$21="○",'印刷シート（表紙・目次・様式１～６）'!BS70,IF(DA70="","",'印刷シート（表紙・目次・様式１～６）'!DA70))</f>
        <v>-</v>
      </c>
      <c r="U70" s="1139"/>
      <c r="V70" s="1140" t="str">
        <f>IF(対象災害選択シート!T$21="○",BU70,IF(DC70="","",DC70))</f>
        <v>自衛水防組織活動要領</v>
      </c>
      <c r="W70" s="1141"/>
      <c r="X70" s="1141"/>
      <c r="Y70" s="1141"/>
      <c r="Z70" s="1141"/>
      <c r="AA70" s="1141"/>
      <c r="AB70" s="1141"/>
      <c r="AC70" s="1141"/>
      <c r="AD70" s="1141"/>
      <c r="AE70" s="1141"/>
      <c r="AF70" s="1141"/>
      <c r="AG70" s="1141"/>
      <c r="AH70" s="1141"/>
      <c r="AI70" s="1141"/>
      <c r="AJ70" s="1141"/>
      <c r="AK70" s="1141"/>
      <c r="AL70" s="1141"/>
      <c r="AM70" s="1142"/>
      <c r="AN70" s="1123" t="str">
        <f>IF(対象災害選択シート!T$21="○",'印刷シート（表紙・目次・様式１～６）'!CM70,IF(DU70="","",'印刷シート（表紙・目次・様式１～６）'!DU70))</f>
        <v>別添</v>
      </c>
      <c r="AO70" s="1121"/>
      <c r="AP70" s="1121"/>
      <c r="AQ70" s="1122"/>
      <c r="AR70" s="1123">
        <f>IF(対象災害選択シート!T$21="○",'印刷シート（表紙・目次・様式１～６）'!CQ70,IF(DY70="","",'印刷シート（表紙・目次・様式１～６）'!DY70))</f>
        <v>14</v>
      </c>
      <c r="AS70" s="1121"/>
      <c r="AT70" s="1121"/>
      <c r="AU70" s="1122"/>
      <c r="BS70" s="1157" t="s">
        <v>10</v>
      </c>
      <c r="BT70" s="1158"/>
      <c r="BU70" s="1140" t="s">
        <v>359</v>
      </c>
      <c r="BV70" s="1141"/>
      <c r="BW70" s="1141"/>
      <c r="BX70" s="1141"/>
      <c r="BY70" s="1141"/>
      <c r="BZ70" s="1141"/>
      <c r="CA70" s="1141"/>
      <c r="CB70" s="1141"/>
      <c r="CC70" s="1141"/>
      <c r="CD70" s="1141"/>
      <c r="CE70" s="1141"/>
      <c r="CF70" s="1141"/>
      <c r="CG70" s="1141"/>
      <c r="CH70" s="1141"/>
      <c r="CI70" s="1141"/>
      <c r="CJ70" s="1141"/>
      <c r="CK70" s="1141"/>
      <c r="CL70" s="1142"/>
      <c r="CM70" s="1129" t="s">
        <v>35</v>
      </c>
      <c r="CN70" s="1129"/>
      <c r="CO70" s="1129"/>
      <c r="CP70" s="1129"/>
      <c r="CQ70" s="1129">
        <v>14</v>
      </c>
      <c r="CR70" s="1129"/>
      <c r="CS70" s="1129"/>
      <c r="CT70" s="1129"/>
      <c r="DA70" s="1143" t="s">
        <v>10</v>
      </c>
      <c r="DB70" s="1144"/>
      <c r="DC70" s="1140" t="s">
        <v>360</v>
      </c>
      <c r="DD70" s="1141"/>
      <c r="DE70" s="1141"/>
      <c r="DF70" s="1141"/>
      <c r="DG70" s="1141"/>
      <c r="DH70" s="1141"/>
      <c r="DI70" s="1141"/>
      <c r="DJ70" s="1141"/>
      <c r="DK70" s="1141"/>
      <c r="DL70" s="1141"/>
      <c r="DM70" s="1141"/>
      <c r="DN70" s="1141"/>
      <c r="DO70" s="1141"/>
      <c r="DP70" s="1141"/>
      <c r="DQ70" s="1141"/>
      <c r="DR70" s="1141"/>
      <c r="DS70" s="1141"/>
      <c r="DT70" s="1142"/>
      <c r="DU70" s="1129" t="s">
        <v>11</v>
      </c>
      <c r="DV70" s="1129"/>
      <c r="DW70" s="1129"/>
      <c r="DX70" s="1129"/>
      <c r="DY70" s="1129" t="s">
        <v>23</v>
      </c>
      <c r="DZ70" s="1129"/>
      <c r="EA70" s="1129"/>
      <c r="EB70" s="1129"/>
    </row>
    <row r="71" spans="13:132" ht="18.75" customHeight="1">
      <c r="M71" s="31"/>
      <c r="N71" s="31"/>
      <c r="O71" s="31"/>
      <c r="P71" s="31"/>
      <c r="Q71" s="31"/>
      <c r="R71" s="31"/>
      <c r="S71" s="31"/>
      <c r="T71" s="1139" t="str">
        <f>IF(対象災害選択シート!T$21="○",'印刷シート（表紙・目次・様式１～６）'!BS71,IF(DA71="","",'印刷シート（表紙・目次・様式１～６）'!DA71))</f>
        <v>-</v>
      </c>
      <c r="U71" s="1139"/>
      <c r="V71" s="1140" t="str">
        <f>IF(対象災害選択シート!T$21="○",BU71,IF(DC71="","",DC71))</f>
        <v>自衛水防組織の編成と任務</v>
      </c>
      <c r="W71" s="1141"/>
      <c r="X71" s="1141"/>
      <c r="Y71" s="1141"/>
      <c r="Z71" s="1141"/>
      <c r="AA71" s="1141"/>
      <c r="AB71" s="1141"/>
      <c r="AC71" s="1141"/>
      <c r="AD71" s="1141"/>
      <c r="AE71" s="1141"/>
      <c r="AF71" s="1141"/>
      <c r="AG71" s="1141"/>
      <c r="AH71" s="1141"/>
      <c r="AI71" s="1141"/>
      <c r="AJ71" s="1141"/>
      <c r="AK71" s="1141"/>
      <c r="AL71" s="1141"/>
      <c r="AM71" s="1142"/>
      <c r="AN71" s="1123" t="str">
        <f>IF(対象災害選択シート!T$21="○",'印刷シート（表紙・目次・様式１～６）'!CM71,IF(DU71="","",'印刷シート（表紙・目次・様式１～６）'!DU71))</f>
        <v>別表１</v>
      </c>
      <c r="AO71" s="1121"/>
      <c r="AP71" s="1121"/>
      <c r="AQ71" s="1122"/>
      <c r="AR71" s="1123">
        <f>IF(対象災害選択シート!T$21="○",'印刷シート（表紙・目次・様式１～６）'!CQ71,IF(DY71="","",'印刷シート（表紙・目次・様式１～６）'!DY71))</f>
        <v>15</v>
      </c>
      <c r="AS71" s="1121"/>
      <c r="AT71" s="1121"/>
      <c r="AU71" s="1122"/>
      <c r="BS71" s="1157" t="s">
        <v>10</v>
      </c>
      <c r="BT71" s="1158"/>
      <c r="BU71" s="1140" t="s">
        <v>36</v>
      </c>
      <c r="BV71" s="1141"/>
      <c r="BW71" s="1141"/>
      <c r="BX71" s="1141"/>
      <c r="BY71" s="1141"/>
      <c r="BZ71" s="1141"/>
      <c r="CA71" s="1141"/>
      <c r="CB71" s="1141"/>
      <c r="CC71" s="1141"/>
      <c r="CD71" s="1141"/>
      <c r="CE71" s="1141"/>
      <c r="CF71" s="1141"/>
      <c r="CG71" s="1141"/>
      <c r="CH71" s="1141"/>
      <c r="CI71" s="1141"/>
      <c r="CJ71" s="1141"/>
      <c r="CK71" s="1141"/>
      <c r="CL71" s="1142"/>
      <c r="CM71" s="1129" t="s">
        <v>37</v>
      </c>
      <c r="CN71" s="1129"/>
      <c r="CO71" s="1129"/>
      <c r="CP71" s="1129"/>
      <c r="CQ71" s="1129">
        <v>15</v>
      </c>
      <c r="CR71" s="1129"/>
      <c r="CS71" s="1129"/>
      <c r="CT71" s="1129"/>
    </row>
    <row r="72" spans="13:132" ht="18.75" customHeight="1">
      <c r="M72" s="31"/>
      <c r="N72" s="31"/>
      <c r="O72" s="31"/>
      <c r="P72" s="31"/>
      <c r="Q72" s="31"/>
      <c r="R72" s="31"/>
      <c r="S72" s="31"/>
      <c r="T72" s="1139" t="str">
        <f>IF(対象災害選択シート!T$21="○",'印刷シート（表紙・目次・様式１～６）'!BS72,IF(DA72="","",'印刷シート（表紙・目次・様式１～６）'!DA72))</f>
        <v>-</v>
      </c>
      <c r="U72" s="1139"/>
      <c r="V72" s="1140" t="str">
        <f>IF(対象災害選択シート!T$21="○",BU72,IF(DC72="","",DC72))</f>
        <v>自衛水防組織装備品リスト</v>
      </c>
      <c r="W72" s="1141"/>
      <c r="X72" s="1141"/>
      <c r="Y72" s="1141"/>
      <c r="Z72" s="1141"/>
      <c r="AA72" s="1141"/>
      <c r="AB72" s="1141"/>
      <c r="AC72" s="1141"/>
      <c r="AD72" s="1141"/>
      <c r="AE72" s="1141"/>
      <c r="AF72" s="1141"/>
      <c r="AG72" s="1141"/>
      <c r="AH72" s="1141"/>
      <c r="AI72" s="1141"/>
      <c r="AJ72" s="1141"/>
      <c r="AK72" s="1141"/>
      <c r="AL72" s="1141"/>
      <c r="AM72" s="1142"/>
      <c r="AN72" s="1123" t="str">
        <f>IF(対象災害選択シート!T$21="○",'印刷シート（表紙・目次・様式１～６）'!CM72,IF(DU72="","",'印刷シート（表紙・目次・様式１～６）'!DU72))</f>
        <v>別表２</v>
      </c>
      <c r="AO72" s="1121"/>
      <c r="AP72" s="1121"/>
      <c r="AQ72" s="1122"/>
      <c r="AR72" s="1123">
        <f>IF(対象災害選択シート!T$21="○",'印刷シート（表紙・目次・様式１～６）'!CQ72,IF(DY72="","",'印刷シート（表紙・目次・様式１～６）'!DY72))</f>
        <v>15</v>
      </c>
      <c r="AS72" s="1121"/>
      <c r="AT72" s="1121"/>
      <c r="AU72" s="1122"/>
      <c r="BS72" s="1157" t="s">
        <v>10</v>
      </c>
      <c r="BT72" s="1158"/>
      <c r="BU72" s="1140" t="s">
        <v>38</v>
      </c>
      <c r="BV72" s="1141"/>
      <c r="BW72" s="1141"/>
      <c r="BX72" s="1141"/>
      <c r="BY72" s="1141"/>
      <c r="BZ72" s="1141"/>
      <c r="CA72" s="1141"/>
      <c r="CB72" s="1141"/>
      <c r="CC72" s="1141"/>
      <c r="CD72" s="1141"/>
      <c r="CE72" s="1141"/>
      <c r="CF72" s="1141"/>
      <c r="CG72" s="1141"/>
      <c r="CH72" s="1141"/>
      <c r="CI72" s="1141"/>
      <c r="CJ72" s="1141"/>
      <c r="CK72" s="1141"/>
      <c r="CL72" s="1142"/>
      <c r="CM72" s="1129" t="s">
        <v>39</v>
      </c>
      <c r="CN72" s="1129"/>
      <c r="CO72" s="1129"/>
      <c r="CP72" s="1129"/>
      <c r="CQ72" s="1129">
        <v>15</v>
      </c>
      <c r="CR72" s="1129"/>
      <c r="CS72" s="1129"/>
      <c r="CT72" s="1129"/>
    </row>
    <row r="73" spans="13:132" ht="18.75" customHeight="1">
      <c r="T73" s="1139" t="str">
        <f>IF(対象災害選択シート!T$21="○",'印刷シート（表紙・目次・様式１～６）'!BS73,IF(DA73="","",'印刷シート（表紙・目次・様式１～６）'!DA73))</f>
        <v>-</v>
      </c>
      <c r="U73" s="1139"/>
      <c r="V73" s="1140" t="str">
        <f>IF(対象災害選択シート!T$21="○",BU73,IF(DC73="","",DC73))</f>
        <v>施設周辺の避難地図</v>
      </c>
      <c r="W73" s="1141"/>
      <c r="X73" s="1141"/>
      <c r="Y73" s="1141"/>
      <c r="Z73" s="1141"/>
      <c r="AA73" s="1141"/>
      <c r="AB73" s="1141"/>
      <c r="AC73" s="1141"/>
      <c r="AD73" s="1141"/>
      <c r="AE73" s="1141"/>
      <c r="AF73" s="1141"/>
      <c r="AG73" s="1141"/>
      <c r="AH73" s="1141"/>
      <c r="AI73" s="1141"/>
      <c r="AJ73" s="1141"/>
      <c r="AK73" s="1141"/>
      <c r="AL73" s="1141"/>
      <c r="AM73" s="1142"/>
      <c r="AN73" s="1123" t="str">
        <f>IF(対象災害選択シート!T$21="○",'印刷シート（表紙・目次・様式１～６）'!CM73,IF(DU73="","",'印刷シート（表紙・目次・様式１～６）'!DU73))</f>
        <v>別紙１</v>
      </c>
      <c r="AO73" s="1121"/>
      <c r="AP73" s="1121"/>
      <c r="AQ73" s="1122"/>
      <c r="AR73" s="1123" t="str">
        <f>IF(対象災害選択シート!T$21="○",'印刷シート（表紙・目次・様式１～６）'!CQ73,IF(DY73="","",'印刷シート（表紙・目次・様式１～６）'!DY73))</f>
        <v>－</v>
      </c>
      <c r="AS73" s="1121"/>
      <c r="AT73" s="1121"/>
      <c r="AU73" s="1122"/>
      <c r="BS73" s="1143" t="s">
        <v>10</v>
      </c>
      <c r="BT73" s="1144"/>
      <c r="BU73" s="1140" t="s">
        <v>360</v>
      </c>
      <c r="BV73" s="1141"/>
      <c r="BW73" s="1141"/>
      <c r="BX73" s="1141"/>
      <c r="BY73" s="1141"/>
      <c r="BZ73" s="1141"/>
      <c r="CA73" s="1141"/>
      <c r="CB73" s="1141"/>
      <c r="CC73" s="1141"/>
      <c r="CD73" s="1141"/>
      <c r="CE73" s="1141"/>
      <c r="CF73" s="1141"/>
      <c r="CG73" s="1141"/>
      <c r="CH73" s="1141"/>
      <c r="CI73" s="1141"/>
      <c r="CJ73" s="1141"/>
      <c r="CK73" s="1141"/>
      <c r="CL73" s="1142"/>
      <c r="CM73" s="1129" t="s">
        <v>11</v>
      </c>
      <c r="CN73" s="1129"/>
      <c r="CO73" s="1129"/>
      <c r="CP73" s="1129"/>
      <c r="CQ73" s="1129" t="s">
        <v>23</v>
      </c>
      <c r="CR73" s="1129"/>
      <c r="CS73" s="1129"/>
      <c r="CT73" s="1129"/>
    </row>
    <row r="76" spans="13:132" ht="18.75" customHeight="1">
      <c r="BR76" s="1137" t="s">
        <v>222</v>
      </c>
      <c r="BS76" s="1137"/>
      <c r="BT76" s="1137"/>
      <c r="BU76" s="1137"/>
      <c r="BV76" s="1137"/>
      <c r="BW76" s="1137"/>
      <c r="BX76" s="1137"/>
      <c r="BY76" s="1137"/>
      <c r="BZ76" s="1137"/>
      <c r="CA76" s="1137"/>
      <c r="CB76" s="1137"/>
      <c r="CC76" s="1137"/>
      <c r="CD76" s="1137"/>
      <c r="CE76" s="1137"/>
      <c r="CF76" s="1137"/>
      <c r="CG76" s="1137"/>
      <c r="CH76" s="1137"/>
      <c r="CI76" s="1137"/>
      <c r="CJ76" s="1137"/>
      <c r="CK76" s="1137"/>
      <c r="CL76" s="1137"/>
      <c r="CM76" s="1137"/>
      <c r="CN76" s="1137"/>
      <c r="CO76" s="1137"/>
      <c r="CP76" s="1137"/>
      <c r="CQ76" s="1137"/>
      <c r="CR76" s="1137"/>
      <c r="CS76" s="1137"/>
      <c r="CT76" s="1137"/>
      <c r="CU76" s="1137"/>
      <c r="CV76" s="1137"/>
      <c r="CW76" s="1137"/>
      <c r="CX76" s="1137"/>
      <c r="CY76" s="1137"/>
      <c r="CZ76" s="1137"/>
      <c r="DA76" s="1137"/>
      <c r="DB76" s="1137"/>
      <c r="DC76" s="1137"/>
      <c r="DD76" s="1137"/>
      <c r="DE76" s="1137"/>
      <c r="DF76" s="1137"/>
      <c r="DG76" s="1137"/>
      <c r="DH76" s="1137"/>
      <c r="DI76" s="1137"/>
      <c r="DJ76" s="1137"/>
      <c r="DK76" s="1137"/>
      <c r="DL76" s="1137"/>
      <c r="DM76" s="1137"/>
      <c r="DN76" s="1137"/>
      <c r="DO76" s="1137"/>
      <c r="DP76" s="1137"/>
      <c r="DQ76" s="1137"/>
      <c r="DR76" s="1137"/>
      <c r="DS76" s="1137"/>
      <c r="DT76" s="1137"/>
      <c r="DU76" s="1137"/>
      <c r="DV76" s="1137"/>
      <c r="DW76" s="1137"/>
      <c r="DX76" s="1137"/>
      <c r="DY76" s="1137"/>
      <c r="DZ76" s="1137"/>
    </row>
    <row r="77" spans="13:132" ht="18.75" customHeight="1">
      <c r="BR77" s="56"/>
      <c r="BS77" s="56"/>
      <c r="BT77" s="56"/>
      <c r="BU77" s="56"/>
      <c r="BV77" s="56"/>
      <c r="BW77" s="56"/>
      <c r="BX77" s="56"/>
      <c r="BY77" s="56"/>
      <c r="BZ77" s="56"/>
      <c r="CA77" s="56"/>
      <c r="CB77" s="56"/>
    </row>
    <row r="78" spans="13:132" ht="18.75" customHeight="1">
      <c r="BR78" s="32" t="s">
        <v>188</v>
      </c>
      <c r="BS78" s="160"/>
      <c r="BT78" s="160"/>
      <c r="BU78" s="160"/>
      <c r="BV78" s="160"/>
      <c r="BW78" s="160"/>
      <c r="BX78" s="160"/>
      <c r="BY78" s="28"/>
      <c r="BZ78" s="28"/>
      <c r="CA78" s="28"/>
      <c r="CB78" s="28"/>
    </row>
    <row r="79" spans="13:132" ht="18.75" customHeight="1">
      <c r="BR79" s="1138" t="s">
        <v>205</v>
      </c>
      <c r="BS79" s="1138"/>
      <c r="BT79" s="1138"/>
      <c r="BU79" s="1138"/>
      <c r="BV79" s="1138"/>
      <c r="BW79" s="1138"/>
      <c r="BX79" s="1138"/>
      <c r="BY79" s="1138"/>
      <c r="BZ79" s="1138"/>
      <c r="CA79" s="1138"/>
      <c r="CB79" s="1138"/>
      <c r="CC79" s="1138"/>
      <c r="CD79" s="1138"/>
      <c r="CE79" s="1138"/>
      <c r="CF79" s="1138"/>
      <c r="CG79" s="1138"/>
      <c r="CH79" s="1138"/>
      <c r="CI79" s="1138"/>
      <c r="CJ79" s="1138"/>
      <c r="CK79" s="1138"/>
      <c r="CL79" s="1138"/>
      <c r="CM79" s="1138"/>
      <c r="CN79" s="1138"/>
      <c r="CO79" s="1138"/>
      <c r="CP79" s="1138"/>
      <c r="CQ79" s="1138"/>
      <c r="CR79" s="1138"/>
      <c r="CS79" s="1138"/>
      <c r="CT79" s="1138"/>
      <c r="CU79" s="1138"/>
      <c r="CV79" s="1138"/>
      <c r="CW79" s="1138"/>
      <c r="CX79" s="1138"/>
      <c r="CY79" s="1138"/>
      <c r="CZ79" s="1138"/>
      <c r="DA79" s="1138"/>
      <c r="DB79" s="1138"/>
      <c r="DC79" s="1138"/>
      <c r="DD79" s="1138"/>
      <c r="DE79" s="1138"/>
      <c r="DF79" s="1138"/>
      <c r="DG79" s="1138"/>
      <c r="DH79" s="1138"/>
      <c r="DI79" s="1138"/>
      <c r="DJ79" s="1138"/>
      <c r="DK79" s="1138"/>
      <c r="DL79" s="1138"/>
      <c r="DM79" s="1138"/>
      <c r="DN79" s="1138"/>
      <c r="DO79" s="1138"/>
      <c r="DP79" s="1138"/>
      <c r="DQ79" s="1138"/>
      <c r="DR79" s="1138"/>
      <c r="DS79" s="1138"/>
      <c r="DT79" s="1138"/>
      <c r="DU79" s="1138"/>
      <c r="DV79" s="1138"/>
      <c r="DW79" s="1138"/>
      <c r="DX79" s="1138"/>
      <c r="DY79" s="1138"/>
      <c r="DZ79" s="1138"/>
    </row>
    <row r="80" spans="13:132" ht="18.75" customHeight="1">
      <c r="BR80" s="1138"/>
      <c r="BS80" s="1138"/>
      <c r="BT80" s="1138"/>
      <c r="BU80" s="1138"/>
      <c r="BV80" s="1138"/>
      <c r="BW80" s="1138"/>
      <c r="BX80" s="1138"/>
      <c r="BY80" s="1138"/>
      <c r="BZ80" s="1138"/>
      <c r="CA80" s="1138"/>
      <c r="CB80" s="1138"/>
      <c r="CC80" s="1138"/>
      <c r="CD80" s="1138"/>
      <c r="CE80" s="1138"/>
      <c r="CF80" s="1138"/>
      <c r="CG80" s="1138"/>
      <c r="CH80" s="1138"/>
      <c r="CI80" s="1138"/>
      <c r="CJ80" s="1138"/>
      <c r="CK80" s="1138"/>
      <c r="CL80" s="1138"/>
      <c r="CM80" s="1138"/>
      <c r="CN80" s="1138"/>
      <c r="CO80" s="1138"/>
      <c r="CP80" s="1138"/>
      <c r="CQ80" s="1138"/>
      <c r="CR80" s="1138"/>
      <c r="CS80" s="1138"/>
      <c r="CT80" s="1138"/>
      <c r="CU80" s="1138"/>
      <c r="CV80" s="1138"/>
      <c r="CW80" s="1138"/>
      <c r="CX80" s="1138"/>
      <c r="CY80" s="1138"/>
      <c r="CZ80" s="1138"/>
      <c r="DA80" s="1138"/>
      <c r="DB80" s="1138"/>
      <c r="DC80" s="1138"/>
      <c r="DD80" s="1138"/>
      <c r="DE80" s="1138"/>
      <c r="DF80" s="1138"/>
      <c r="DG80" s="1138"/>
      <c r="DH80" s="1138"/>
      <c r="DI80" s="1138"/>
      <c r="DJ80" s="1138"/>
      <c r="DK80" s="1138"/>
      <c r="DL80" s="1138"/>
      <c r="DM80" s="1138"/>
      <c r="DN80" s="1138"/>
      <c r="DO80" s="1138"/>
      <c r="DP80" s="1138"/>
      <c r="DQ80" s="1138"/>
      <c r="DR80" s="1138"/>
      <c r="DS80" s="1138"/>
      <c r="DT80" s="1138"/>
      <c r="DU80" s="1138"/>
      <c r="DV80" s="1138"/>
      <c r="DW80" s="1138"/>
      <c r="DX80" s="1138"/>
      <c r="DY80" s="1138"/>
      <c r="DZ80" s="1138"/>
    </row>
    <row r="81" spans="1:163" ht="18.75" customHeight="1">
      <c r="BR81" s="1138"/>
      <c r="BS81" s="1138"/>
      <c r="BT81" s="1138"/>
      <c r="BU81" s="1138"/>
      <c r="BV81" s="1138"/>
      <c r="BW81" s="1138"/>
      <c r="BX81" s="1138"/>
      <c r="BY81" s="1138"/>
      <c r="BZ81" s="1138"/>
      <c r="CA81" s="1138"/>
      <c r="CB81" s="1138"/>
      <c r="CC81" s="1138"/>
      <c r="CD81" s="1138"/>
      <c r="CE81" s="1138"/>
      <c r="CF81" s="1138"/>
      <c r="CG81" s="1138"/>
      <c r="CH81" s="1138"/>
      <c r="CI81" s="1138"/>
      <c r="CJ81" s="1138"/>
      <c r="CK81" s="1138"/>
      <c r="CL81" s="1138"/>
      <c r="CM81" s="1138"/>
      <c r="CN81" s="1138"/>
      <c r="CO81" s="1138"/>
      <c r="CP81" s="1138"/>
      <c r="CQ81" s="1138"/>
      <c r="CR81" s="1138"/>
      <c r="CS81" s="1138"/>
      <c r="CT81" s="1138"/>
      <c r="CU81" s="1138"/>
      <c r="CV81" s="1138"/>
      <c r="CW81" s="1138"/>
      <c r="CX81" s="1138"/>
      <c r="CY81" s="1138"/>
      <c r="CZ81" s="1138"/>
      <c r="DA81" s="1138"/>
      <c r="DB81" s="1138"/>
      <c r="DC81" s="1138"/>
      <c r="DD81" s="1138"/>
      <c r="DE81" s="1138"/>
      <c r="DF81" s="1138"/>
      <c r="DG81" s="1138"/>
      <c r="DH81" s="1138"/>
      <c r="DI81" s="1138"/>
      <c r="DJ81" s="1138"/>
      <c r="DK81" s="1138"/>
      <c r="DL81" s="1138"/>
      <c r="DM81" s="1138"/>
      <c r="DN81" s="1138"/>
      <c r="DO81" s="1138"/>
      <c r="DP81" s="1138"/>
      <c r="DQ81" s="1138"/>
      <c r="DR81" s="1138"/>
      <c r="DS81" s="1138"/>
      <c r="DT81" s="1138"/>
      <c r="DU81" s="1138"/>
      <c r="DV81" s="1138"/>
      <c r="DW81" s="1138"/>
      <c r="DX81" s="1138"/>
      <c r="DY81" s="1138"/>
      <c r="DZ81" s="1138"/>
    </row>
    <row r="82" spans="1:163" ht="18.75" customHeight="1">
      <c r="BR82" s="32" t="s">
        <v>219</v>
      </c>
      <c r="BS82" s="57"/>
      <c r="BT82" s="57"/>
      <c r="BU82" s="57"/>
      <c r="BV82" s="57"/>
      <c r="BW82" s="57"/>
      <c r="BX82" s="57"/>
      <c r="BY82" s="28"/>
      <c r="BZ82" s="28"/>
      <c r="CA82" s="28"/>
      <c r="CB82" s="28"/>
    </row>
    <row r="83" spans="1:163" ht="18.75" customHeight="1">
      <c r="BR83" s="1137" t="s">
        <v>117</v>
      </c>
      <c r="BS83" s="1137"/>
      <c r="BT83" s="1137"/>
      <c r="BU83" s="1137"/>
      <c r="BV83" s="1137"/>
      <c r="BW83" s="1137"/>
      <c r="BX83" s="1137"/>
      <c r="BY83" s="1137"/>
      <c r="BZ83" s="1137"/>
      <c r="CA83" s="1137"/>
      <c r="CB83" s="1137"/>
      <c r="CC83" s="1137"/>
      <c r="CD83" s="1137"/>
      <c r="CE83" s="1137"/>
      <c r="CF83" s="1137"/>
      <c r="CG83" s="1137"/>
      <c r="CH83" s="1137"/>
      <c r="CI83" s="1137"/>
      <c r="CJ83" s="1137"/>
      <c r="CK83" s="1137"/>
      <c r="CL83" s="1137"/>
      <c r="CM83" s="1137"/>
      <c r="CN83" s="1137"/>
      <c r="CO83" s="1137"/>
      <c r="CP83" s="1137"/>
      <c r="CQ83" s="1137"/>
      <c r="CR83" s="1137"/>
      <c r="CS83" s="1137"/>
      <c r="CT83" s="1137"/>
      <c r="CU83" s="1137"/>
      <c r="CV83" s="1137"/>
      <c r="CW83" s="1137"/>
      <c r="CX83" s="1137"/>
      <c r="CY83" s="1137"/>
      <c r="CZ83" s="1137"/>
      <c r="DA83" s="1137"/>
      <c r="DB83" s="1137"/>
      <c r="DC83" s="1137"/>
      <c r="DD83" s="1137"/>
      <c r="DE83" s="1137"/>
      <c r="DF83" s="1137"/>
      <c r="DG83" s="1137"/>
      <c r="DH83" s="1137"/>
      <c r="DI83" s="1137"/>
      <c r="DJ83" s="1137"/>
      <c r="DK83" s="1137"/>
      <c r="DL83" s="1137"/>
      <c r="DM83" s="1137"/>
      <c r="DN83" s="1137"/>
      <c r="DO83" s="1137"/>
      <c r="DP83" s="1137"/>
      <c r="DQ83" s="1137"/>
      <c r="DR83" s="1137"/>
      <c r="DS83" s="1137"/>
      <c r="DT83" s="1137"/>
      <c r="DU83" s="1137"/>
      <c r="DV83" s="1137"/>
      <c r="DW83" s="1137"/>
      <c r="DX83" s="1137"/>
      <c r="DY83" s="1137"/>
      <c r="DZ83" s="1137"/>
    </row>
    <row r="84" spans="1:163" ht="18.75" customHeight="1">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row>
    <row r="85" spans="1:163" ht="13.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1145" t="s">
        <v>255</v>
      </c>
      <c r="BS85" s="1146"/>
      <c r="BT85" s="1146"/>
      <c r="BU85" s="1146"/>
      <c r="BV85" s="1146"/>
      <c r="BW85" s="1146"/>
      <c r="BX85" s="1146"/>
      <c r="BY85" s="1146"/>
      <c r="BZ85" s="1146"/>
      <c r="CA85" s="1146"/>
      <c r="CB85" s="1146"/>
      <c r="CC85" s="1146"/>
      <c r="CD85" s="1146"/>
      <c r="CE85" s="1146"/>
      <c r="CF85" s="1146"/>
      <c r="CG85" s="1146"/>
      <c r="CH85" s="1146"/>
      <c r="CI85" s="1146"/>
      <c r="CJ85" s="1146"/>
      <c r="CK85" s="1146"/>
      <c r="CL85" s="1146"/>
      <c r="CM85" s="1146"/>
      <c r="CN85" s="1146"/>
      <c r="CO85" s="1146"/>
      <c r="CP85" s="1146"/>
      <c r="CQ85" s="1146"/>
      <c r="CR85" s="1146"/>
      <c r="CS85" s="1146"/>
      <c r="CT85" s="1146"/>
      <c r="CU85" s="1146"/>
      <c r="CV85" s="1146"/>
      <c r="CW85" s="1146"/>
      <c r="CX85" s="1146"/>
      <c r="CY85" s="1146"/>
      <c r="CZ85" s="1146"/>
      <c r="DA85" s="1146"/>
      <c r="DB85" s="1146"/>
      <c r="DC85" s="1146"/>
      <c r="DD85" s="1146"/>
      <c r="DE85" s="1146"/>
      <c r="DF85" s="1146"/>
      <c r="DG85" s="1146"/>
      <c r="DH85" s="1146"/>
      <c r="DI85" s="1146"/>
      <c r="DJ85" s="1146"/>
      <c r="DK85" s="1146"/>
      <c r="DL85" s="1146"/>
      <c r="DM85" s="1146"/>
      <c r="DN85" s="1146"/>
      <c r="DO85" s="1146"/>
      <c r="DP85" s="1146"/>
      <c r="DQ85" s="1146"/>
      <c r="DR85" s="1146"/>
      <c r="DS85" s="1146"/>
      <c r="DT85" s="1146"/>
      <c r="DU85" s="1146"/>
      <c r="DV85" s="1146"/>
      <c r="DW85" s="1146"/>
      <c r="DX85" s="1146"/>
      <c r="DY85" s="1147"/>
      <c r="ED85" s="205"/>
      <c r="EE85" s="205"/>
      <c r="EF85" s="205"/>
      <c r="EG85" s="205"/>
      <c r="EH85" s="205"/>
      <c r="EI85" s="190"/>
      <c r="EJ85" s="190"/>
      <c r="EK85" s="190"/>
      <c r="EL85" s="190"/>
      <c r="EM85" s="190"/>
      <c r="EN85" s="205"/>
      <c r="EO85" s="190"/>
      <c r="EP85" s="190"/>
      <c r="EQ85" s="190"/>
      <c r="ER85" s="190"/>
      <c r="ES85" s="190"/>
      <c r="ET85" s="190"/>
      <c r="EU85" s="190"/>
      <c r="EV85" s="190"/>
      <c r="EW85" s="190"/>
      <c r="EX85" s="190"/>
      <c r="EY85" s="190"/>
      <c r="EZ85" s="190"/>
      <c r="FA85" s="190"/>
      <c r="FB85" s="190"/>
      <c r="FC85" s="190"/>
      <c r="FD85" s="190"/>
      <c r="FE85" s="190"/>
      <c r="FF85" s="190"/>
      <c r="FG85" s="190"/>
    </row>
    <row r="86" spans="1:163" ht="14.25" customHeight="1">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79"/>
      <c r="BS86" s="80" t="s">
        <v>191</v>
      </c>
      <c r="DA86" s="80" t="s">
        <v>340</v>
      </c>
      <c r="DY86" s="81"/>
      <c r="ED86" s="193"/>
      <c r="EE86" s="234"/>
      <c r="EF86" s="190"/>
      <c r="EG86" s="190"/>
      <c r="EH86" s="190"/>
      <c r="EI86" s="190"/>
      <c r="EJ86" s="190"/>
      <c r="EK86" s="190"/>
      <c r="EL86" s="190"/>
      <c r="EM86" s="190"/>
      <c r="EN86" s="205"/>
      <c r="EO86" s="205"/>
      <c r="EP86" s="205"/>
      <c r="EQ86" s="205"/>
      <c r="ER86" s="205"/>
      <c r="ES86" s="205"/>
      <c r="ET86" s="205"/>
      <c r="EU86" s="205"/>
      <c r="EV86" s="205"/>
      <c r="EW86" s="205"/>
      <c r="EX86" s="205"/>
      <c r="EY86" s="205"/>
      <c r="EZ86" s="205"/>
      <c r="FA86" s="205"/>
      <c r="FB86" s="205"/>
      <c r="FC86" s="205"/>
      <c r="FD86" s="205"/>
      <c r="FE86" s="205"/>
      <c r="FF86" s="205"/>
      <c r="FG86" s="205"/>
    </row>
    <row r="87" spans="1:163" ht="14.25" thickBo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BR87" s="79"/>
      <c r="DY87" s="81"/>
      <c r="ED87" s="193"/>
      <c r="EE87" s="234"/>
      <c r="EF87" s="190"/>
      <c r="EG87" s="190"/>
      <c r="EH87" s="190"/>
      <c r="EI87" s="190"/>
      <c r="EJ87" s="190"/>
      <c r="EK87" s="190"/>
      <c r="EL87" s="190"/>
      <c r="EM87" s="190"/>
      <c r="EN87" s="205"/>
      <c r="EO87" s="205"/>
      <c r="EP87" s="205"/>
      <c r="EQ87" s="205"/>
      <c r="ER87" s="205"/>
      <c r="ES87" s="205"/>
      <c r="ET87" s="205"/>
      <c r="EU87" s="205"/>
      <c r="EV87" s="205"/>
      <c r="EW87" s="205"/>
      <c r="EX87" s="205"/>
      <c r="EY87" s="205"/>
      <c r="EZ87" s="205"/>
      <c r="FA87" s="205"/>
      <c r="FB87" s="205"/>
      <c r="FC87" s="205"/>
      <c r="FD87" s="205"/>
      <c r="FE87" s="205"/>
      <c r="FF87" s="205"/>
      <c r="FG87" s="205"/>
    </row>
    <row r="88" spans="1:163" ht="19.5" thickBo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BR88" s="79"/>
      <c r="BU88" s="1148" t="s">
        <v>179</v>
      </c>
      <c r="BV88" s="1149"/>
      <c r="BW88" s="1149"/>
      <c r="BX88" s="1149"/>
      <c r="BY88" s="1149"/>
      <c r="BZ88" s="1149"/>
      <c r="CA88" s="1149"/>
      <c r="CB88" s="1149"/>
      <c r="CC88" s="1149"/>
      <c r="CD88" s="1149"/>
      <c r="CE88" s="1150"/>
      <c r="DC88" s="1148" t="s">
        <v>179</v>
      </c>
      <c r="DD88" s="1149"/>
      <c r="DE88" s="1149"/>
      <c r="DF88" s="1149"/>
      <c r="DG88" s="1149"/>
      <c r="DH88" s="1149"/>
      <c r="DI88" s="1149"/>
      <c r="DJ88" s="1149"/>
      <c r="DK88" s="1149"/>
      <c r="DL88" s="1149"/>
      <c r="DM88" s="1150"/>
      <c r="DY88" s="81"/>
      <c r="ED88" s="193"/>
      <c r="EE88" s="234"/>
      <c r="EF88" s="190"/>
      <c r="EG88" s="190"/>
      <c r="EH88" s="190"/>
      <c r="EI88" s="190"/>
      <c r="EJ88" s="190"/>
      <c r="EK88" s="190"/>
      <c r="EL88" s="190"/>
      <c r="EM88" s="190"/>
      <c r="EN88" s="205"/>
      <c r="EO88" s="205"/>
      <c r="EP88" s="205"/>
      <c r="EQ88" s="205"/>
      <c r="ER88" s="205"/>
      <c r="ES88" s="205"/>
      <c r="ET88" s="205"/>
      <c r="EU88" s="205"/>
      <c r="EV88" s="205"/>
      <c r="EW88" s="205"/>
      <c r="EX88" s="205"/>
      <c r="EY88" s="205"/>
      <c r="EZ88" s="205"/>
      <c r="FA88" s="205"/>
      <c r="FB88" s="205"/>
      <c r="FC88" s="205"/>
      <c r="FD88" s="205"/>
      <c r="FE88" s="205"/>
      <c r="FF88" s="205"/>
      <c r="FG88" s="205"/>
    </row>
    <row r="89" spans="1:163" ht="14.25" thickBo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BR89" s="79"/>
      <c r="BZ89" s="82" t="s">
        <v>181</v>
      </c>
      <c r="DG89" s="83"/>
      <c r="DH89" s="82"/>
      <c r="DY89" s="81"/>
    </row>
    <row r="90" spans="1:163" ht="19.5" thickBo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BR90" s="79"/>
      <c r="BU90" s="1148" t="s">
        <v>256</v>
      </c>
      <c r="BV90" s="1149"/>
      <c r="BW90" s="1149"/>
      <c r="BX90" s="1149"/>
      <c r="BY90" s="1149"/>
      <c r="BZ90" s="1149"/>
      <c r="CA90" s="1149"/>
      <c r="CB90" s="1149"/>
      <c r="CC90" s="1149"/>
      <c r="CD90" s="1149"/>
      <c r="CE90" s="1150"/>
      <c r="DG90" s="84"/>
      <c r="DY90" s="81"/>
    </row>
    <row r="91" spans="1:163" ht="14.25" thickBo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BR91" s="79"/>
      <c r="BY91" s="83"/>
      <c r="DG91" s="84"/>
      <c r="DY91" s="81"/>
    </row>
    <row r="92" spans="1:163" ht="14.25" customHeight="1" thickBo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BR92" s="79"/>
      <c r="BY92" s="85"/>
      <c r="BZ92" s="86"/>
      <c r="CA92" s="86"/>
      <c r="CB92" s="86"/>
      <c r="CC92" s="1151" t="s">
        <v>257</v>
      </c>
      <c r="CD92" s="1152"/>
      <c r="CE92" s="1152"/>
      <c r="CF92" s="1152"/>
      <c r="CG92" s="1152"/>
      <c r="CH92" s="1152"/>
      <c r="CI92" s="1152"/>
      <c r="CJ92" s="1152"/>
      <c r="CK92" s="1152"/>
      <c r="CL92" s="1152"/>
      <c r="CM92" s="1153"/>
      <c r="DG92" s="85"/>
      <c r="DH92" s="86"/>
      <c r="DI92" s="86"/>
      <c r="DJ92" s="86"/>
      <c r="DK92" s="1151" t="s">
        <v>258</v>
      </c>
      <c r="DL92" s="1152"/>
      <c r="DM92" s="1152"/>
      <c r="DN92" s="1152"/>
      <c r="DO92" s="1152"/>
      <c r="DP92" s="1152"/>
      <c r="DQ92" s="1152"/>
      <c r="DR92" s="1152"/>
      <c r="DS92" s="1152"/>
      <c r="DT92" s="1152"/>
      <c r="DU92" s="1153"/>
      <c r="DY92" s="81"/>
    </row>
    <row r="93" spans="1:163" ht="14.25" customHeight="1" thickBo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BR93" s="79"/>
      <c r="BY93" s="84"/>
      <c r="CC93" s="1154"/>
      <c r="CD93" s="1155"/>
      <c r="CE93" s="1155"/>
      <c r="CF93" s="1155"/>
      <c r="CG93" s="1155"/>
      <c r="CH93" s="1155"/>
      <c r="CI93" s="1155"/>
      <c r="CJ93" s="1155"/>
      <c r="CK93" s="1155"/>
      <c r="CL93" s="1155"/>
      <c r="CM93" s="1156"/>
      <c r="DG93" s="84"/>
      <c r="DK93" s="1154"/>
      <c r="DL93" s="1155"/>
      <c r="DM93" s="1155"/>
      <c r="DN93" s="1155"/>
      <c r="DO93" s="1155"/>
      <c r="DP93" s="1155"/>
      <c r="DQ93" s="1155"/>
      <c r="DR93" s="1155"/>
      <c r="DS93" s="1155"/>
      <c r="DT93" s="1155"/>
      <c r="DU93" s="1156"/>
      <c r="DY93" s="81"/>
    </row>
    <row r="94" spans="1:163" ht="14.25" customHeight="1" thickBo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BR94" s="79"/>
      <c r="BY94" s="84"/>
      <c r="DG94" s="84"/>
      <c r="DY94" s="81"/>
    </row>
    <row r="95" spans="1:163" ht="14.25" customHeight="1" thickBo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BR95" s="79"/>
      <c r="BY95" s="85"/>
      <c r="BZ95" s="86"/>
      <c r="CA95" s="86"/>
      <c r="CB95" s="86"/>
      <c r="CC95" s="1151" t="s">
        <v>259</v>
      </c>
      <c r="CD95" s="1152"/>
      <c r="CE95" s="1152"/>
      <c r="CF95" s="1152"/>
      <c r="CG95" s="1152"/>
      <c r="CH95" s="1152"/>
      <c r="CI95" s="1152"/>
      <c r="CJ95" s="1152"/>
      <c r="CK95" s="1152"/>
      <c r="CL95" s="1152"/>
      <c r="CM95" s="1153"/>
      <c r="DG95" s="85"/>
      <c r="DH95" s="86"/>
      <c r="DI95" s="86"/>
      <c r="DJ95" s="86"/>
      <c r="DK95" s="1151" t="s">
        <v>260</v>
      </c>
      <c r="DL95" s="1152"/>
      <c r="DM95" s="1152"/>
      <c r="DN95" s="1152"/>
      <c r="DO95" s="1152"/>
      <c r="DP95" s="1152"/>
      <c r="DQ95" s="1152"/>
      <c r="DR95" s="1152"/>
      <c r="DS95" s="1152"/>
      <c r="DT95" s="1152"/>
      <c r="DU95" s="1153"/>
      <c r="DY95" s="81"/>
    </row>
    <row r="96" spans="1:163" ht="14.25" customHeight="1" thickBo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BR96" s="79"/>
      <c r="CC96" s="1154"/>
      <c r="CD96" s="1155"/>
      <c r="CE96" s="1155"/>
      <c r="CF96" s="1155"/>
      <c r="CG96" s="1155"/>
      <c r="CH96" s="1155"/>
      <c r="CI96" s="1155"/>
      <c r="CJ96" s="1155"/>
      <c r="CK96" s="1155"/>
      <c r="CL96" s="1155"/>
      <c r="CM96" s="1156"/>
      <c r="DK96" s="1154"/>
      <c r="DL96" s="1155"/>
      <c r="DM96" s="1155"/>
      <c r="DN96" s="1155"/>
      <c r="DO96" s="1155"/>
      <c r="DP96" s="1155"/>
      <c r="DQ96" s="1155"/>
      <c r="DR96" s="1155"/>
      <c r="DS96" s="1155"/>
      <c r="DT96" s="1155"/>
      <c r="DU96" s="1156"/>
      <c r="DY96" s="81"/>
    </row>
    <row r="97" spans="1:159" ht="14.2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BR97" s="87"/>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9"/>
    </row>
    <row r="98" spans="1:159" ht="18.75" customHeight="1">
      <c r="BR98" s="56"/>
      <c r="BS98" s="56"/>
      <c r="BT98" s="56"/>
      <c r="BU98" s="56"/>
      <c r="BV98" s="56"/>
      <c r="BW98" s="56"/>
      <c r="BX98" s="56"/>
      <c r="BY98" s="56"/>
      <c r="BZ98" s="56"/>
      <c r="CA98" s="56"/>
      <c r="CB98" s="56"/>
    </row>
    <row r="100" spans="1:159" ht="18.7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BE100" s="758" t="s">
        <v>237</v>
      </c>
      <c r="BF100" s="759"/>
      <c r="BG100" s="759"/>
      <c r="BH100" s="759"/>
      <c r="BI100" s="759"/>
      <c r="BJ100" s="759"/>
      <c r="BK100" s="759"/>
      <c r="BL100" s="760"/>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DS100" s="758" t="s">
        <v>223</v>
      </c>
      <c r="DT100" s="759"/>
      <c r="DU100" s="759"/>
      <c r="DV100" s="759"/>
      <c r="DW100" s="759"/>
      <c r="DX100" s="759"/>
      <c r="DY100" s="759"/>
      <c r="DZ100" s="760"/>
    </row>
    <row r="101" spans="1:159" ht="18.7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BE101" s="761"/>
      <c r="BF101" s="762"/>
      <c r="BG101" s="762"/>
      <c r="BH101" s="762"/>
      <c r="BI101" s="762"/>
      <c r="BJ101" s="762"/>
      <c r="BK101" s="762"/>
      <c r="BL101" s="763"/>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DS101" s="761"/>
      <c r="DT101" s="762"/>
      <c r="DU101" s="762"/>
      <c r="DV101" s="762"/>
      <c r="DW101" s="762"/>
      <c r="DX101" s="762"/>
      <c r="DY101" s="762"/>
      <c r="DZ101" s="763"/>
    </row>
    <row r="102" spans="1:159" ht="18.7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row>
    <row r="103" spans="1:159" ht="18.75" customHeight="1">
      <c r="A103" s="58"/>
      <c r="C103" s="59" t="s">
        <v>40</v>
      </c>
      <c r="D103" s="58"/>
      <c r="E103" s="58"/>
      <c r="F103" s="58"/>
      <c r="G103" s="58"/>
      <c r="H103" s="58"/>
      <c r="I103" s="58"/>
      <c r="J103" s="58"/>
      <c r="K103" s="58"/>
      <c r="L103" s="58"/>
      <c r="M103" s="58"/>
      <c r="N103" s="58"/>
      <c r="O103" s="58"/>
      <c r="P103" s="58"/>
      <c r="Q103" s="58"/>
      <c r="R103" s="58"/>
      <c r="S103" s="58"/>
      <c r="T103" s="58"/>
      <c r="U103" s="58"/>
      <c r="V103" s="58"/>
      <c r="W103" s="58"/>
      <c r="X103" s="58"/>
      <c r="BO103" s="58"/>
      <c r="BQ103" s="59" t="s">
        <v>40</v>
      </c>
      <c r="BR103" s="58"/>
      <c r="BS103" s="58"/>
      <c r="BT103" s="58"/>
      <c r="BU103" s="58"/>
      <c r="BV103" s="58"/>
      <c r="BW103" s="58"/>
      <c r="BX103" s="58"/>
      <c r="BY103" s="58"/>
      <c r="BZ103" s="58"/>
      <c r="CA103" s="58"/>
      <c r="CB103" s="58"/>
      <c r="CC103" s="58"/>
      <c r="CD103" s="58"/>
      <c r="CE103" s="58"/>
      <c r="CF103" s="58"/>
      <c r="CG103" s="58"/>
      <c r="CH103" s="58"/>
      <c r="CI103" s="58"/>
      <c r="CJ103" s="58"/>
      <c r="CK103" s="58"/>
      <c r="CL103" s="58"/>
    </row>
    <row r="104" spans="1:159" ht="18.75" customHeight="1">
      <c r="A104" s="58"/>
      <c r="B104" s="59"/>
      <c r="C104" s="112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この計画は、本施設の利用者の洪水時・内水時の円滑かつ迅速な避難の確保を図ることを目的とする。
　また、作成した避難確保計画に基づいて、安全な避難行動を確実に行うことができるよう、防災教育や訓練を行い、施設の職員や利用者に対して、洪水・内水に関する知識を深めるとともに、訓練等を通して課題等を抽出し、必要に応じてこの計画を見直ししていくものとする。</v>
      </c>
      <c r="D104" s="1125"/>
      <c r="E104" s="1125"/>
      <c r="F104" s="1125"/>
      <c r="G104" s="1125"/>
      <c r="H104" s="1125"/>
      <c r="I104" s="1125"/>
      <c r="J104" s="1125"/>
      <c r="K104" s="1125"/>
      <c r="L104" s="1125"/>
      <c r="M104" s="1125"/>
      <c r="N104" s="1125"/>
      <c r="O104" s="1125"/>
      <c r="P104" s="1125"/>
      <c r="Q104" s="1125"/>
      <c r="R104" s="1125"/>
      <c r="S104" s="1125"/>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c r="AQ104" s="1125"/>
      <c r="AR104" s="1125"/>
      <c r="AS104" s="1125"/>
      <c r="AT104" s="1125"/>
      <c r="AU104" s="1125"/>
      <c r="AV104" s="1125"/>
      <c r="AW104" s="1125"/>
      <c r="AX104" s="1125"/>
      <c r="AY104" s="1125"/>
      <c r="AZ104" s="1125"/>
      <c r="BA104" s="1125"/>
      <c r="BB104" s="1125"/>
      <c r="BC104" s="1125"/>
      <c r="BD104" s="1125"/>
      <c r="BE104" s="1125"/>
      <c r="BF104" s="1125"/>
      <c r="BG104" s="1125"/>
      <c r="BH104" s="1125"/>
      <c r="BI104" s="1125"/>
      <c r="BJ104" s="1125"/>
      <c r="BK104" s="1125"/>
      <c r="BL104" s="1125"/>
      <c r="BO104" s="58"/>
      <c r="BP104" s="59"/>
      <c r="BQ104" s="1125" t="s">
        <v>339</v>
      </c>
      <c r="BR104" s="1125"/>
      <c r="BS104" s="1125"/>
      <c r="BT104" s="1125"/>
      <c r="BU104" s="1125"/>
      <c r="BV104" s="1125"/>
      <c r="BW104" s="1125"/>
      <c r="BX104" s="1125"/>
      <c r="BY104" s="1125"/>
      <c r="BZ104" s="1125"/>
      <c r="CA104" s="1125"/>
      <c r="CB104" s="1125"/>
      <c r="CC104" s="1125"/>
      <c r="CD104" s="1125"/>
      <c r="CE104" s="1125"/>
      <c r="CF104" s="1125"/>
      <c r="CG104" s="1125"/>
      <c r="CH104" s="1125"/>
      <c r="CI104" s="1125"/>
      <c r="CJ104" s="1125"/>
      <c r="CK104" s="1125"/>
      <c r="CL104" s="1125"/>
      <c r="CM104" s="1125"/>
      <c r="CN104" s="1125"/>
      <c r="CO104" s="1125"/>
      <c r="CP104" s="1125"/>
      <c r="CQ104" s="1125"/>
      <c r="CR104" s="1125"/>
      <c r="CS104" s="1125"/>
      <c r="CT104" s="1125"/>
      <c r="CU104" s="1125"/>
      <c r="CV104" s="1125"/>
      <c r="CW104" s="1125"/>
      <c r="CX104" s="1125"/>
      <c r="CY104" s="1125"/>
      <c r="CZ104" s="1125"/>
      <c r="DA104" s="1125"/>
      <c r="DB104" s="1125"/>
      <c r="DC104" s="1125"/>
      <c r="DD104" s="1125"/>
      <c r="DE104" s="1125"/>
      <c r="DF104" s="1125"/>
      <c r="DG104" s="1125"/>
      <c r="DH104" s="1125"/>
      <c r="DI104" s="1125"/>
      <c r="DJ104" s="1125"/>
      <c r="DK104" s="1125"/>
      <c r="DL104" s="1125"/>
      <c r="DM104" s="1125"/>
      <c r="DN104" s="1125"/>
      <c r="DO104" s="1125"/>
      <c r="DP104" s="1125"/>
      <c r="DQ104" s="1125"/>
      <c r="DR104" s="1125"/>
      <c r="DS104" s="1125"/>
      <c r="DT104" s="1125"/>
      <c r="DU104" s="1125"/>
      <c r="DV104" s="1125"/>
      <c r="DW104" s="1125"/>
      <c r="DX104" s="1125"/>
      <c r="DY104" s="1125"/>
      <c r="DZ104" s="1125"/>
      <c r="EP104" s="246"/>
      <c r="EQ104" s="246"/>
      <c r="ER104" s="246"/>
      <c r="ES104" s="246"/>
      <c r="ET104" s="246"/>
      <c r="EU104" s="246"/>
      <c r="EV104" s="246"/>
      <c r="EW104" s="246"/>
      <c r="EX104" s="246"/>
      <c r="EY104" s="246"/>
      <c r="EZ104" s="246"/>
      <c r="FA104" s="246"/>
      <c r="FB104" s="246"/>
      <c r="FC104" s="246"/>
    </row>
    <row r="105" spans="1:159" ht="18.75" customHeight="1">
      <c r="A105" s="58"/>
      <c r="B105" s="59"/>
      <c r="C105" s="1125"/>
      <c r="D105" s="1125"/>
      <c r="E105" s="1125"/>
      <c r="F105" s="1125"/>
      <c r="G105" s="1125"/>
      <c r="H105" s="1125"/>
      <c r="I105" s="1125"/>
      <c r="J105" s="1125"/>
      <c r="K105" s="1125"/>
      <c r="L105" s="1125"/>
      <c r="M105" s="1125"/>
      <c r="N105" s="1125"/>
      <c r="O105" s="1125"/>
      <c r="P105" s="1125"/>
      <c r="Q105" s="1125"/>
      <c r="R105" s="1125"/>
      <c r="S105" s="1125"/>
      <c r="T105" s="1125"/>
      <c r="U105" s="1125"/>
      <c r="V105" s="1125"/>
      <c r="W105" s="1125"/>
      <c r="X105" s="1125"/>
      <c r="Y105" s="1125"/>
      <c r="Z105" s="1125"/>
      <c r="AA105" s="1125"/>
      <c r="AB105" s="1125"/>
      <c r="AC105" s="1125"/>
      <c r="AD105" s="1125"/>
      <c r="AE105" s="1125"/>
      <c r="AF105" s="1125"/>
      <c r="AG105" s="1125"/>
      <c r="AH105" s="1125"/>
      <c r="AI105" s="1125"/>
      <c r="AJ105" s="1125"/>
      <c r="AK105" s="1125"/>
      <c r="AL105" s="1125"/>
      <c r="AM105" s="1125"/>
      <c r="AN105" s="1125"/>
      <c r="AO105" s="1125"/>
      <c r="AP105" s="1125"/>
      <c r="AQ105" s="1125"/>
      <c r="AR105" s="1125"/>
      <c r="AS105" s="1125"/>
      <c r="AT105" s="1125"/>
      <c r="AU105" s="1125"/>
      <c r="AV105" s="1125"/>
      <c r="AW105" s="1125"/>
      <c r="AX105" s="1125"/>
      <c r="AY105" s="1125"/>
      <c r="AZ105" s="1125"/>
      <c r="BA105" s="1125"/>
      <c r="BB105" s="1125"/>
      <c r="BC105" s="1125"/>
      <c r="BD105" s="1125"/>
      <c r="BE105" s="1125"/>
      <c r="BF105" s="1125"/>
      <c r="BG105" s="1125"/>
      <c r="BH105" s="1125"/>
      <c r="BI105" s="1125"/>
      <c r="BJ105" s="1125"/>
      <c r="BK105" s="1125"/>
      <c r="BL105" s="1125"/>
      <c r="BO105" s="58"/>
      <c r="BP105" s="59"/>
      <c r="BQ105" s="1125"/>
      <c r="BR105" s="1125"/>
      <c r="BS105" s="1125"/>
      <c r="BT105" s="1125"/>
      <c r="BU105" s="1125"/>
      <c r="BV105" s="1125"/>
      <c r="BW105" s="1125"/>
      <c r="BX105" s="1125"/>
      <c r="BY105" s="1125"/>
      <c r="BZ105" s="1125"/>
      <c r="CA105" s="1125"/>
      <c r="CB105" s="1125"/>
      <c r="CC105" s="1125"/>
      <c r="CD105" s="1125"/>
      <c r="CE105" s="1125"/>
      <c r="CF105" s="1125"/>
      <c r="CG105" s="1125"/>
      <c r="CH105" s="1125"/>
      <c r="CI105" s="1125"/>
      <c r="CJ105" s="1125"/>
      <c r="CK105" s="1125"/>
      <c r="CL105" s="1125"/>
      <c r="CM105" s="1125"/>
      <c r="CN105" s="1125"/>
      <c r="CO105" s="1125"/>
      <c r="CP105" s="1125"/>
      <c r="CQ105" s="1125"/>
      <c r="CR105" s="1125"/>
      <c r="CS105" s="1125"/>
      <c r="CT105" s="1125"/>
      <c r="CU105" s="1125"/>
      <c r="CV105" s="1125"/>
      <c r="CW105" s="1125"/>
      <c r="CX105" s="1125"/>
      <c r="CY105" s="1125"/>
      <c r="CZ105" s="1125"/>
      <c r="DA105" s="1125"/>
      <c r="DB105" s="1125"/>
      <c r="DC105" s="1125"/>
      <c r="DD105" s="1125"/>
      <c r="DE105" s="1125"/>
      <c r="DF105" s="1125"/>
      <c r="DG105" s="1125"/>
      <c r="DH105" s="1125"/>
      <c r="DI105" s="1125"/>
      <c r="DJ105" s="1125"/>
      <c r="DK105" s="1125"/>
      <c r="DL105" s="1125"/>
      <c r="DM105" s="1125"/>
      <c r="DN105" s="1125"/>
      <c r="DO105" s="1125"/>
      <c r="DP105" s="1125"/>
      <c r="DQ105" s="1125"/>
      <c r="DR105" s="1125"/>
      <c r="DS105" s="1125"/>
      <c r="DT105" s="1125"/>
      <c r="DU105" s="1125"/>
      <c r="DV105" s="1125"/>
      <c r="DW105" s="1125"/>
      <c r="DX105" s="1125"/>
      <c r="DY105" s="1125"/>
      <c r="DZ105" s="1125"/>
      <c r="EP105" s="246"/>
      <c r="EQ105" s="246"/>
      <c r="ER105" s="246"/>
      <c r="ES105" s="246"/>
      <c r="ET105" s="246"/>
      <c r="EU105" s="246"/>
      <c r="EV105" s="246"/>
      <c r="EW105" s="246"/>
      <c r="EX105" s="246"/>
      <c r="EY105" s="246"/>
      <c r="EZ105" s="246"/>
      <c r="FA105" s="246"/>
      <c r="FB105" s="246"/>
      <c r="FC105" s="246"/>
    </row>
    <row r="106" spans="1:159" ht="18.75" customHeight="1">
      <c r="A106" s="58"/>
      <c r="B106" s="59"/>
      <c r="C106" s="1125"/>
      <c r="D106" s="1125"/>
      <c r="E106" s="1125"/>
      <c r="F106" s="1125"/>
      <c r="G106" s="1125"/>
      <c r="H106" s="1125"/>
      <c r="I106" s="1125"/>
      <c r="J106" s="1125"/>
      <c r="K106" s="1125"/>
      <c r="L106" s="1125"/>
      <c r="M106" s="1125"/>
      <c r="N106" s="1125"/>
      <c r="O106" s="1125"/>
      <c r="P106" s="1125"/>
      <c r="Q106" s="1125"/>
      <c r="R106" s="1125"/>
      <c r="S106" s="1125"/>
      <c r="T106" s="1125"/>
      <c r="U106" s="1125"/>
      <c r="V106" s="1125"/>
      <c r="W106" s="1125"/>
      <c r="X106" s="1125"/>
      <c r="Y106" s="1125"/>
      <c r="Z106" s="1125"/>
      <c r="AA106" s="1125"/>
      <c r="AB106" s="1125"/>
      <c r="AC106" s="1125"/>
      <c r="AD106" s="1125"/>
      <c r="AE106" s="1125"/>
      <c r="AF106" s="1125"/>
      <c r="AG106" s="1125"/>
      <c r="AH106" s="1125"/>
      <c r="AI106" s="1125"/>
      <c r="AJ106" s="1125"/>
      <c r="AK106" s="1125"/>
      <c r="AL106" s="1125"/>
      <c r="AM106" s="1125"/>
      <c r="AN106" s="1125"/>
      <c r="AO106" s="1125"/>
      <c r="AP106" s="1125"/>
      <c r="AQ106" s="1125"/>
      <c r="AR106" s="1125"/>
      <c r="AS106" s="1125"/>
      <c r="AT106" s="1125"/>
      <c r="AU106" s="1125"/>
      <c r="AV106" s="1125"/>
      <c r="AW106" s="1125"/>
      <c r="AX106" s="1125"/>
      <c r="AY106" s="1125"/>
      <c r="AZ106" s="1125"/>
      <c r="BA106" s="1125"/>
      <c r="BB106" s="1125"/>
      <c r="BC106" s="1125"/>
      <c r="BD106" s="1125"/>
      <c r="BE106" s="1125"/>
      <c r="BF106" s="1125"/>
      <c r="BG106" s="1125"/>
      <c r="BH106" s="1125"/>
      <c r="BI106" s="1125"/>
      <c r="BJ106" s="1125"/>
      <c r="BK106" s="1125"/>
      <c r="BL106" s="1125"/>
      <c r="BO106" s="58"/>
      <c r="BP106" s="59"/>
      <c r="BQ106" s="1125"/>
      <c r="BR106" s="1125"/>
      <c r="BS106" s="1125"/>
      <c r="BT106" s="1125"/>
      <c r="BU106" s="1125"/>
      <c r="BV106" s="1125"/>
      <c r="BW106" s="1125"/>
      <c r="BX106" s="1125"/>
      <c r="BY106" s="1125"/>
      <c r="BZ106" s="1125"/>
      <c r="CA106" s="1125"/>
      <c r="CB106" s="1125"/>
      <c r="CC106" s="1125"/>
      <c r="CD106" s="1125"/>
      <c r="CE106" s="1125"/>
      <c r="CF106" s="1125"/>
      <c r="CG106" s="1125"/>
      <c r="CH106" s="1125"/>
      <c r="CI106" s="1125"/>
      <c r="CJ106" s="1125"/>
      <c r="CK106" s="1125"/>
      <c r="CL106" s="1125"/>
      <c r="CM106" s="1125"/>
      <c r="CN106" s="1125"/>
      <c r="CO106" s="1125"/>
      <c r="CP106" s="1125"/>
      <c r="CQ106" s="1125"/>
      <c r="CR106" s="1125"/>
      <c r="CS106" s="1125"/>
      <c r="CT106" s="1125"/>
      <c r="CU106" s="1125"/>
      <c r="CV106" s="1125"/>
      <c r="CW106" s="1125"/>
      <c r="CX106" s="1125"/>
      <c r="CY106" s="1125"/>
      <c r="CZ106" s="1125"/>
      <c r="DA106" s="1125"/>
      <c r="DB106" s="1125"/>
      <c r="DC106" s="1125"/>
      <c r="DD106" s="1125"/>
      <c r="DE106" s="1125"/>
      <c r="DF106" s="1125"/>
      <c r="DG106" s="1125"/>
      <c r="DH106" s="1125"/>
      <c r="DI106" s="1125"/>
      <c r="DJ106" s="1125"/>
      <c r="DK106" s="1125"/>
      <c r="DL106" s="1125"/>
      <c r="DM106" s="1125"/>
      <c r="DN106" s="1125"/>
      <c r="DO106" s="1125"/>
      <c r="DP106" s="1125"/>
      <c r="DQ106" s="1125"/>
      <c r="DR106" s="1125"/>
      <c r="DS106" s="1125"/>
      <c r="DT106" s="1125"/>
      <c r="DU106" s="1125"/>
      <c r="DV106" s="1125"/>
      <c r="DW106" s="1125"/>
      <c r="DX106" s="1125"/>
      <c r="DY106" s="1125"/>
      <c r="DZ106" s="1125"/>
      <c r="EP106" s="246"/>
      <c r="EQ106" s="246"/>
      <c r="ER106" s="246"/>
      <c r="ES106" s="246"/>
      <c r="ET106" s="246"/>
      <c r="EU106" s="246"/>
      <c r="EV106" s="246"/>
      <c r="EW106" s="246"/>
      <c r="EX106" s="246"/>
      <c r="EY106" s="246"/>
      <c r="EZ106" s="246"/>
      <c r="FA106" s="246"/>
      <c r="FB106" s="246"/>
      <c r="FC106" s="246"/>
    </row>
    <row r="107" spans="1:159" ht="18.75" customHeight="1">
      <c r="A107" s="58"/>
      <c r="B107" s="59"/>
      <c r="C107" s="1125"/>
      <c r="D107" s="1125"/>
      <c r="E107" s="1125"/>
      <c r="F107" s="1125"/>
      <c r="G107" s="1125"/>
      <c r="H107" s="1125"/>
      <c r="I107" s="1125"/>
      <c r="J107" s="1125"/>
      <c r="K107" s="1125"/>
      <c r="L107" s="1125"/>
      <c r="M107" s="1125"/>
      <c r="N107" s="1125"/>
      <c r="O107" s="1125"/>
      <c r="P107" s="1125"/>
      <c r="Q107" s="1125"/>
      <c r="R107" s="1125"/>
      <c r="S107" s="1125"/>
      <c r="T107" s="1125"/>
      <c r="U107" s="1125"/>
      <c r="V107" s="1125"/>
      <c r="W107" s="1125"/>
      <c r="X107" s="1125"/>
      <c r="Y107" s="1125"/>
      <c r="Z107" s="1125"/>
      <c r="AA107" s="1125"/>
      <c r="AB107" s="1125"/>
      <c r="AC107" s="1125"/>
      <c r="AD107" s="1125"/>
      <c r="AE107" s="1125"/>
      <c r="AF107" s="1125"/>
      <c r="AG107" s="1125"/>
      <c r="AH107" s="1125"/>
      <c r="AI107" s="1125"/>
      <c r="AJ107" s="1125"/>
      <c r="AK107" s="1125"/>
      <c r="AL107" s="1125"/>
      <c r="AM107" s="1125"/>
      <c r="AN107" s="1125"/>
      <c r="AO107" s="1125"/>
      <c r="AP107" s="1125"/>
      <c r="AQ107" s="1125"/>
      <c r="AR107" s="1125"/>
      <c r="AS107" s="1125"/>
      <c r="AT107" s="1125"/>
      <c r="AU107" s="1125"/>
      <c r="AV107" s="1125"/>
      <c r="AW107" s="1125"/>
      <c r="AX107" s="1125"/>
      <c r="AY107" s="1125"/>
      <c r="AZ107" s="1125"/>
      <c r="BA107" s="1125"/>
      <c r="BB107" s="1125"/>
      <c r="BC107" s="1125"/>
      <c r="BD107" s="1125"/>
      <c r="BE107" s="1125"/>
      <c r="BF107" s="1125"/>
      <c r="BG107" s="1125"/>
      <c r="BH107" s="1125"/>
      <c r="BI107" s="1125"/>
      <c r="BJ107" s="1125"/>
      <c r="BK107" s="1125"/>
      <c r="BL107" s="1125"/>
      <c r="BO107" s="58"/>
      <c r="BP107" s="59"/>
      <c r="BQ107" s="1125"/>
      <c r="BR107" s="1125"/>
      <c r="BS107" s="1125"/>
      <c r="BT107" s="1125"/>
      <c r="BU107" s="1125"/>
      <c r="BV107" s="1125"/>
      <c r="BW107" s="1125"/>
      <c r="BX107" s="1125"/>
      <c r="BY107" s="1125"/>
      <c r="BZ107" s="1125"/>
      <c r="CA107" s="1125"/>
      <c r="CB107" s="1125"/>
      <c r="CC107" s="1125"/>
      <c r="CD107" s="1125"/>
      <c r="CE107" s="1125"/>
      <c r="CF107" s="1125"/>
      <c r="CG107" s="1125"/>
      <c r="CH107" s="1125"/>
      <c r="CI107" s="1125"/>
      <c r="CJ107" s="1125"/>
      <c r="CK107" s="1125"/>
      <c r="CL107" s="1125"/>
      <c r="CM107" s="1125"/>
      <c r="CN107" s="1125"/>
      <c r="CO107" s="1125"/>
      <c r="CP107" s="1125"/>
      <c r="CQ107" s="1125"/>
      <c r="CR107" s="1125"/>
      <c r="CS107" s="1125"/>
      <c r="CT107" s="1125"/>
      <c r="CU107" s="1125"/>
      <c r="CV107" s="1125"/>
      <c r="CW107" s="1125"/>
      <c r="CX107" s="1125"/>
      <c r="CY107" s="1125"/>
      <c r="CZ107" s="1125"/>
      <c r="DA107" s="1125"/>
      <c r="DB107" s="1125"/>
      <c r="DC107" s="1125"/>
      <c r="DD107" s="1125"/>
      <c r="DE107" s="1125"/>
      <c r="DF107" s="1125"/>
      <c r="DG107" s="1125"/>
      <c r="DH107" s="1125"/>
      <c r="DI107" s="1125"/>
      <c r="DJ107" s="1125"/>
      <c r="DK107" s="1125"/>
      <c r="DL107" s="1125"/>
      <c r="DM107" s="1125"/>
      <c r="DN107" s="1125"/>
      <c r="DO107" s="1125"/>
      <c r="DP107" s="1125"/>
      <c r="DQ107" s="1125"/>
      <c r="DR107" s="1125"/>
      <c r="DS107" s="1125"/>
      <c r="DT107" s="1125"/>
      <c r="DU107" s="1125"/>
      <c r="DV107" s="1125"/>
      <c r="DW107" s="1125"/>
      <c r="DX107" s="1125"/>
      <c r="DY107" s="1125"/>
      <c r="DZ107" s="1125"/>
      <c r="EP107" s="246"/>
      <c r="EQ107" s="246"/>
      <c r="ER107" s="246"/>
      <c r="ES107" s="246"/>
      <c r="ET107" s="246"/>
      <c r="EU107" s="246"/>
      <c r="EV107" s="246"/>
      <c r="EW107" s="246"/>
      <c r="EX107" s="246"/>
      <c r="EY107" s="246"/>
      <c r="EZ107" s="246"/>
      <c r="FA107" s="246"/>
      <c r="FB107" s="246"/>
      <c r="FC107" s="246"/>
    </row>
    <row r="108" spans="1:159" ht="18.75" customHeight="1">
      <c r="A108" s="58"/>
      <c r="B108" s="59"/>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c r="AF108" s="1125"/>
      <c r="AG108" s="1125"/>
      <c r="AH108" s="1125"/>
      <c r="AI108" s="1125"/>
      <c r="AJ108" s="1125"/>
      <c r="AK108" s="1125"/>
      <c r="AL108" s="1125"/>
      <c r="AM108" s="1125"/>
      <c r="AN108" s="1125"/>
      <c r="AO108" s="1125"/>
      <c r="AP108" s="1125"/>
      <c r="AQ108" s="1125"/>
      <c r="AR108" s="1125"/>
      <c r="AS108" s="1125"/>
      <c r="AT108" s="1125"/>
      <c r="AU108" s="1125"/>
      <c r="AV108" s="1125"/>
      <c r="AW108" s="1125"/>
      <c r="AX108" s="1125"/>
      <c r="AY108" s="1125"/>
      <c r="AZ108" s="1125"/>
      <c r="BA108" s="1125"/>
      <c r="BB108" s="1125"/>
      <c r="BC108" s="1125"/>
      <c r="BD108" s="1125"/>
      <c r="BE108" s="1125"/>
      <c r="BF108" s="1125"/>
      <c r="BG108" s="1125"/>
      <c r="BH108" s="1125"/>
      <c r="BI108" s="1125"/>
      <c r="BJ108" s="1125"/>
      <c r="BK108" s="1125"/>
      <c r="BL108" s="1125"/>
      <c r="BO108" s="58"/>
      <c r="BP108" s="59"/>
      <c r="BQ108" s="1125"/>
      <c r="BR108" s="1125"/>
      <c r="BS108" s="1125"/>
      <c r="BT108" s="1125"/>
      <c r="BU108" s="1125"/>
      <c r="BV108" s="1125"/>
      <c r="BW108" s="1125"/>
      <c r="BX108" s="1125"/>
      <c r="BY108" s="1125"/>
      <c r="BZ108" s="1125"/>
      <c r="CA108" s="1125"/>
      <c r="CB108" s="1125"/>
      <c r="CC108" s="1125"/>
      <c r="CD108" s="1125"/>
      <c r="CE108" s="1125"/>
      <c r="CF108" s="1125"/>
      <c r="CG108" s="1125"/>
      <c r="CH108" s="1125"/>
      <c r="CI108" s="1125"/>
      <c r="CJ108" s="1125"/>
      <c r="CK108" s="1125"/>
      <c r="CL108" s="1125"/>
      <c r="CM108" s="1125"/>
      <c r="CN108" s="1125"/>
      <c r="CO108" s="1125"/>
      <c r="CP108" s="1125"/>
      <c r="CQ108" s="1125"/>
      <c r="CR108" s="1125"/>
      <c r="CS108" s="1125"/>
      <c r="CT108" s="1125"/>
      <c r="CU108" s="1125"/>
      <c r="CV108" s="1125"/>
      <c r="CW108" s="1125"/>
      <c r="CX108" s="1125"/>
      <c r="CY108" s="1125"/>
      <c r="CZ108" s="1125"/>
      <c r="DA108" s="1125"/>
      <c r="DB108" s="1125"/>
      <c r="DC108" s="1125"/>
      <c r="DD108" s="1125"/>
      <c r="DE108" s="1125"/>
      <c r="DF108" s="1125"/>
      <c r="DG108" s="1125"/>
      <c r="DH108" s="1125"/>
      <c r="DI108" s="1125"/>
      <c r="DJ108" s="1125"/>
      <c r="DK108" s="1125"/>
      <c r="DL108" s="1125"/>
      <c r="DM108" s="1125"/>
      <c r="DN108" s="1125"/>
      <c r="DO108" s="1125"/>
      <c r="DP108" s="1125"/>
      <c r="DQ108" s="1125"/>
      <c r="DR108" s="1125"/>
      <c r="DS108" s="1125"/>
      <c r="DT108" s="1125"/>
      <c r="DU108" s="1125"/>
      <c r="DV108" s="1125"/>
      <c r="DW108" s="1125"/>
      <c r="DX108" s="1125"/>
      <c r="DY108" s="1125"/>
      <c r="DZ108" s="1125"/>
      <c r="EP108" s="246"/>
      <c r="EQ108" s="246"/>
      <c r="ER108" s="246"/>
      <c r="ES108" s="246"/>
      <c r="ET108" s="246"/>
      <c r="EU108" s="246"/>
      <c r="EV108" s="246"/>
      <c r="EW108" s="246"/>
      <c r="EX108" s="246"/>
      <c r="EY108" s="246"/>
      <c r="EZ108" s="246"/>
      <c r="FA108" s="246"/>
      <c r="FB108" s="246"/>
      <c r="FC108" s="246"/>
    </row>
    <row r="109" spans="1:159" ht="18.75" customHeight="1">
      <c r="A109" s="58"/>
      <c r="B109" s="59"/>
      <c r="C109" s="1125"/>
      <c r="D109" s="1125"/>
      <c r="E109" s="1125"/>
      <c r="F109" s="1125"/>
      <c r="G109" s="1125"/>
      <c r="H109" s="1125"/>
      <c r="I109" s="1125"/>
      <c r="J109" s="1125"/>
      <c r="K109" s="1125"/>
      <c r="L109" s="1125"/>
      <c r="M109" s="1125"/>
      <c r="N109" s="1125"/>
      <c r="O109" s="1125"/>
      <c r="P109" s="1125"/>
      <c r="Q109" s="1125"/>
      <c r="R109" s="1125"/>
      <c r="S109" s="1125"/>
      <c r="T109" s="1125"/>
      <c r="U109" s="1125"/>
      <c r="V109" s="1125"/>
      <c r="W109" s="1125"/>
      <c r="X109" s="1125"/>
      <c r="Y109" s="1125"/>
      <c r="Z109" s="1125"/>
      <c r="AA109" s="1125"/>
      <c r="AB109" s="1125"/>
      <c r="AC109" s="1125"/>
      <c r="AD109" s="1125"/>
      <c r="AE109" s="1125"/>
      <c r="AF109" s="1125"/>
      <c r="AG109" s="1125"/>
      <c r="AH109" s="1125"/>
      <c r="AI109" s="1125"/>
      <c r="AJ109" s="1125"/>
      <c r="AK109" s="1125"/>
      <c r="AL109" s="1125"/>
      <c r="AM109" s="1125"/>
      <c r="AN109" s="1125"/>
      <c r="AO109" s="1125"/>
      <c r="AP109" s="1125"/>
      <c r="AQ109" s="1125"/>
      <c r="AR109" s="1125"/>
      <c r="AS109" s="1125"/>
      <c r="AT109" s="1125"/>
      <c r="AU109" s="1125"/>
      <c r="AV109" s="1125"/>
      <c r="AW109" s="1125"/>
      <c r="AX109" s="1125"/>
      <c r="AY109" s="1125"/>
      <c r="AZ109" s="1125"/>
      <c r="BA109" s="1125"/>
      <c r="BB109" s="1125"/>
      <c r="BC109" s="1125"/>
      <c r="BD109" s="1125"/>
      <c r="BE109" s="1125"/>
      <c r="BF109" s="1125"/>
      <c r="BG109" s="1125"/>
      <c r="BH109" s="1125"/>
      <c r="BI109" s="1125"/>
      <c r="BJ109" s="1125"/>
      <c r="BK109" s="1125"/>
      <c r="BL109" s="1125"/>
      <c r="BO109" s="58"/>
      <c r="BP109" s="59"/>
      <c r="BQ109" s="1125"/>
      <c r="BR109" s="1125"/>
      <c r="BS109" s="1125"/>
      <c r="BT109" s="1125"/>
      <c r="BU109" s="1125"/>
      <c r="BV109" s="1125"/>
      <c r="BW109" s="1125"/>
      <c r="BX109" s="1125"/>
      <c r="BY109" s="1125"/>
      <c r="BZ109" s="1125"/>
      <c r="CA109" s="1125"/>
      <c r="CB109" s="1125"/>
      <c r="CC109" s="1125"/>
      <c r="CD109" s="1125"/>
      <c r="CE109" s="1125"/>
      <c r="CF109" s="1125"/>
      <c r="CG109" s="1125"/>
      <c r="CH109" s="1125"/>
      <c r="CI109" s="1125"/>
      <c r="CJ109" s="1125"/>
      <c r="CK109" s="1125"/>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P109" s="246"/>
      <c r="EQ109" s="246"/>
      <c r="ER109" s="246"/>
      <c r="ES109" s="246"/>
      <c r="ET109" s="246"/>
      <c r="EU109" s="246"/>
      <c r="EV109" s="246"/>
      <c r="EW109" s="246"/>
      <c r="EX109" s="246"/>
      <c r="EY109" s="246"/>
      <c r="EZ109" s="246"/>
      <c r="FA109" s="246"/>
      <c r="FB109" s="246"/>
      <c r="FC109" s="246"/>
    </row>
    <row r="110" spans="1:159" ht="18.75" customHeight="1">
      <c r="A110" s="58"/>
      <c r="B110" s="58"/>
      <c r="C110" s="258" t="str">
        <f>IF(対象災害選択シート!BL35&lt;&gt;"",対象災害選択シート!BL35,"")</f>
        <v>関連法：水防法</v>
      </c>
      <c r="D110" s="58"/>
      <c r="E110" s="58"/>
      <c r="F110" s="58"/>
      <c r="G110" s="58"/>
      <c r="H110" s="58"/>
      <c r="I110" s="58"/>
      <c r="J110" s="58"/>
      <c r="K110" s="58"/>
      <c r="L110" s="58"/>
      <c r="M110" s="58"/>
      <c r="N110" s="58"/>
      <c r="O110" s="58"/>
      <c r="P110" s="58"/>
      <c r="Q110" s="58"/>
      <c r="R110" s="58"/>
      <c r="S110" s="58"/>
      <c r="T110" s="58"/>
      <c r="U110" s="58"/>
      <c r="V110" s="58"/>
      <c r="W110" s="58"/>
      <c r="X110" s="58"/>
      <c r="BO110" s="58"/>
      <c r="BP110" s="58"/>
      <c r="BQ110" s="58" t="s">
        <v>347</v>
      </c>
      <c r="BR110" s="58"/>
      <c r="BS110" s="58"/>
      <c r="BT110" s="58"/>
      <c r="BU110" s="58"/>
      <c r="BV110" s="58"/>
      <c r="BW110" s="58"/>
      <c r="BX110" s="58"/>
      <c r="BY110" s="58"/>
      <c r="BZ110" s="58"/>
      <c r="CA110" s="58"/>
      <c r="CB110" s="58"/>
      <c r="CC110" s="58"/>
      <c r="CD110" s="58"/>
      <c r="CE110" s="58"/>
      <c r="CF110" s="58"/>
      <c r="CG110" s="58"/>
      <c r="CH110" s="58"/>
      <c r="CI110" s="58"/>
      <c r="CJ110" s="58"/>
      <c r="CK110" s="58"/>
      <c r="CL110" s="58"/>
      <c r="EP110" s="246"/>
      <c r="EQ110" s="246"/>
      <c r="ER110" s="246"/>
      <c r="ES110" s="246"/>
      <c r="ET110" s="246"/>
      <c r="EU110" s="246"/>
      <c r="EV110" s="246"/>
      <c r="EW110" s="246"/>
      <c r="EX110" s="246"/>
      <c r="EY110" s="246"/>
      <c r="EZ110" s="246"/>
      <c r="FA110" s="246"/>
      <c r="FB110" s="246"/>
      <c r="FC110" s="246"/>
    </row>
    <row r="111" spans="1:159" ht="18.7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EP111" s="246"/>
      <c r="EQ111" s="246"/>
      <c r="ER111" s="246"/>
      <c r="ES111" s="246"/>
      <c r="ET111" s="246"/>
      <c r="EU111" s="246"/>
      <c r="EV111" s="246"/>
      <c r="EW111" s="246"/>
      <c r="EX111" s="246"/>
      <c r="EY111" s="246"/>
      <c r="EZ111" s="246"/>
      <c r="FA111" s="246"/>
      <c r="FB111" s="246"/>
      <c r="FC111" s="246"/>
    </row>
    <row r="112" spans="1:159" ht="18.7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EP112" s="246"/>
      <c r="EQ112" s="246"/>
      <c r="ER112" s="246"/>
      <c r="ES112" s="246"/>
      <c r="ET112" s="246"/>
      <c r="EU112" s="246"/>
      <c r="EV112" s="246"/>
      <c r="EW112" s="246"/>
      <c r="EX112" s="246"/>
      <c r="EY112" s="246"/>
      <c r="EZ112" s="246"/>
      <c r="FA112" s="246"/>
      <c r="FB112" s="246"/>
      <c r="FC112" s="246"/>
    </row>
    <row r="113" spans="1:183" ht="18.75" customHeight="1">
      <c r="A113" s="58"/>
      <c r="C113" s="59" t="s">
        <v>41</v>
      </c>
      <c r="D113" s="58"/>
      <c r="E113" s="58"/>
      <c r="F113" s="58"/>
      <c r="G113" s="58"/>
      <c r="H113" s="58"/>
      <c r="I113" s="58"/>
      <c r="J113" s="58"/>
      <c r="K113" s="58"/>
      <c r="L113" s="58"/>
      <c r="M113" s="58"/>
      <c r="N113" s="58"/>
      <c r="O113" s="58"/>
      <c r="P113" s="58"/>
      <c r="Q113" s="58"/>
      <c r="R113" s="58"/>
      <c r="S113" s="58"/>
      <c r="T113" s="58"/>
      <c r="U113" s="58"/>
      <c r="V113" s="58"/>
      <c r="W113" s="58"/>
      <c r="X113" s="58"/>
      <c r="BO113" s="58"/>
      <c r="BQ113" s="59" t="s">
        <v>41</v>
      </c>
      <c r="BR113" s="58"/>
      <c r="BS113" s="58"/>
      <c r="BT113" s="58"/>
      <c r="BU113" s="58"/>
      <c r="BV113" s="58"/>
      <c r="BW113" s="58"/>
      <c r="BX113" s="58"/>
      <c r="BY113" s="58"/>
      <c r="BZ113" s="58"/>
      <c r="CA113" s="58"/>
      <c r="CB113" s="58"/>
      <c r="CC113" s="58"/>
      <c r="CD113" s="58"/>
      <c r="CE113" s="58"/>
      <c r="CF113" s="58"/>
      <c r="CG113" s="58"/>
      <c r="CH113" s="58"/>
      <c r="CI113" s="58"/>
      <c r="CJ113" s="58"/>
      <c r="CK113" s="58"/>
      <c r="CL113" s="58"/>
      <c r="EP113" s="246"/>
      <c r="EQ113" s="246"/>
      <c r="ER113" s="246"/>
      <c r="ES113" s="246"/>
      <c r="ET113" s="246"/>
      <c r="EU113" s="246"/>
      <c r="EV113" s="246"/>
      <c r="EW113" s="246"/>
      <c r="EX113" s="246"/>
      <c r="EY113" s="246"/>
      <c r="EZ113" s="246"/>
      <c r="FA113" s="246"/>
      <c r="FB113" s="246"/>
      <c r="FC113" s="246"/>
    </row>
    <row r="114" spans="1:183" ht="18.75" customHeight="1">
      <c r="A114" s="58"/>
      <c r="B114" s="58"/>
      <c r="C114" s="1125" t="s">
        <v>991</v>
      </c>
      <c r="D114" s="1125"/>
      <c r="E114" s="1125"/>
      <c r="F114" s="1125"/>
      <c r="G114" s="1125"/>
      <c r="H114" s="1125"/>
      <c r="I114" s="1125"/>
      <c r="J114" s="1125"/>
      <c r="K114" s="1125"/>
      <c r="L114" s="1125"/>
      <c r="M114" s="1125"/>
      <c r="N114" s="1125"/>
      <c r="O114" s="1125"/>
      <c r="P114" s="1125"/>
      <c r="Q114" s="1125"/>
      <c r="R114" s="1125"/>
      <c r="S114" s="1125"/>
      <c r="T114" s="1125"/>
      <c r="U114" s="1125"/>
      <c r="V114" s="1125"/>
      <c r="W114" s="1125"/>
      <c r="X114" s="1125"/>
      <c r="Y114" s="1125"/>
      <c r="Z114" s="1125"/>
      <c r="AA114" s="1125"/>
      <c r="AB114" s="1125"/>
      <c r="AC114" s="1125"/>
      <c r="AD114" s="1125"/>
      <c r="AE114" s="1125"/>
      <c r="AF114" s="1125"/>
      <c r="AG114" s="1125"/>
      <c r="AH114" s="1125"/>
      <c r="AI114" s="1125"/>
      <c r="AJ114" s="1125"/>
      <c r="AK114" s="1125"/>
      <c r="AL114" s="1125"/>
      <c r="AM114" s="1125"/>
      <c r="AN114" s="1125"/>
      <c r="AO114" s="1125"/>
      <c r="AP114" s="1125"/>
      <c r="AQ114" s="1125"/>
      <c r="AR114" s="1125"/>
      <c r="AS114" s="1125"/>
      <c r="AT114" s="1125"/>
      <c r="AU114" s="1125"/>
      <c r="AV114" s="1125"/>
      <c r="AW114" s="1125"/>
      <c r="AX114" s="1125"/>
      <c r="AY114" s="1125"/>
      <c r="AZ114" s="1125"/>
      <c r="BA114" s="1125"/>
      <c r="BB114" s="1125"/>
      <c r="BC114" s="1125"/>
      <c r="BD114" s="1125"/>
      <c r="BE114" s="1125"/>
      <c r="BF114" s="1125"/>
      <c r="BG114" s="1125"/>
      <c r="BH114" s="1125"/>
      <c r="BI114" s="1125"/>
      <c r="BJ114" s="1125"/>
      <c r="BK114" s="1125"/>
      <c r="BL114" s="1125"/>
      <c r="BO114" s="58"/>
      <c r="BP114" s="58"/>
      <c r="BQ114" s="1125" t="s">
        <v>338</v>
      </c>
      <c r="BR114" s="1125"/>
      <c r="BS114" s="1125"/>
      <c r="BT114" s="1125"/>
      <c r="BU114" s="1125"/>
      <c r="BV114" s="1125"/>
      <c r="BW114" s="1125"/>
      <c r="BX114" s="1125"/>
      <c r="BY114" s="1125"/>
      <c r="BZ114" s="1125"/>
      <c r="CA114" s="1125"/>
      <c r="CB114" s="1125"/>
      <c r="CC114" s="1125"/>
      <c r="CD114" s="1125"/>
      <c r="CE114" s="1125"/>
      <c r="CF114" s="1125"/>
      <c r="CG114" s="1125"/>
      <c r="CH114" s="1125"/>
      <c r="CI114" s="1125"/>
      <c r="CJ114" s="1125"/>
      <c r="CK114" s="1125"/>
      <c r="CL114" s="1125"/>
      <c r="CM114" s="1125"/>
      <c r="CN114" s="1125"/>
      <c r="CO114" s="1125"/>
      <c r="CP114" s="1125"/>
      <c r="CQ114" s="1125"/>
      <c r="CR114" s="1125"/>
      <c r="CS114" s="1125"/>
      <c r="CT114" s="1125"/>
      <c r="CU114" s="1125"/>
      <c r="CV114" s="1125"/>
      <c r="CW114" s="1125"/>
      <c r="CX114" s="1125"/>
      <c r="CY114" s="1125"/>
      <c r="CZ114" s="1125"/>
      <c r="DA114" s="1125"/>
      <c r="DB114" s="1125"/>
      <c r="DC114" s="1125"/>
      <c r="DD114" s="1125"/>
      <c r="DE114" s="1125"/>
      <c r="DF114" s="1125"/>
      <c r="DG114" s="1125"/>
      <c r="DH114" s="1125"/>
      <c r="DI114" s="1125"/>
      <c r="DJ114" s="1125"/>
      <c r="DK114" s="1125"/>
      <c r="DL114" s="1125"/>
      <c r="DM114" s="1125"/>
      <c r="DN114" s="1125"/>
      <c r="DO114" s="1125"/>
      <c r="DP114" s="1125"/>
      <c r="DQ114" s="1125"/>
      <c r="DR114" s="1125"/>
      <c r="DS114" s="1125"/>
      <c r="DT114" s="1125"/>
      <c r="DU114" s="1125"/>
      <c r="DV114" s="1125"/>
      <c r="DW114" s="1125"/>
      <c r="DX114" s="1125"/>
      <c r="DY114" s="1125"/>
      <c r="DZ114" s="1125"/>
      <c r="EP114" s="246"/>
      <c r="EQ114" s="246"/>
      <c r="ER114" s="246"/>
      <c r="ES114" s="246"/>
      <c r="ET114" s="246"/>
      <c r="EU114" s="246"/>
      <c r="EV114" s="246"/>
      <c r="EW114" s="246"/>
      <c r="EX114" s="246"/>
      <c r="EY114" s="246"/>
      <c r="EZ114" s="246"/>
      <c r="FA114" s="246"/>
    </row>
    <row r="115" spans="1:183" ht="18.75" customHeight="1">
      <c r="A115" s="58"/>
      <c r="B115" s="58"/>
      <c r="C115" s="1125"/>
      <c r="D115" s="1125"/>
      <c r="E115" s="1125"/>
      <c r="F115" s="1125"/>
      <c r="G115" s="1125"/>
      <c r="H115" s="1125"/>
      <c r="I115" s="1125"/>
      <c r="J115" s="1125"/>
      <c r="K115" s="1125"/>
      <c r="L115" s="1125"/>
      <c r="M115" s="1125"/>
      <c r="N115" s="1125"/>
      <c r="O115" s="1125"/>
      <c r="P115" s="1125"/>
      <c r="Q115" s="1125"/>
      <c r="R115" s="1125"/>
      <c r="S115" s="1125"/>
      <c r="T115" s="1125"/>
      <c r="U115" s="1125"/>
      <c r="V115" s="1125"/>
      <c r="W115" s="1125"/>
      <c r="X115" s="1125"/>
      <c r="Y115" s="1125"/>
      <c r="Z115" s="1125"/>
      <c r="AA115" s="1125"/>
      <c r="AB115" s="1125"/>
      <c r="AC115" s="1125"/>
      <c r="AD115" s="1125"/>
      <c r="AE115" s="1125"/>
      <c r="AF115" s="1125"/>
      <c r="AG115" s="1125"/>
      <c r="AH115" s="1125"/>
      <c r="AI115" s="1125"/>
      <c r="AJ115" s="1125"/>
      <c r="AK115" s="1125"/>
      <c r="AL115" s="1125"/>
      <c r="AM115" s="1125"/>
      <c r="AN115" s="1125"/>
      <c r="AO115" s="1125"/>
      <c r="AP115" s="1125"/>
      <c r="AQ115" s="1125"/>
      <c r="AR115" s="1125"/>
      <c r="AS115" s="1125"/>
      <c r="AT115" s="1125"/>
      <c r="AU115" s="1125"/>
      <c r="AV115" s="1125"/>
      <c r="AW115" s="1125"/>
      <c r="AX115" s="1125"/>
      <c r="AY115" s="1125"/>
      <c r="AZ115" s="1125"/>
      <c r="BA115" s="1125"/>
      <c r="BB115" s="1125"/>
      <c r="BC115" s="1125"/>
      <c r="BD115" s="1125"/>
      <c r="BE115" s="1125"/>
      <c r="BF115" s="1125"/>
      <c r="BG115" s="1125"/>
      <c r="BH115" s="1125"/>
      <c r="BI115" s="1125"/>
      <c r="BJ115" s="1125"/>
      <c r="BK115" s="1125"/>
      <c r="BL115" s="1125"/>
      <c r="BO115" s="58"/>
      <c r="BP115" s="58"/>
      <c r="BQ115" s="1125"/>
      <c r="BR115" s="1125"/>
      <c r="BS115" s="1125"/>
      <c r="BT115" s="1125"/>
      <c r="BU115" s="1125"/>
      <c r="BV115" s="1125"/>
      <c r="BW115" s="1125"/>
      <c r="BX115" s="1125"/>
      <c r="BY115" s="1125"/>
      <c r="BZ115" s="1125"/>
      <c r="CA115" s="1125"/>
      <c r="CB115" s="1125"/>
      <c r="CC115" s="1125"/>
      <c r="CD115" s="1125"/>
      <c r="CE115" s="1125"/>
      <c r="CF115" s="1125"/>
      <c r="CG115" s="1125"/>
      <c r="CH115" s="1125"/>
      <c r="CI115" s="1125"/>
      <c r="CJ115" s="1125"/>
      <c r="CK115" s="1125"/>
      <c r="CL115" s="1125"/>
      <c r="CM115" s="1125"/>
      <c r="CN115" s="1125"/>
      <c r="CO115" s="1125"/>
      <c r="CP115" s="1125"/>
      <c r="CQ115" s="1125"/>
      <c r="CR115" s="1125"/>
      <c r="CS115" s="1125"/>
      <c r="CT115" s="1125"/>
      <c r="CU115" s="1125"/>
      <c r="CV115" s="1125"/>
      <c r="CW115" s="1125"/>
      <c r="CX115" s="1125"/>
      <c r="CY115" s="1125"/>
      <c r="CZ115" s="1125"/>
      <c r="DA115" s="1125"/>
      <c r="DB115" s="1125"/>
      <c r="DC115" s="1125"/>
      <c r="DD115" s="1125"/>
      <c r="DE115" s="1125"/>
      <c r="DF115" s="1125"/>
      <c r="DG115" s="1125"/>
      <c r="DH115" s="1125"/>
      <c r="DI115" s="1125"/>
      <c r="DJ115" s="1125"/>
      <c r="DK115" s="1125"/>
      <c r="DL115" s="1125"/>
      <c r="DM115" s="1125"/>
      <c r="DN115" s="1125"/>
      <c r="DO115" s="1125"/>
      <c r="DP115" s="1125"/>
      <c r="DQ115" s="1125"/>
      <c r="DR115" s="1125"/>
      <c r="DS115" s="1125"/>
      <c r="DT115" s="1125"/>
      <c r="DU115" s="1125"/>
      <c r="DV115" s="1125"/>
      <c r="DW115" s="1125"/>
      <c r="DX115" s="1125"/>
      <c r="DY115" s="1125"/>
      <c r="DZ115" s="1125"/>
      <c r="EP115" s="246"/>
      <c r="EQ115" s="246"/>
      <c r="ER115" s="246"/>
      <c r="ES115" s="246"/>
      <c r="ET115" s="246"/>
      <c r="EU115" s="246"/>
      <c r="EV115" s="246"/>
      <c r="EW115" s="246"/>
      <c r="EX115" s="246"/>
      <c r="EY115" s="246"/>
      <c r="EZ115" s="246"/>
      <c r="FA115" s="246"/>
    </row>
    <row r="116" spans="1:183" ht="18.75" customHeight="1">
      <c r="A116" s="58"/>
      <c r="B116" s="58"/>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125"/>
      <c r="AM116" s="1125"/>
      <c r="AN116" s="1125"/>
      <c r="AO116" s="1125"/>
      <c r="AP116" s="1125"/>
      <c r="AQ116" s="1125"/>
      <c r="AR116" s="1125"/>
      <c r="AS116" s="1125"/>
      <c r="AT116" s="1125"/>
      <c r="AU116" s="1125"/>
      <c r="AV116" s="1125"/>
      <c r="AW116" s="1125"/>
      <c r="AX116" s="1125"/>
      <c r="AY116" s="1125"/>
      <c r="AZ116" s="1125"/>
      <c r="BA116" s="1125"/>
      <c r="BB116" s="1125"/>
      <c r="BC116" s="1125"/>
      <c r="BD116" s="1125"/>
      <c r="BE116" s="1125"/>
      <c r="BF116" s="1125"/>
      <c r="BG116" s="1125"/>
      <c r="BH116" s="1125"/>
      <c r="BI116" s="1125"/>
      <c r="BJ116" s="1125"/>
      <c r="BK116" s="1125"/>
      <c r="BL116" s="1125"/>
      <c r="BO116" s="58"/>
      <c r="BP116" s="58"/>
      <c r="BQ116" s="1125"/>
      <c r="BR116" s="1125"/>
      <c r="BS116" s="1125"/>
      <c r="BT116" s="1125"/>
      <c r="BU116" s="1125"/>
      <c r="BV116" s="1125"/>
      <c r="BW116" s="1125"/>
      <c r="BX116" s="1125"/>
      <c r="BY116" s="1125"/>
      <c r="BZ116" s="1125"/>
      <c r="CA116" s="1125"/>
      <c r="CB116" s="1125"/>
      <c r="CC116" s="1125"/>
      <c r="CD116" s="1125"/>
      <c r="CE116" s="1125"/>
      <c r="CF116" s="1125"/>
      <c r="CG116" s="1125"/>
      <c r="CH116" s="1125"/>
      <c r="CI116" s="1125"/>
      <c r="CJ116" s="1125"/>
      <c r="CK116" s="1125"/>
      <c r="CL116" s="1125"/>
      <c r="CM116" s="1125"/>
      <c r="CN116" s="1125"/>
      <c r="CO116" s="1125"/>
      <c r="CP116" s="1125"/>
      <c r="CQ116" s="1125"/>
      <c r="CR116" s="1125"/>
      <c r="CS116" s="1125"/>
      <c r="CT116" s="1125"/>
      <c r="CU116" s="1125"/>
      <c r="CV116" s="1125"/>
      <c r="CW116" s="1125"/>
      <c r="CX116" s="1125"/>
      <c r="CY116" s="1125"/>
      <c r="CZ116" s="1125"/>
      <c r="DA116" s="1125"/>
      <c r="DB116" s="1125"/>
      <c r="DC116" s="1125"/>
      <c r="DD116" s="1125"/>
      <c r="DE116" s="1125"/>
      <c r="DF116" s="1125"/>
      <c r="DG116" s="1125"/>
      <c r="DH116" s="1125"/>
      <c r="DI116" s="1125"/>
      <c r="DJ116" s="1125"/>
      <c r="DK116" s="1125"/>
      <c r="DL116" s="1125"/>
      <c r="DM116" s="1125"/>
      <c r="DN116" s="1125"/>
      <c r="DO116" s="1125"/>
      <c r="DP116" s="1125"/>
      <c r="DQ116" s="1125"/>
      <c r="DR116" s="1125"/>
      <c r="DS116" s="1125"/>
      <c r="DT116" s="1125"/>
      <c r="DU116" s="1125"/>
      <c r="DV116" s="1125"/>
      <c r="DW116" s="1125"/>
      <c r="DX116" s="1125"/>
      <c r="DY116" s="1125"/>
      <c r="DZ116" s="1125"/>
      <c r="EP116" s="246"/>
      <c r="EQ116" s="246"/>
      <c r="ER116" s="246"/>
      <c r="ES116" s="246"/>
      <c r="ET116" s="246"/>
      <c r="EU116" s="246"/>
      <c r="EV116" s="246"/>
      <c r="EW116" s="246"/>
      <c r="EX116" s="246"/>
      <c r="EY116" s="246"/>
      <c r="EZ116" s="246"/>
      <c r="FA116" s="246"/>
    </row>
    <row r="117" spans="1:183" ht="18.7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EE117" s="187"/>
      <c r="EF117" s="246"/>
      <c r="EG117" s="246"/>
      <c r="EH117" s="246"/>
      <c r="EI117" s="246"/>
      <c r="EJ117" s="246"/>
      <c r="EK117" s="246"/>
      <c r="EL117" s="246"/>
      <c r="EM117" s="246"/>
      <c r="EN117" s="246"/>
      <c r="EO117" s="246"/>
      <c r="EP117" s="246"/>
      <c r="EQ117" s="246"/>
      <c r="ER117" s="246"/>
      <c r="ES117" s="246"/>
      <c r="ET117" s="246"/>
      <c r="EU117" s="246"/>
      <c r="EV117" s="246"/>
      <c r="EW117" s="246"/>
      <c r="EX117" s="246"/>
      <c r="EY117" s="246"/>
      <c r="EZ117" s="246"/>
      <c r="FA117" s="246"/>
    </row>
    <row r="118" spans="1:183" ht="18.75" customHeight="1">
      <c r="A118" s="58"/>
      <c r="C118" s="59" t="s">
        <v>42</v>
      </c>
      <c r="D118" s="58"/>
      <c r="E118" s="58"/>
      <c r="F118" s="58"/>
      <c r="G118" s="58"/>
      <c r="H118" s="58"/>
      <c r="I118" s="58"/>
      <c r="J118" s="58"/>
      <c r="K118" s="58"/>
      <c r="L118" s="58"/>
      <c r="M118" s="58"/>
      <c r="N118" s="58"/>
      <c r="O118" s="58"/>
      <c r="P118" s="58"/>
      <c r="Q118" s="58"/>
      <c r="R118" s="58"/>
      <c r="S118" s="58"/>
      <c r="T118" s="58"/>
      <c r="U118" s="58"/>
      <c r="V118" s="58"/>
      <c r="W118" s="58"/>
      <c r="X118" s="58"/>
      <c r="BO118" s="58"/>
      <c r="BQ118" s="59" t="s">
        <v>42</v>
      </c>
      <c r="BR118" s="58"/>
      <c r="BS118" s="58"/>
      <c r="BT118" s="58"/>
      <c r="BU118" s="58"/>
      <c r="BV118" s="58"/>
      <c r="BW118" s="58"/>
      <c r="BX118" s="58"/>
      <c r="BY118" s="58"/>
      <c r="BZ118" s="58"/>
      <c r="CA118" s="58"/>
      <c r="CB118" s="58"/>
      <c r="CC118" s="58"/>
      <c r="CD118" s="58"/>
      <c r="CE118" s="58"/>
      <c r="CF118" s="58"/>
      <c r="CG118" s="58"/>
      <c r="CH118" s="58"/>
      <c r="CI118" s="58"/>
      <c r="CJ118" s="58"/>
      <c r="CK118" s="58"/>
      <c r="CL118" s="58"/>
    </row>
    <row r="119" spans="1:183" ht="18.75" customHeight="1">
      <c r="A119" s="58"/>
      <c r="B119" s="58"/>
      <c r="C119" s="60" t="s">
        <v>120</v>
      </c>
      <c r="D119" s="58"/>
      <c r="E119" s="58"/>
      <c r="F119" s="58"/>
      <c r="G119" s="58"/>
      <c r="H119" s="58"/>
      <c r="I119" s="58"/>
      <c r="J119" s="58"/>
      <c r="K119" s="58"/>
      <c r="L119" s="58"/>
      <c r="M119" s="58"/>
      <c r="N119" s="58"/>
      <c r="O119" s="58"/>
      <c r="P119" s="58"/>
      <c r="Q119" s="58"/>
      <c r="R119" s="58"/>
      <c r="S119" s="58"/>
      <c r="T119" s="58"/>
      <c r="U119" s="58"/>
      <c r="V119" s="58"/>
      <c r="W119" s="58"/>
      <c r="X119" s="58"/>
      <c r="BO119" s="58"/>
      <c r="BP119" s="58"/>
      <c r="BQ119" s="60" t="s">
        <v>120</v>
      </c>
      <c r="BR119" s="58"/>
      <c r="BS119" s="58"/>
      <c r="BT119" s="58"/>
      <c r="BU119" s="58"/>
      <c r="BV119" s="58"/>
      <c r="BW119" s="58"/>
      <c r="BX119" s="58"/>
      <c r="BY119" s="58"/>
      <c r="BZ119" s="58"/>
      <c r="CA119" s="58"/>
      <c r="CB119" s="58"/>
      <c r="CC119" s="58"/>
      <c r="CD119" s="58"/>
      <c r="CE119" s="58"/>
      <c r="CF119" s="58"/>
      <c r="CG119" s="58"/>
      <c r="CH119" s="58"/>
      <c r="CI119" s="58"/>
      <c r="CJ119" s="58"/>
      <c r="CK119" s="58"/>
      <c r="CL119" s="58"/>
    </row>
    <row r="120" spans="1:183" ht="18.7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row>
    <row r="121" spans="1:183" ht="18.7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row>
    <row r="122" spans="1:183" ht="18.75" customHeight="1" thickBot="1">
      <c r="A122" s="58"/>
      <c r="B122" s="58"/>
      <c r="C122" s="58"/>
      <c r="D122" s="58"/>
      <c r="E122" s="58"/>
      <c r="F122" s="58"/>
      <c r="G122" s="58"/>
      <c r="H122" s="58"/>
      <c r="I122" s="58"/>
      <c r="J122" s="58"/>
      <c r="K122" s="58"/>
      <c r="L122" s="864" t="s">
        <v>238</v>
      </c>
      <c r="M122" s="864"/>
      <c r="N122" s="864"/>
      <c r="O122" s="864"/>
      <c r="P122" s="864"/>
      <c r="Q122" s="864"/>
      <c r="R122" s="864"/>
      <c r="S122" s="864"/>
      <c r="T122" s="864"/>
      <c r="U122" s="864"/>
      <c r="V122" s="864"/>
      <c r="W122" s="864"/>
      <c r="X122" s="864"/>
      <c r="Y122" s="864"/>
      <c r="Z122" s="864"/>
      <c r="AA122" s="864"/>
      <c r="AB122" s="864"/>
      <c r="AC122" s="864"/>
      <c r="AD122" s="864"/>
      <c r="AE122" s="864"/>
      <c r="AF122" s="864"/>
      <c r="AG122" s="864"/>
      <c r="AH122" s="864"/>
      <c r="AI122" s="864"/>
      <c r="AJ122" s="864"/>
      <c r="AK122" s="864"/>
      <c r="AL122" s="864"/>
      <c r="AM122" s="864"/>
      <c r="AN122" s="864"/>
      <c r="AO122" s="864"/>
      <c r="AP122" s="864"/>
      <c r="AQ122" s="864"/>
      <c r="AR122" s="864"/>
      <c r="AS122" s="864"/>
      <c r="AT122" s="864"/>
      <c r="AU122" s="864"/>
      <c r="AV122" s="864"/>
      <c r="AW122" s="864"/>
      <c r="AX122" s="864"/>
      <c r="AY122" s="864"/>
      <c r="AZ122" s="864"/>
      <c r="BA122" s="864"/>
      <c r="BB122" s="864"/>
      <c r="BC122" s="864"/>
      <c r="BO122" s="58"/>
      <c r="BP122" s="58"/>
      <c r="BQ122" s="58"/>
      <c r="BR122" s="58"/>
      <c r="BS122" s="58"/>
      <c r="BT122" s="58"/>
      <c r="BU122" s="58"/>
      <c r="BV122" s="58"/>
      <c r="BW122" s="58"/>
      <c r="BX122" s="58"/>
      <c r="BY122" s="58"/>
      <c r="BZ122" s="864" t="s">
        <v>238</v>
      </c>
      <c r="CA122" s="864"/>
      <c r="CB122" s="864"/>
      <c r="CC122" s="864"/>
      <c r="CD122" s="864"/>
      <c r="CE122" s="864"/>
      <c r="CF122" s="864"/>
      <c r="CG122" s="864"/>
      <c r="CH122" s="864"/>
      <c r="CI122" s="864"/>
      <c r="CJ122" s="864"/>
      <c r="CK122" s="864"/>
      <c r="CL122" s="864"/>
      <c r="CM122" s="864"/>
      <c r="CN122" s="864"/>
      <c r="CO122" s="864"/>
      <c r="CP122" s="864"/>
      <c r="CQ122" s="864"/>
      <c r="CR122" s="864"/>
      <c r="CS122" s="864"/>
      <c r="CT122" s="864"/>
      <c r="CU122" s="864"/>
      <c r="CV122" s="864"/>
      <c r="CW122" s="864"/>
      <c r="CX122" s="864"/>
      <c r="CY122" s="864"/>
      <c r="CZ122" s="864"/>
      <c r="DA122" s="864"/>
      <c r="DB122" s="864"/>
      <c r="DC122" s="864"/>
      <c r="DD122" s="864"/>
      <c r="DE122" s="864"/>
      <c r="DF122" s="864"/>
      <c r="DG122" s="864"/>
      <c r="DH122" s="864"/>
      <c r="DI122" s="864"/>
      <c r="DJ122" s="864"/>
      <c r="DK122" s="864"/>
      <c r="DL122" s="864"/>
      <c r="DM122" s="864"/>
      <c r="DN122" s="864"/>
      <c r="DO122" s="864"/>
      <c r="DP122" s="864"/>
      <c r="DQ122" s="864"/>
      <c r="EJ122" s="206"/>
      <c r="EK122" s="206"/>
      <c r="EL122" s="206"/>
      <c r="EM122" s="206"/>
      <c r="EN122" s="206"/>
      <c r="EO122" s="206"/>
      <c r="EP122" s="206"/>
      <c r="EQ122" s="206"/>
      <c r="ER122" s="206"/>
      <c r="ES122" s="206"/>
      <c r="ET122" s="206"/>
      <c r="EU122" s="206"/>
      <c r="EV122" s="206"/>
      <c r="EW122" s="206"/>
      <c r="EX122" s="206"/>
      <c r="EY122" s="206"/>
      <c r="EZ122" s="206"/>
      <c r="FA122" s="206"/>
      <c r="FB122" s="206"/>
      <c r="FC122" s="206"/>
      <c r="FD122" s="206"/>
      <c r="FE122" s="206"/>
      <c r="FF122" s="206"/>
      <c r="FG122" s="206"/>
      <c r="FH122" s="206"/>
      <c r="FI122" s="206"/>
      <c r="FJ122" s="206"/>
      <c r="FK122" s="206"/>
      <c r="FL122" s="206"/>
      <c r="FM122" s="206"/>
      <c r="FN122" s="206"/>
      <c r="FO122" s="206"/>
      <c r="FP122" s="206"/>
      <c r="FQ122" s="206"/>
      <c r="FR122" s="206"/>
      <c r="FS122" s="206"/>
      <c r="FT122" s="206"/>
      <c r="FU122" s="206"/>
      <c r="FV122" s="206"/>
      <c r="FW122" s="206"/>
      <c r="FX122" s="206"/>
      <c r="FY122" s="206"/>
      <c r="FZ122" s="206"/>
      <c r="GA122" s="206"/>
    </row>
    <row r="123" spans="1:183" ht="18.75" customHeight="1">
      <c r="A123" s="58"/>
      <c r="B123" s="61"/>
      <c r="C123" s="61"/>
      <c r="D123" s="61"/>
      <c r="E123" s="61"/>
      <c r="F123" s="61"/>
      <c r="G123" s="61"/>
      <c r="H123" s="61"/>
      <c r="I123" s="61"/>
      <c r="J123" s="61"/>
      <c r="K123" s="61"/>
      <c r="L123" s="1130"/>
      <c r="M123" s="1131"/>
      <c r="N123" s="1131"/>
      <c r="O123" s="1131"/>
      <c r="P123" s="1131"/>
      <c r="Q123" s="1131"/>
      <c r="R123" s="1131"/>
      <c r="S123" s="1131"/>
      <c r="T123" s="1132" t="s">
        <v>239</v>
      </c>
      <c r="U123" s="1133"/>
      <c r="V123" s="1133"/>
      <c r="W123" s="1133"/>
      <c r="X123" s="1133"/>
      <c r="Y123" s="1133"/>
      <c r="Z123" s="1133"/>
      <c r="AA123" s="1133"/>
      <c r="AB123" s="1133"/>
      <c r="AC123" s="1133"/>
      <c r="AD123" s="1133"/>
      <c r="AE123" s="1133"/>
      <c r="AF123" s="1133"/>
      <c r="AG123" s="1133"/>
      <c r="AH123" s="1133"/>
      <c r="AI123" s="1133"/>
      <c r="AJ123" s="1133"/>
      <c r="AK123" s="1134"/>
      <c r="AL123" s="1132" t="s">
        <v>240</v>
      </c>
      <c r="AM123" s="1133"/>
      <c r="AN123" s="1133"/>
      <c r="AO123" s="1133"/>
      <c r="AP123" s="1133"/>
      <c r="AQ123" s="1133"/>
      <c r="AR123" s="1133"/>
      <c r="AS123" s="1133"/>
      <c r="AT123" s="1133"/>
      <c r="AU123" s="1133"/>
      <c r="AV123" s="1133"/>
      <c r="AW123" s="1133"/>
      <c r="AX123" s="1133"/>
      <c r="AY123" s="1133"/>
      <c r="AZ123" s="1133"/>
      <c r="BA123" s="1133"/>
      <c r="BB123" s="1133"/>
      <c r="BC123" s="1135"/>
      <c r="BD123" s="61"/>
      <c r="BE123" s="61"/>
      <c r="BF123" s="61"/>
      <c r="BG123" s="61"/>
      <c r="BH123" s="61"/>
      <c r="BI123" s="61"/>
      <c r="BJ123" s="61"/>
      <c r="BK123" s="61"/>
      <c r="BL123" s="61"/>
      <c r="BM123" s="61"/>
      <c r="BN123" s="61"/>
      <c r="BO123" s="58"/>
      <c r="BP123" s="61"/>
      <c r="BQ123" s="61"/>
      <c r="BR123" s="61"/>
      <c r="BS123" s="61"/>
      <c r="BT123" s="61"/>
      <c r="BU123" s="61"/>
      <c r="BV123" s="61"/>
      <c r="BW123" s="61"/>
      <c r="BX123" s="61"/>
      <c r="BY123" s="61"/>
      <c r="BZ123" s="1130"/>
      <c r="CA123" s="1131"/>
      <c r="CB123" s="1131"/>
      <c r="CC123" s="1131"/>
      <c r="CD123" s="1131"/>
      <c r="CE123" s="1131"/>
      <c r="CF123" s="1131"/>
      <c r="CG123" s="1131"/>
      <c r="CH123" s="1132" t="s">
        <v>239</v>
      </c>
      <c r="CI123" s="1133"/>
      <c r="CJ123" s="1133"/>
      <c r="CK123" s="1133"/>
      <c r="CL123" s="1133"/>
      <c r="CM123" s="1133"/>
      <c r="CN123" s="1133"/>
      <c r="CO123" s="1133"/>
      <c r="CP123" s="1133"/>
      <c r="CQ123" s="1133"/>
      <c r="CR123" s="1133"/>
      <c r="CS123" s="1133"/>
      <c r="CT123" s="1133"/>
      <c r="CU123" s="1133"/>
      <c r="CV123" s="1133"/>
      <c r="CW123" s="1133"/>
      <c r="CX123" s="1133"/>
      <c r="CY123" s="1134"/>
      <c r="CZ123" s="1132" t="s">
        <v>240</v>
      </c>
      <c r="DA123" s="1133"/>
      <c r="DB123" s="1133"/>
      <c r="DC123" s="1133"/>
      <c r="DD123" s="1133"/>
      <c r="DE123" s="1133"/>
      <c r="DF123" s="1133"/>
      <c r="DG123" s="1133"/>
      <c r="DH123" s="1133"/>
      <c r="DI123" s="1133"/>
      <c r="DJ123" s="1133"/>
      <c r="DK123" s="1133"/>
      <c r="DL123" s="1133"/>
      <c r="DM123" s="1133"/>
      <c r="DN123" s="1133"/>
      <c r="DO123" s="1133"/>
      <c r="DP123" s="1133"/>
      <c r="DQ123" s="1135"/>
      <c r="DR123" s="61"/>
      <c r="DS123" s="61"/>
      <c r="DT123" s="61"/>
      <c r="DU123" s="61"/>
      <c r="DV123" s="61"/>
      <c r="DW123" s="61"/>
      <c r="DX123" s="61"/>
      <c r="DY123" s="61"/>
      <c r="DZ123" s="61"/>
      <c r="EA123" s="61"/>
      <c r="EB123" s="61"/>
      <c r="EC123" s="61"/>
      <c r="ED123" s="189"/>
    </row>
    <row r="124" spans="1:183" ht="18.75" customHeight="1">
      <c r="A124" s="58"/>
      <c r="B124" s="61"/>
      <c r="C124" s="61"/>
      <c r="D124" s="61"/>
      <c r="E124" s="61"/>
      <c r="F124" s="61"/>
      <c r="G124" s="61"/>
      <c r="H124" s="61"/>
      <c r="I124" s="61"/>
      <c r="J124" s="61"/>
      <c r="K124" s="61"/>
      <c r="L124" s="1128"/>
      <c r="M124" s="1129"/>
      <c r="N124" s="1129"/>
      <c r="O124" s="1129"/>
      <c r="P124" s="1129"/>
      <c r="Q124" s="1129"/>
      <c r="R124" s="1129"/>
      <c r="S124" s="1129"/>
      <c r="T124" s="1126" t="s">
        <v>241</v>
      </c>
      <c r="U124" s="1126"/>
      <c r="V124" s="1126"/>
      <c r="W124" s="1126"/>
      <c r="X124" s="1126"/>
      <c r="Y124" s="1126"/>
      <c r="Z124" s="1126"/>
      <c r="AA124" s="1126"/>
      <c r="AB124" s="1126"/>
      <c r="AC124" s="1126" t="s">
        <v>242</v>
      </c>
      <c r="AD124" s="1126"/>
      <c r="AE124" s="1126"/>
      <c r="AF124" s="1126"/>
      <c r="AG124" s="1126"/>
      <c r="AH124" s="1126"/>
      <c r="AI124" s="1126"/>
      <c r="AJ124" s="1126"/>
      <c r="AK124" s="1126"/>
      <c r="AL124" s="1126" t="s">
        <v>241</v>
      </c>
      <c r="AM124" s="1126"/>
      <c r="AN124" s="1126"/>
      <c r="AO124" s="1126"/>
      <c r="AP124" s="1126"/>
      <c r="AQ124" s="1126"/>
      <c r="AR124" s="1126"/>
      <c r="AS124" s="1126"/>
      <c r="AT124" s="1126"/>
      <c r="AU124" s="1126" t="s">
        <v>242</v>
      </c>
      <c r="AV124" s="1126"/>
      <c r="AW124" s="1126"/>
      <c r="AX124" s="1126"/>
      <c r="AY124" s="1126"/>
      <c r="AZ124" s="1126"/>
      <c r="BA124" s="1126"/>
      <c r="BB124" s="1126"/>
      <c r="BC124" s="1127"/>
      <c r="BD124" s="61"/>
      <c r="BE124" s="61"/>
      <c r="BF124" s="61"/>
      <c r="BG124" s="61"/>
      <c r="BH124" s="61"/>
      <c r="BI124" s="61"/>
      <c r="BJ124" s="61"/>
      <c r="BK124" s="61"/>
      <c r="BL124" s="61"/>
      <c r="BM124" s="61"/>
      <c r="BN124" s="61"/>
      <c r="BO124" s="58"/>
      <c r="BP124" s="61"/>
      <c r="BQ124" s="61"/>
      <c r="BR124" s="61"/>
      <c r="BS124" s="61"/>
      <c r="BT124" s="61"/>
      <c r="BU124" s="61"/>
      <c r="BV124" s="61"/>
      <c r="BW124" s="61"/>
      <c r="BX124" s="61"/>
      <c r="BY124" s="61"/>
      <c r="BZ124" s="1128"/>
      <c r="CA124" s="1129"/>
      <c r="CB124" s="1129"/>
      <c r="CC124" s="1129"/>
      <c r="CD124" s="1129"/>
      <c r="CE124" s="1129"/>
      <c r="CF124" s="1129"/>
      <c r="CG124" s="1129"/>
      <c r="CH124" s="1126" t="s">
        <v>241</v>
      </c>
      <c r="CI124" s="1126"/>
      <c r="CJ124" s="1126"/>
      <c r="CK124" s="1126"/>
      <c r="CL124" s="1126"/>
      <c r="CM124" s="1126"/>
      <c r="CN124" s="1126"/>
      <c r="CO124" s="1126"/>
      <c r="CP124" s="1126"/>
      <c r="CQ124" s="1126" t="s">
        <v>242</v>
      </c>
      <c r="CR124" s="1126"/>
      <c r="CS124" s="1126"/>
      <c r="CT124" s="1126"/>
      <c r="CU124" s="1126"/>
      <c r="CV124" s="1126"/>
      <c r="CW124" s="1126"/>
      <c r="CX124" s="1126"/>
      <c r="CY124" s="1126"/>
      <c r="CZ124" s="1126" t="s">
        <v>241</v>
      </c>
      <c r="DA124" s="1126"/>
      <c r="DB124" s="1126"/>
      <c r="DC124" s="1126"/>
      <c r="DD124" s="1126"/>
      <c r="DE124" s="1126"/>
      <c r="DF124" s="1126"/>
      <c r="DG124" s="1126"/>
      <c r="DH124" s="1126"/>
      <c r="DI124" s="1126" t="s">
        <v>242</v>
      </c>
      <c r="DJ124" s="1126"/>
      <c r="DK124" s="1126"/>
      <c r="DL124" s="1126"/>
      <c r="DM124" s="1126"/>
      <c r="DN124" s="1126"/>
      <c r="DO124" s="1126"/>
      <c r="DP124" s="1126"/>
      <c r="DQ124" s="1127"/>
      <c r="DR124" s="61"/>
      <c r="DS124" s="61"/>
      <c r="DT124" s="61"/>
      <c r="DU124" s="61"/>
      <c r="DV124" s="61"/>
      <c r="DW124" s="61"/>
      <c r="DX124" s="61"/>
      <c r="DY124" s="61"/>
      <c r="DZ124" s="61"/>
      <c r="EA124" s="61"/>
      <c r="EB124" s="61"/>
      <c r="EC124" s="61"/>
      <c r="ED124" s="189"/>
    </row>
    <row r="125" spans="1:183" ht="18.75" customHeight="1">
      <c r="A125" s="58"/>
      <c r="B125" s="61"/>
      <c r="C125" s="61"/>
      <c r="D125" s="61"/>
      <c r="E125" s="61"/>
      <c r="F125" s="61"/>
      <c r="G125" s="61"/>
      <c r="H125" s="61"/>
      <c r="I125" s="61"/>
      <c r="J125" s="61"/>
      <c r="K125" s="61"/>
      <c r="L125" s="1128" t="s">
        <v>243</v>
      </c>
      <c r="M125" s="1129"/>
      <c r="N125" s="1129"/>
      <c r="O125" s="1129"/>
      <c r="P125" s="1129"/>
      <c r="Q125" s="1129"/>
      <c r="R125" s="1129"/>
      <c r="S125" s="1129"/>
      <c r="T125" s="1123" t="s">
        <v>244</v>
      </c>
      <c r="U125" s="1121"/>
      <c r="V125" s="1121"/>
      <c r="W125" s="1124">
        <f>'入力シート（表紙・目次・様式１～６）'!E14</f>
        <v>5</v>
      </c>
      <c r="X125" s="1124"/>
      <c r="Y125" s="1124"/>
      <c r="Z125" s="1121" t="s">
        <v>245</v>
      </c>
      <c r="AA125" s="1121"/>
      <c r="AB125" s="1122"/>
      <c r="AC125" s="1123" t="s">
        <v>244</v>
      </c>
      <c r="AD125" s="1121"/>
      <c r="AE125" s="1121"/>
      <c r="AF125" s="1124">
        <f>'入力シート（表紙・目次・様式１～６）'!I14</f>
        <v>10</v>
      </c>
      <c r="AG125" s="1124"/>
      <c r="AH125" s="1124"/>
      <c r="AI125" s="1121" t="s">
        <v>245</v>
      </c>
      <c r="AJ125" s="1121"/>
      <c r="AK125" s="1122"/>
      <c r="AL125" s="1123" t="s">
        <v>244</v>
      </c>
      <c r="AM125" s="1121"/>
      <c r="AN125" s="1121"/>
      <c r="AO125" s="1124">
        <f>'入力シート（表紙・目次・様式１～６）'!E18</f>
        <v>5</v>
      </c>
      <c r="AP125" s="1124"/>
      <c r="AQ125" s="1124"/>
      <c r="AR125" s="1121" t="s">
        <v>245</v>
      </c>
      <c r="AS125" s="1121"/>
      <c r="AT125" s="1122"/>
      <c r="AU125" s="1123" t="s">
        <v>244</v>
      </c>
      <c r="AV125" s="1121"/>
      <c r="AW125" s="1121"/>
      <c r="AX125" s="1124">
        <f>'入力シート（表紙・目次・様式１～６）'!I18</f>
        <v>10</v>
      </c>
      <c r="AY125" s="1124"/>
      <c r="AZ125" s="1124"/>
      <c r="BA125" s="1121" t="s">
        <v>245</v>
      </c>
      <c r="BB125" s="1121"/>
      <c r="BC125" s="1136"/>
      <c r="BD125" s="61"/>
      <c r="BE125" s="61"/>
      <c r="BF125" s="61"/>
      <c r="BG125" s="61"/>
      <c r="BH125" s="61"/>
      <c r="BI125" s="61"/>
      <c r="BJ125" s="61"/>
      <c r="BK125" s="61"/>
      <c r="BL125" s="61"/>
      <c r="BM125" s="61"/>
      <c r="BN125" s="61"/>
      <c r="BO125" s="58"/>
      <c r="BP125" s="61"/>
      <c r="BQ125" s="61"/>
      <c r="BR125" s="61"/>
      <c r="BS125" s="61"/>
      <c r="BT125" s="61"/>
      <c r="BU125" s="61"/>
      <c r="BV125" s="61"/>
      <c r="BW125" s="61"/>
      <c r="BX125" s="61"/>
      <c r="BY125" s="61"/>
      <c r="BZ125" s="1128" t="s">
        <v>243</v>
      </c>
      <c r="CA125" s="1129"/>
      <c r="CB125" s="1129"/>
      <c r="CC125" s="1129"/>
      <c r="CD125" s="1129"/>
      <c r="CE125" s="1129"/>
      <c r="CF125" s="1129"/>
      <c r="CG125" s="1129"/>
      <c r="CH125" s="1123" t="s">
        <v>244</v>
      </c>
      <c r="CI125" s="1121"/>
      <c r="CJ125" s="1121"/>
      <c r="CK125" s="1124">
        <v>27</v>
      </c>
      <c r="CL125" s="1124"/>
      <c r="CM125" s="1124"/>
      <c r="CN125" s="1121" t="s">
        <v>245</v>
      </c>
      <c r="CO125" s="1121"/>
      <c r="CP125" s="1122"/>
      <c r="CQ125" s="1123" t="s">
        <v>244</v>
      </c>
      <c r="CR125" s="1121"/>
      <c r="CS125" s="1121"/>
      <c r="CT125" s="1124">
        <v>9</v>
      </c>
      <c r="CU125" s="1124"/>
      <c r="CV125" s="1124"/>
      <c r="CW125" s="1121" t="s">
        <v>245</v>
      </c>
      <c r="CX125" s="1121"/>
      <c r="CY125" s="1122"/>
      <c r="CZ125" s="1123" t="s">
        <v>244</v>
      </c>
      <c r="DA125" s="1121"/>
      <c r="DB125" s="1121"/>
      <c r="DC125" s="1124"/>
      <c r="DD125" s="1124"/>
      <c r="DE125" s="1124"/>
      <c r="DF125" s="1121" t="s">
        <v>245</v>
      </c>
      <c r="DG125" s="1121"/>
      <c r="DH125" s="1122"/>
      <c r="DI125" s="1123" t="s">
        <v>244</v>
      </c>
      <c r="DJ125" s="1121"/>
      <c r="DK125" s="1121"/>
      <c r="DL125" s="1124"/>
      <c r="DM125" s="1124"/>
      <c r="DN125" s="1124"/>
      <c r="DO125" s="1121" t="s">
        <v>245</v>
      </c>
      <c r="DP125" s="1121"/>
      <c r="DQ125" s="1136"/>
      <c r="DR125" s="61"/>
      <c r="DS125" s="61"/>
      <c r="DT125" s="61"/>
      <c r="DU125" s="61"/>
      <c r="DV125" s="61"/>
      <c r="DW125" s="61"/>
      <c r="DX125" s="61"/>
      <c r="DY125" s="61"/>
      <c r="DZ125" s="61"/>
      <c r="EA125" s="61"/>
      <c r="EB125" s="61"/>
      <c r="EC125" s="61"/>
      <c r="ED125" s="189"/>
    </row>
    <row r="126" spans="1:183" ht="18.75" customHeight="1" thickBot="1">
      <c r="A126" s="58"/>
      <c r="B126" s="61"/>
      <c r="C126" s="61"/>
      <c r="D126" s="61"/>
      <c r="E126" s="61"/>
      <c r="F126" s="61"/>
      <c r="G126" s="61"/>
      <c r="H126" s="61"/>
      <c r="I126" s="61"/>
      <c r="J126" s="61"/>
      <c r="K126" s="61"/>
      <c r="L126" s="1111" t="s">
        <v>246</v>
      </c>
      <c r="M126" s="1112"/>
      <c r="N126" s="1112"/>
      <c r="O126" s="1112"/>
      <c r="P126" s="1112"/>
      <c r="Q126" s="1112"/>
      <c r="R126" s="1112"/>
      <c r="S126" s="1112"/>
      <c r="T126" s="1113" t="s">
        <v>244</v>
      </c>
      <c r="U126" s="1114"/>
      <c r="V126" s="1114"/>
      <c r="W126" s="1115">
        <f>'入力シート（表紙・目次・様式１～６）'!E16</f>
        <v>2</v>
      </c>
      <c r="X126" s="1115"/>
      <c r="Y126" s="1115"/>
      <c r="Z126" s="1114" t="s">
        <v>245</v>
      </c>
      <c r="AA126" s="1114"/>
      <c r="AB126" s="1116"/>
      <c r="AC126" s="1113" t="s">
        <v>244</v>
      </c>
      <c r="AD126" s="1114"/>
      <c r="AE126" s="1114"/>
      <c r="AF126" s="1115">
        <f>'入力シート（表紙・目次・様式１～６）'!I16</f>
        <v>10</v>
      </c>
      <c r="AG126" s="1115"/>
      <c r="AH126" s="1115"/>
      <c r="AI126" s="1114" t="s">
        <v>245</v>
      </c>
      <c r="AJ126" s="1114"/>
      <c r="AK126" s="1116"/>
      <c r="AL126" s="1113" t="s">
        <v>244</v>
      </c>
      <c r="AM126" s="1114"/>
      <c r="AN126" s="1114"/>
      <c r="AO126" s="1115">
        <f>'入力シート（表紙・目次・様式１～６）'!E20</f>
        <v>2</v>
      </c>
      <c r="AP126" s="1115"/>
      <c r="AQ126" s="1115"/>
      <c r="AR126" s="1114" t="s">
        <v>245</v>
      </c>
      <c r="AS126" s="1114"/>
      <c r="AT126" s="1116"/>
      <c r="AU126" s="1113" t="s">
        <v>244</v>
      </c>
      <c r="AV126" s="1114"/>
      <c r="AW126" s="1114"/>
      <c r="AX126" s="1115">
        <f>'入力シート（表紙・目次・様式１～６）'!I20</f>
        <v>10</v>
      </c>
      <c r="AY126" s="1115"/>
      <c r="AZ126" s="1115"/>
      <c r="BA126" s="1114" t="s">
        <v>245</v>
      </c>
      <c r="BB126" s="1114"/>
      <c r="BC126" s="1119"/>
      <c r="BD126" s="61"/>
      <c r="BE126" s="61"/>
      <c r="BF126" s="61"/>
      <c r="BG126" s="61"/>
      <c r="BH126" s="61"/>
      <c r="BI126" s="61"/>
      <c r="BJ126" s="61"/>
      <c r="BK126" s="61"/>
      <c r="BL126" s="61"/>
      <c r="BM126" s="61"/>
      <c r="BN126" s="61"/>
      <c r="BO126" s="58"/>
      <c r="BP126" s="61"/>
      <c r="BQ126" s="61"/>
      <c r="BR126" s="61"/>
      <c r="BS126" s="61"/>
      <c r="BT126" s="61"/>
      <c r="BU126" s="61"/>
      <c r="BV126" s="61"/>
      <c r="BW126" s="61"/>
      <c r="BX126" s="61"/>
      <c r="BY126" s="61"/>
      <c r="BZ126" s="1111" t="s">
        <v>246</v>
      </c>
      <c r="CA126" s="1112"/>
      <c r="CB126" s="1112"/>
      <c r="CC126" s="1112"/>
      <c r="CD126" s="1112"/>
      <c r="CE126" s="1112"/>
      <c r="CF126" s="1112"/>
      <c r="CG126" s="1112"/>
      <c r="CH126" s="1113" t="s">
        <v>244</v>
      </c>
      <c r="CI126" s="1114"/>
      <c r="CJ126" s="1114"/>
      <c r="CK126" s="1115">
        <v>9</v>
      </c>
      <c r="CL126" s="1115"/>
      <c r="CM126" s="1115"/>
      <c r="CN126" s="1114" t="s">
        <v>245</v>
      </c>
      <c r="CO126" s="1114"/>
      <c r="CP126" s="1116"/>
      <c r="CQ126" s="1113" t="s">
        <v>244</v>
      </c>
      <c r="CR126" s="1114"/>
      <c r="CS126" s="1114"/>
      <c r="CT126" s="1115">
        <v>2</v>
      </c>
      <c r="CU126" s="1115"/>
      <c r="CV126" s="1115"/>
      <c r="CW126" s="1114" t="s">
        <v>245</v>
      </c>
      <c r="CX126" s="1114"/>
      <c r="CY126" s="1116"/>
      <c r="CZ126" s="1113" t="s">
        <v>244</v>
      </c>
      <c r="DA126" s="1114"/>
      <c r="DB126" s="1114"/>
      <c r="DC126" s="1115"/>
      <c r="DD126" s="1115"/>
      <c r="DE126" s="1115"/>
      <c r="DF126" s="1114" t="s">
        <v>245</v>
      </c>
      <c r="DG126" s="1114"/>
      <c r="DH126" s="1116"/>
      <c r="DI126" s="1113" t="s">
        <v>244</v>
      </c>
      <c r="DJ126" s="1114"/>
      <c r="DK126" s="1114"/>
      <c r="DL126" s="1115"/>
      <c r="DM126" s="1115"/>
      <c r="DN126" s="1115"/>
      <c r="DO126" s="1114" t="s">
        <v>245</v>
      </c>
      <c r="DP126" s="1114"/>
      <c r="DQ126" s="1119"/>
      <c r="DR126" s="61"/>
      <c r="DS126" s="61"/>
      <c r="DT126" s="61"/>
      <c r="DU126" s="61"/>
      <c r="DV126" s="61"/>
      <c r="DW126" s="61"/>
      <c r="DX126" s="61"/>
      <c r="DY126" s="61"/>
      <c r="DZ126" s="61"/>
      <c r="EA126" s="61"/>
      <c r="EB126" s="61"/>
      <c r="EC126" s="61"/>
      <c r="ED126" s="189"/>
    </row>
    <row r="127" spans="1:183" ht="18.75" customHeight="1">
      <c r="A127" s="58"/>
      <c r="V127" s="58"/>
      <c r="W127" s="58"/>
      <c r="X127" s="58"/>
      <c r="BO127" s="58"/>
      <c r="CJ127" s="58"/>
      <c r="CK127" s="58"/>
      <c r="CL127" s="58"/>
    </row>
    <row r="128" spans="1:183" ht="18.75" customHeight="1">
      <c r="A128" s="58"/>
      <c r="B128" s="58"/>
      <c r="C128" s="58"/>
      <c r="D128" s="58"/>
      <c r="F128" s="58"/>
      <c r="G128" s="58"/>
      <c r="H128" s="58"/>
      <c r="I128" s="58"/>
      <c r="J128" s="58"/>
      <c r="K128" s="58"/>
      <c r="L128" s="556" t="str">
        <f>VLOOKUP(対象災害選択シート!B24,区分!A1:L3,3,2)</f>
        <v>※幼児・児童・生徒数は最大の幼児・児童・生徒数を記載（おおよその幼児・児童・生徒数でもよい）</v>
      </c>
      <c r="M128" s="58"/>
      <c r="N128" s="58"/>
      <c r="O128" s="58"/>
      <c r="P128" s="62"/>
      <c r="Q128" s="62"/>
      <c r="R128" s="62"/>
      <c r="S128" s="62"/>
      <c r="T128" s="62"/>
      <c r="U128" s="62"/>
      <c r="V128" s="62"/>
      <c r="W128" s="62"/>
      <c r="X128" s="62"/>
      <c r="BO128" s="58"/>
      <c r="BP128" s="58"/>
      <c r="BQ128" s="58"/>
      <c r="BR128" s="58"/>
      <c r="BU128" s="58"/>
      <c r="BV128" s="58"/>
      <c r="BW128" s="58"/>
      <c r="BX128" s="58"/>
      <c r="BY128" s="58"/>
      <c r="BZ128" s="58" t="s">
        <v>247</v>
      </c>
      <c r="CA128" s="58"/>
      <c r="CB128" s="58"/>
      <c r="CC128" s="58"/>
      <c r="CD128" s="62"/>
      <c r="CE128" s="62"/>
      <c r="CF128" s="62"/>
      <c r="CG128" s="62"/>
      <c r="CH128" s="62"/>
      <c r="CI128" s="62"/>
      <c r="CJ128" s="62"/>
      <c r="CK128" s="62"/>
      <c r="CL128" s="62"/>
    </row>
    <row r="129" spans="1:135" ht="18.75" customHeight="1">
      <c r="A129" s="58"/>
      <c r="B129" s="58"/>
      <c r="C129" s="58"/>
      <c r="F129" s="58"/>
      <c r="G129" s="58"/>
      <c r="H129" s="58"/>
      <c r="I129" s="58"/>
      <c r="J129" s="58"/>
      <c r="K129" s="58"/>
      <c r="L129" s="556" t="str">
        <f>VLOOKUP(対象災害選択シート!B24,区分!A1:L3,4,2)</f>
        <v>※昼間は通所部門と入所部門の合計人数を記載</v>
      </c>
      <c r="M129" s="58"/>
      <c r="N129" s="58"/>
      <c r="O129" s="58"/>
      <c r="P129" s="62"/>
      <c r="Q129" s="62"/>
      <c r="R129" s="62"/>
      <c r="S129" s="62"/>
      <c r="T129" s="62"/>
      <c r="U129" s="62"/>
      <c r="V129" s="62"/>
      <c r="W129" s="62"/>
      <c r="X129" s="62"/>
      <c r="BO129" s="58"/>
      <c r="BP129" s="58"/>
      <c r="BQ129" s="58"/>
      <c r="BU129" s="58"/>
      <c r="BV129" s="58"/>
      <c r="BW129" s="58"/>
      <c r="BX129" s="58"/>
      <c r="BY129" s="58"/>
      <c r="BZ129" s="58" t="s">
        <v>248</v>
      </c>
      <c r="CA129" s="58"/>
      <c r="CB129" s="58"/>
      <c r="CC129" s="58"/>
      <c r="CD129" s="62"/>
      <c r="CE129" s="62"/>
      <c r="CF129" s="62"/>
      <c r="CG129" s="62"/>
      <c r="CH129" s="62"/>
      <c r="CI129" s="62"/>
      <c r="CJ129" s="62"/>
      <c r="CK129" s="62"/>
      <c r="CL129" s="62"/>
    </row>
    <row r="130" spans="1:135" ht="18.75" customHeight="1">
      <c r="A130" s="58"/>
      <c r="B130" s="58"/>
      <c r="C130" s="58"/>
      <c r="F130" s="58"/>
      <c r="G130" s="58"/>
      <c r="H130" s="58"/>
      <c r="I130" s="58"/>
      <c r="J130" s="58"/>
      <c r="K130" s="58"/>
      <c r="L130" s="556" t="str">
        <f>VLOOKUP(対象災害選択シート!B24,区分!A1:L3,5,2)</f>
        <v>※夜間は入所部門の人数を記載</v>
      </c>
      <c r="M130" s="58"/>
      <c r="N130" s="58"/>
      <c r="O130" s="58"/>
      <c r="P130" s="62"/>
      <c r="Q130" s="62"/>
      <c r="R130" s="62"/>
      <c r="S130" s="62"/>
      <c r="T130" s="62"/>
      <c r="U130" s="62"/>
      <c r="V130" s="62"/>
      <c r="W130" s="62"/>
      <c r="X130" s="62"/>
      <c r="BO130" s="58"/>
      <c r="BP130" s="58"/>
      <c r="BQ130" s="58"/>
      <c r="BU130" s="58"/>
      <c r="BV130" s="58"/>
      <c r="BW130" s="58"/>
      <c r="BX130" s="58"/>
      <c r="BY130" s="58"/>
      <c r="BZ130" s="58" t="s">
        <v>249</v>
      </c>
      <c r="CA130" s="58"/>
      <c r="CB130" s="58"/>
      <c r="CC130" s="58"/>
      <c r="CD130" s="62"/>
      <c r="CE130" s="62"/>
      <c r="CF130" s="62"/>
      <c r="CG130" s="62"/>
      <c r="CH130" s="62"/>
      <c r="CI130" s="62"/>
      <c r="CJ130" s="62"/>
      <c r="CK130" s="62"/>
      <c r="CL130" s="62"/>
    </row>
    <row r="131" spans="1:135" ht="18.75" customHeight="1">
      <c r="A131" s="58"/>
      <c r="B131" s="58"/>
      <c r="C131" s="58"/>
      <c r="E131" s="58"/>
      <c r="F131" s="58"/>
      <c r="G131" s="58"/>
      <c r="H131" s="58"/>
      <c r="I131" s="58"/>
      <c r="J131" s="58"/>
      <c r="K131" s="58"/>
      <c r="L131" s="58"/>
      <c r="M131" s="58"/>
      <c r="N131" s="58"/>
      <c r="O131" s="58"/>
      <c r="P131" s="58"/>
      <c r="Q131" s="58"/>
      <c r="R131" s="58"/>
      <c r="S131" s="58"/>
      <c r="T131" s="58"/>
      <c r="U131" s="58"/>
      <c r="V131" s="58"/>
      <c r="W131" s="58"/>
      <c r="X131" s="58"/>
      <c r="BO131" s="58"/>
      <c r="BP131" s="58"/>
      <c r="BQ131" s="58"/>
      <c r="BU131" s="58"/>
      <c r="BV131" s="58"/>
      <c r="BW131" s="58"/>
      <c r="BX131" s="58"/>
      <c r="BY131" s="58"/>
      <c r="BZ131" s="58" t="s">
        <v>250</v>
      </c>
      <c r="CA131" s="58"/>
      <c r="CB131" s="58"/>
      <c r="CC131" s="58"/>
      <c r="CD131" s="58"/>
      <c r="CE131" s="58"/>
      <c r="CF131" s="58"/>
      <c r="CG131" s="58"/>
      <c r="CH131" s="58"/>
      <c r="CI131" s="58"/>
      <c r="CJ131" s="58"/>
      <c r="CK131" s="58"/>
      <c r="CL131" s="58"/>
    </row>
    <row r="132" spans="1:135" ht="18.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row>
    <row r="133" spans="1:135" ht="18.75" customHeight="1">
      <c r="A133" s="58"/>
      <c r="C133" s="59" t="s">
        <v>158</v>
      </c>
      <c r="D133" s="58"/>
      <c r="E133" s="58"/>
      <c r="F133" s="58"/>
      <c r="G133" s="58"/>
      <c r="H133" s="58"/>
      <c r="I133" s="58"/>
      <c r="J133" s="58"/>
      <c r="K133" s="58"/>
      <c r="L133" s="58"/>
      <c r="M133" s="58"/>
      <c r="N133" s="58"/>
      <c r="O133" s="58"/>
      <c r="P133" s="58"/>
      <c r="Q133" s="58"/>
      <c r="R133" s="58"/>
      <c r="S133" s="58"/>
      <c r="T133" s="58"/>
      <c r="U133" s="58"/>
      <c r="V133" s="58"/>
      <c r="W133" s="58"/>
      <c r="X133" s="58"/>
      <c r="BO133" s="58"/>
      <c r="BQ133" s="59" t="s">
        <v>158</v>
      </c>
      <c r="BR133" s="58"/>
      <c r="BS133" s="58"/>
      <c r="BT133" s="58"/>
      <c r="BU133" s="58"/>
      <c r="BV133" s="58"/>
      <c r="BW133" s="58"/>
      <c r="BX133" s="58"/>
      <c r="BY133" s="58"/>
      <c r="BZ133" s="58"/>
      <c r="CA133" s="58"/>
      <c r="CB133" s="58"/>
      <c r="CC133" s="58"/>
      <c r="CD133" s="58"/>
      <c r="CE133" s="58"/>
      <c r="CF133" s="58"/>
      <c r="CG133" s="58"/>
      <c r="CH133" s="58"/>
      <c r="CI133" s="58"/>
      <c r="CJ133" s="58"/>
      <c r="CK133" s="58"/>
      <c r="CL133" s="58"/>
    </row>
    <row r="134" spans="1:135" ht="18.75" customHeight="1">
      <c r="A134" s="58"/>
      <c r="B134" s="58"/>
      <c r="C134" s="1125" t="s">
        <v>477</v>
      </c>
      <c r="D134" s="1125"/>
      <c r="E134" s="1125"/>
      <c r="F134" s="1125"/>
      <c r="G134" s="1125"/>
      <c r="H134" s="1125"/>
      <c r="I134" s="1125"/>
      <c r="J134" s="1125"/>
      <c r="K134" s="1125"/>
      <c r="L134" s="1125"/>
      <c r="M134" s="1125"/>
      <c r="N134" s="1125"/>
      <c r="O134" s="1125"/>
      <c r="P134" s="1125"/>
      <c r="Q134" s="1125"/>
      <c r="R134" s="1125"/>
      <c r="S134" s="1125"/>
      <c r="T134" s="1125"/>
      <c r="U134" s="1125"/>
      <c r="V134" s="1125"/>
      <c r="W134" s="1125"/>
      <c r="X134" s="1125"/>
      <c r="Y134" s="1125"/>
      <c r="Z134" s="1125"/>
      <c r="AA134" s="1125"/>
      <c r="AB134" s="1125"/>
      <c r="AC134" s="1125"/>
      <c r="AD134" s="1125"/>
      <c r="AE134" s="1125"/>
      <c r="AF134" s="1125"/>
      <c r="AG134" s="1125"/>
      <c r="AH134" s="1125"/>
      <c r="AI134" s="1125"/>
      <c r="AJ134" s="1125"/>
      <c r="AK134" s="1125"/>
      <c r="AL134" s="1125"/>
      <c r="AM134" s="1125"/>
      <c r="AN134" s="1125"/>
      <c r="AO134" s="1125"/>
      <c r="AP134" s="1125"/>
      <c r="AQ134" s="1125"/>
      <c r="AR134" s="1125"/>
      <c r="AS134" s="1125"/>
      <c r="AT134" s="1125"/>
      <c r="AU134" s="1125"/>
      <c r="AV134" s="1125"/>
      <c r="AW134" s="1125"/>
      <c r="AX134" s="1125"/>
      <c r="AY134" s="1125"/>
      <c r="AZ134" s="1125"/>
      <c r="BA134" s="1125"/>
      <c r="BB134" s="1125"/>
      <c r="BC134" s="1125"/>
      <c r="BD134" s="1125"/>
      <c r="BE134" s="1125"/>
      <c r="BF134" s="1125"/>
      <c r="BG134" s="1125"/>
      <c r="BH134" s="1125"/>
      <c r="BI134" s="1125"/>
      <c r="BJ134" s="1125"/>
      <c r="BK134" s="1125"/>
      <c r="BL134" s="1125"/>
      <c r="BO134" s="58"/>
      <c r="BP134" s="58"/>
      <c r="BQ134" s="1125" t="s">
        <v>477</v>
      </c>
      <c r="BR134" s="1125"/>
      <c r="BS134" s="1125"/>
      <c r="BT134" s="1125"/>
      <c r="BU134" s="1125"/>
      <c r="BV134" s="1125"/>
      <c r="BW134" s="1125"/>
      <c r="BX134" s="1125"/>
      <c r="BY134" s="1125"/>
      <c r="BZ134" s="1125"/>
      <c r="CA134" s="1125"/>
      <c r="CB134" s="1125"/>
      <c r="CC134" s="1125"/>
      <c r="CD134" s="1125"/>
      <c r="CE134" s="1125"/>
      <c r="CF134" s="1125"/>
      <c r="CG134" s="1125"/>
      <c r="CH134" s="1125"/>
      <c r="CI134" s="1125"/>
      <c r="CJ134" s="1125"/>
      <c r="CK134" s="1125"/>
      <c r="CL134" s="1125"/>
      <c r="CM134" s="1125"/>
      <c r="CN134" s="1125"/>
      <c r="CO134" s="1125"/>
      <c r="CP134" s="1125"/>
      <c r="CQ134" s="1125"/>
      <c r="CR134" s="1125"/>
      <c r="CS134" s="1125"/>
      <c r="CT134" s="1125"/>
      <c r="CU134" s="1125"/>
      <c r="CV134" s="1125"/>
      <c r="CW134" s="1125"/>
      <c r="CX134" s="1125"/>
      <c r="CY134" s="1125"/>
      <c r="CZ134" s="1125"/>
      <c r="DA134" s="1125"/>
      <c r="DB134" s="1125"/>
      <c r="DC134" s="1125"/>
      <c r="DD134" s="1125"/>
      <c r="DE134" s="1125"/>
      <c r="DF134" s="1125"/>
      <c r="DG134" s="1125"/>
      <c r="DH134" s="1125"/>
      <c r="DI134" s="1125"/>
      <c r="DJ134" s="1125"/>
      <c r="DK134" s="1125"/>
      <c r="DL134" s="1125"/>
      <c r="DM134" s="1125"/>
      <c r="DN134" s="1125"/>
      <c r="DO134" s="1125"/>
      <c r="DP134" s="1125"/>
      <c r="DQ134" s="1125"/>
      <c r="DR134" s="1125"/>
      <c r="DS134" s="1125"/>
      <c r="DT134" s="1125"/>
      <c r="DU134" s="1125"/>
      <c r="DV134" s="1125"/>
      <c r="DW134" s="1125"/>
      <c r="DX134" s="1125"/>
      <c r="DY134" s="1125"/>
      <c r="DZ134" s="1125"/>
    </row>
    <row r="135" spans="1:135" ht="18.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row>
    <row r="136" spans="1:135" ht="18.75" customHeight="1">
      <c r="A136" s="58"/>
      <c r="C136" s="59" t="s">
        <v>184</v>
      </c>
      <c r="D136" s="58"/>
      <c r="E136" s="58"/>
      <c r="F136" s="58"/>
      <c r="G136" s="58"/>
      <c r="H136" s="58"/>
      <c r="I136" s="58"/>
      <c r="J136" s="58"/>
      <c r="K136" s="58"/>
      <c r="L136" s="58"/>
      <c r="M136" s="58"/>
      <c r="N136" s="58"/>
      <c r="O136" s="58"/>
      <c r="P136" s="58"/>
      <c r="Q136" s="58"/>
      <c r="R136" s="58"/>
      <c r="S136" s="58"/>
      <c r="T136" s="58"/>
      <c r="U136" s="58"/>
      <c r="V136" s="58"/>
      <c r="W136" s="58"/>
      <c r="X136" s="58"/>
      <c r="BO136" s="58"/>
      <c r="BQ136" s="59" t="s">
        <v>184</v>
      </c>
      <c r="BR136" s="58"/>
      <c r="BS136" s="58"/>
      <c r="BT136" s="58"/>
      <c r="BU136" s="58"/>
      <c r="BV136" s="58"/>
      <c r="BW136" s="58"/>
      <c r="BX136" s="58"/>
      <c r="BY136" s="58"/>
      <c r="BZ136" s="58"/>
      <c r="CA136" s="58"/>
      <c r="CB136" s="58"/>
      <c r="CC136" s="58"/>
      <c r="CD136" s="58"/>
      <c r="CE136" s="58"/>
      <c r="CF136" s="58"/>
      <c r="CG136" s="58"/>
      <c r="CH136" s="58"/>
      <c r="CI136" s="58"/>
      <c r="CJ136" s="58"/>
      <c r="CK136" s="58"/>
      <c r="CL136" s="58"/>
    </row>
    <row r="137" spans="1:135" ht="18.75" customHeight="1">
      <c r="A137" s="58"/>
      <c r="C137" s="556" t="str">
        <f>VLOOKUP(対象災害選択シート!B24,区分!A1:L3,6,2)</f>
        <v>　大型台風の襲来が予想される場合で、公共交通機関の計画的な運休が予定される場合、臨時休業とする。</v>
      </c>
      <c r="D137" s="58"/>
      <c r="E137" s="58"/>
      <c r="F137" s="58"/>
      <c r="G137" s="58"/>
      <c r="H137" s="58"/>
      <c r="I137" s="58"/>
      <c r="J137" s="58"/>
      <c r="K137" s="58"/>
      <c r="L137" s="58"/>
      <c r="M137" s="58"/>
      <c r="N137" s="58"/>
      <c r="O137" s="58"/>
      <c r="P137" s="58"/>
      <c r="Q137" s="58"/>
      <c r="R137" s="58"/>
      <c r="S137" s="58"/>
      <c r="T137" s="58"/>
      <c r="U137" s="58"/>
      <c r="V137" s="58"/>
      <c r="W137" s="58"/>
      <c r="X137" s="58"/>
      <c r="BO137" s="58"/>
      <c r="BQ137" s="58" t="s">
        <v>455</v>
      </c>
      <c r="BR137" s="58"/>
      <c r="BS137" s="58"/>
      <c r="BT137" s="58"/>
      <c r="BU137" s="58"/>
      <c r="BV137" s="58"/>
      <c r="BW137" s="58"/>
      <c r="BX137" s="58"/>
      <c r="BY137" s="58"/>
      <c r="BZ137" s="58"/>
      <c r="CA137" s="58"/>
      <c r="CB137" s="58"/>
      <c r="CC137" s="58"/>
      <c r="CD137" s="58"/>
      <c r="CE137" s="58"/>
      <c r="CF137" s="58"/>
      <c r="CG137" s="58"/>
      <c r="CH137" s="58"/>
      <c r="CI137" s="58"/>
      <c r="CJ137" s="58"/>
      <c r="CK137" s="58"/>
      <c r="CL137" s="58"/>
    </row>
    <row r="138" spans="1:135" s="3" customFormat="1" ht="18.75" customHeight="1">
      <c r="A138" s="58"/>
      <c r="B138" s="58"/>
      <c r="C138" s="63" t="s">
        <v>456</v>
      </c>
      <c r="D138" s="58"/>
      <c r="E138" s="62"/>
      <c r="F138" s="38"/>
      <c r="G138" s="38"/>
      <c r="H138" s="38"/>
      <c r="I138" s="38"/>
      <c r="J138" s="58"/>
      <c r="K138" s="777">
        <f>'入力シート（表紙・目次・様式１～６）'!D26</f>
        <v>7</v>
      </c>
      <c r="L138" s="777"/>
      <c r="M138" s="63" t="s">
        <v>961</v>
      </c>
      <c r="N138" s="63"/>
      <c r="O138" s="63"/>
      <c r="P138" s="63"/>
      <c r="Q138" s="63"/>
      <c r="R138" s="63"/>
      <c r="S138" s="63"/>
      <c r="T138" s="63"/>
      <c r="U138" s="63"/>
      <c r="V138" s="63"/>
      <c r="W138" s="38"/>
      <c r="X138" s="38"/>
      <c r="Y138" s="38"/>
      <c r="Z138" s="38"/>
      <c r="AA138" s="38"/>
      <c r="AB138" s="777" t="str">
        <f>'入力シート（表紙・目次・様式１～６）'!H26</f>
        <v>寝屋川市</v>
      </c>
      <c r="AC138" s="777"/>
      <c r="AD138" s="777"/>
      <c r="AE138" s="777"/>
      <c r="AF138" s="777"/>
      <c r="AG138" s="777"/>
      <c r="AH138" s="777"/>
      <c r="AI138" s="777"/>
      <c r="AJ138" s="777"/>
      <c r="AK138" s="777"/>
      <c r="AL138" s="777"/>
      <c r="AM138" s="65" t="s">
        <v>186</v>
      </c>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58"/>
      <c r="BP138" s="58"/>
      <c r="BQ138" s="63" t="s">
        <v>456</v>
      </c>
      <c r="BR138" s="58"/>
      <c r="BS138" s="62"/>
      <c r="BT138" s="38"/>
      <c r="BU138" s="38"/>
      <c r="BV138" s="38"/>
      <c r="BW138" s="38"/>
      <c r="BX138" s="58"/>
      <c r="BY138" s="777">
        <v>8</v>
      </c>
      <c r="BZ138" s="777"/>
      <c r="CA138" s="63" t="s">
        <v>185</v>
      </c>
      <c r="CB138" s="63"/>
      <c r="CC138" s="63"/>
      <c r="CD138" s="63"/>
      <c r="CE138" s="63"/>
      <c r="CF138" s="63"/>
      <c r="CG138" s="63"/>
      <c r="CH138" s="63"/>
      <c r="CI138" s="63"/>
      <c r="CJ138" s="63"/>
      <c r="CK138" s="38"/>
      <c r="CL138" s="38"/>
      <c r="CM138" s="38"/>
      <c r="CN138" s="38"/>
      <c r="CO138" s="38"/>
      <c r="CP138" s="777" t="s">
        <v>457</v>
      </c>
      <c r="CQ138" s="777"/>
      <c r="CR138" s="777"/>
      <c r="CS138" s="777"/>
      <c r="CT138" s="777"/>
      <c r="CU138" s="777"/>
      <c r="CV138" s="777"/>
      <c r="CW138" s="777"/>
      <c r="CX138" s="777"/>
      <c r="CY138" s="777"/>
      <c r="CZ138" s="777"/>
      <c r="DA138" s="65" t="s">
        <v>186</v>
      </c>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61"/>
    </row>
    <row r="139" spans="1:135" ht="18.75" customHeight="1">
      <c r="A139" s="58"/>
      <c r="B139" s="58"/>
      <c r="C139" s="556" t="str">
        <f>VLOOKUP(対象災害選択シート!B24,区分!A1:L3,7,2)</f>
        <v>臨時休業とする。</v>
      </c>
      <c r="D139" s="64"/>
      <c r="E139" s="63"/>
      <c r="F139" s="64"/>
      <c r="G139" s="63"/>
      <c r="H139" s="65"/>
      <c r="I139" s="63"/>
      <c r="J139" s="63"/>
      <c r="K139" s="63"/>
      <c r="L139" s="66"/>
      <c r="M139" s="66"/>
      <c r="N139" s="66"/>
      <c r="O139" s="66"/>
      <c r="P139" s="66"/>
      <c r="Q139" s="66"/>
      <c r="R139" s="66"/>
      <c r="S139" s="66"/>
      <c r="T139" s="66"/>
      <c r="U139" s="66"/>
      <c r="V139" s="66"/>
      <c r="W139" s="67"/>
      <c r="X139" s="58"/>
      <c r="BO139" s="58"/>
      <c r="BP139" s="58"/>
      <c r="BQ139" s="58" t="s">
        <v>187</v>
      </c>
      <c r="BR139" s="64"/>
      <c r="BS139" s="63"/>
      <c r="BT139" s="64"/>
      <c r="BU139" s="63"/>
      <c r="BV139" s="65"/>
      <c r="BW139" s="63"/>
      <c r="BX139" s="63"/>
      <c r="BY139" s="63"/>
      <c r="BZ139" s="66"/>
      <c r="CA139" s="66"/>
      <c r="CB139" s="66"/>
      <c r="CC139" s="66"/>
      <c r="CD139" s="66"/>
      <c r="CE139" s="66"/>
      <c r="CF139" s="66"/>
      <c r="CG139" s="66"/>
      <c r="CH139" s="66"/>
      <c r="CI139" s="66"/>
      <c r="CJ139" s="66"/>
      <c r="CK139" s="67"/>
      <c r="CL139" s="58"/>
    </row>
    <row r="140" spans="1:135" ht="18.75" customHeight="1">
      <c r="A140" s="58"/>
      <c r="B140" s="58"/>
      <c r="C140" s="68"/>
      <c r="D140" s="68"/>
      <c r="E140" s="68"/>
      <c r="F140" s="68"/>
      <c r="G140" s="68"/>
      <c r="H140" s="68"/>
      <c r="I140" s="68"/>
      <c r="J140" s="68"/>
      <c r="K140" s="68"/>
      <c r="L140" s="68"/>
      <c r="M140" s="68"/>
      <c r="N140" s="68"/>
      <c r="O140" s="68"/>
      <c r="P140" s="68"/>
      <c r="Q140" s="68"/>
      <c r="R140" s="68"/>
      <c r="S140" s="68"/>
      <c r="T140" s="68"/>
      <c r="U140" s="68"/>
      <c r="V140" s="68"/>
      <c r="W140" s="68"/>
      <c r="X140" s="58"/>
      <c r="BO140" s="58"/>
      <c r="BP140" s="5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58"/>
    </row>
    <row r="141" spans="1:135" ht="18.75" customHeight="1">
      <c r="A141" s="58"/>
      <c r="B141" s="58"/>
      <c r="C141" s="68"/>
      <c r="D141" s="1117" t="str">
        <f>IF('入力シート（表紙・目次・様式１～６）'!B28=0,"",'入力シート（表紙・目次・様式１～６）'!B28)</f>
        <v>暴風警報又は特別警報</v>
      </c>
      <c r="E141" s="1117"/>
      <c r="F141" s="1117"/>
      <c r="G141" s="1117"/>
      <c r="H141" s="1117"/>
      <c r="I141" s="1117"/>
      <c r="J141" s="1117"/>
      <c r="K141" s="1117"/>
      <c r="L141" s="1117"/>
      <c r="M141" s="1117"/>
      <c r="N141" s="1117"/>
      <c r="O141" s="1117"/>
      <c r="P141" s="1117"/>
      <c r="Q141" s="1117"/>
      <c r="R141" s="1117"/>
      <c r="S141" s="1117"/>
      <c r="T141" s="1117"/>
      <c r="U141" s="1117"/>
      <c r="V141" s="1117"/>
      <c r="W141" s="1117"/>
      <c r="X141" s="58"/>
      <c r="BO141" s="58"/>
      <c r="BP141" s="58"/>
      <c r="BQ141" s="68"/>
      <c r="BR141" s="1118" t="s">
        <v>251</v>
      </c>
      <c r="BS141" s="1118"/>
      <c r="BT141" s="1118"/>
      <c r="BU141" s="1118"/>
      <c r="BV141" s="1118"/>
      <c r="BW141" s="1118"/>
      <c r="BX141" s="1118"/>
      <c r="BY141" s="1118"/>
      <c r="BZ141" s="1118"/>
      <c r="CA141" s="1118"/>
      <c r="CB141" s="1118"/>
      <c r="CC141" s="1118"/>
      <c r="CD141" s="1118"/>
      <c r="CE141" s="1118"/>
      <c r="CF141" s="1118"/>
      <c r="CG141" s="1118"/>
      <c r="CH141" s="1118"/>
      <c r="CI141" s="1118"/>
      <c r="CJ141" s="1118"/>
      <c r="CK141" s="1118"/>
      <c r="CL141" s="58"/>
    </row>
    <row r="142" spans="1:135" ht="18.75" customHeight="1">
      <c r="A142" s="58"/>
      <c r="B142" s="58"/>
      <c r="C142" s="68"/>
      <c r="D142" s="1117" t="str">
        <f>IF('入力シート（表紙・目次・様式１～６）'!B29=0,"",'入力シート（表紙・目次・様式１～６）'!B29)</f>
        <v/>
      </c>
      <c r="E142" s="1117"/>
      <c r="F142" s="1117"/>
      <c r="G142" s="1117"/>
      <c r="H142" s="1117"/>
      <c r="I142" s="1117"/>
      <c r="J142" s="1117"/>
      <c r="K142" s="1117"/>
      <c r="L142" s="1117"/>
      <c r="M142" s="1117"/>
      <c r="N142" s="1117"/>
      <c r="O142" s="1117"/>
      <c r="P142" s="1117"/>
      <c r="Q142" s="1117"/>
      <c r="R142" s="1117"/>
      <c r="S142" s="1117"/>
      <c r="T142" s="1117"/>
      <c r="U142" s="1117"/>
      <c r="V142" s="1117"/>
      <c r="W142" s="1117"/>
      <c r="X142" s="58"/>
      <c r="BO142" s="58"/>
      <c r="BP142" s="58"/>
      <c r="BQ142" s="68"/>
      <c r="BR142" s="1118" t="s">
        <v>252</v>
      </c>
      <c r="BS142" s="1118"/>
      <c r="BT142" s="1118"/>
      <c r="BU142" s="1118"/>
      <c r="BV142" s="1118"/>
      <c r="BW142" s="1118"/>
      <c r="BX142" s="1118"/>
      <c r="BY142" s="1118"/>
      <c r="BZ142" s="1118"/>
      <c r="CA142" s="1118"/>
      <c r="CB142" s="1118"/>
      <c r="CC142" s="1118"/>
      <c r="CD142" s="1118"/>
      <c r="CE142" s="1118"/>
      <c r="CF142" s="1118"/>
      <c r="CG142" s="1118"/>
      <c r="CH142" s="1118"/>
      <c r="CI142" s="1118"/>
      <c r="CJ142" s="1118"/>
      <c r="CK142" s="1118"/>
      <c r="CL142" s="58"/>
    </row>
    <row r="143" spans="1:135" ht="18.75" customHeight="1">
      <c r="A143" s="58"/>
      <c r="B143" s="58"/>
      <c r="C143" s="68"/>
      <c r="D143" s="1117" t="str">
        <f>IF('入力シート（表紙・目次・様式１～６）'!B30=0,"",'入力シート（表紙・目次・様式１～６）'!B30)</f>
        <v/>
      </c>
      <c r="E143" s="1117"/>
      <c r="F143" s="1117"/>
      <c r="G143" s="1117"/>
      <c r="H143" s="1117"/>
      <c r="I143" s="1117"/>
      <c r="J143" s="1117"/>
      <c r="K143" s="1117"/>
      <c r="L143" s="1117"/>
      <c r="M143" s="1117"/>
      <c r="N143" s="1117"/>
      <c r="O143" s="1117"/>
      <c r="P143" s="1117"/>
      <c r="Q143" s="1117"/>
      <c r="R143" s="1117"/>
      <c r="S143" s="1117"/>
      <c r="T143" s="1117"/>
      <c r="U143" s="1117"/>
      <c r="V143" s="1117"/>
      <c r="W143" s="1117"/>
      <c r="X143" s="58"/>
      <c r="BO143" s="58"/>
      <c r="BP143" s="58"/>
      <c r="BQ143" s="68"/>
      <c r="BR143" s="1118" t="s">
        <v>253</v>
      </c>
      <c r="BS143" s="1118"/>
      <c r="BT143" s="1118"/>
      <c r="BU143" s="1118"/>
      <c r="BV143" s="1118"/>
      <c r="BW143" s="1118"/>
      <c r="BX143" s="1118"/>
      <c r="BY143" s="1118"/>
      <c r="BZ143" s="1118"/>
      <c r="CA143" s="1118"/>
      <c r="CB143" s="1118"/>
      <c r="CC143" s="1118"/>
      <c r="CD143" s="1118"/>
      <c r="CE143" s="1118"/>
      <c r="CF143" s="1118"/>
      <c r="CG143" s="1118"/>
      <c r="CH143" s="1118"/>
      <c r="CI143" s="1118"/>
      <c r="CJ143" s="1118"/>
      <c r="CK143" s="1118"/>
      <c r="CL143" s="58"/>
    </row>
    <row r="144" spans="1:135" ht="18.75" customHeight="1">
      <c r="A144" s="58"/>
      <c r="B144" s="58"/>
      <c r="C144" s="68"/>
      <c r="D144" s="1117" t="str">
        <f>IF('入力シート（表紙・目次・様式１～６）'!B31=0,"",'入力シート（表紙・目次・様式１～６）'!B31)</f>
        <v/>
      </c>
      <c r="E144" s="1117"/>
      <c r="F144" s="1117"/>
      <c r="G144" s="1117"/>
      <c r="H144" s="1117"/>
      <c r="I144" s="1117"/>
      <c r="J144" s="1117"/>
      <c r="K144" s="1117"/>
      <c r="L144" s="1117"/>
      <c r="M144" s="1117"/>
      <c r="N144" s="1117"/>
      <c r="O144" s="1117"/>
      <c r="P144" s="1117"/>
      <c r="Q144" s="1117"/>
      <c r="R144" s="1117"/>
      <c r="S144" s="1117"/>
      <c r="T144" s="1117"/>
      <c r="U144" s="1117"/>
      <c r="V144" s="1117"/>
      <c r="W144" s="1117"/>
      <c r="X144" s="58"/>
      <c r="BO144" s="58"/>
      <c r="BP144" s="58"/>
      <c r="BQ144" s="68"/>
      <c r="BR144" s="1118"/>
      <c r="BS144" s="1118"/>
      <c r="BT144" s="1118"/>
      <c r="BU144" s="1118"/>
      <c r="BV144" s="1118"/>
      <c r="BW144" s="1118"/>
      <c r="BX144" s="1118"/>
      <c r="BY144" s="1118"/>
      <c r="BZ144" s="1118"/>
      <c r="CA144" s="1118"/>
      <c r="CB144" s="1118"/>
      <c r="CC144" s="1118"/>
      <c r="CD144" s="1118"/>
      <c r="CE144" s="1118"/>
      <c r="CF144" s="1118"/>
      <c r="CG144" s="1118"/>
      <c r="CH144" s="1118"/>
      <c r="CI144" s="1118"/>
      <c r="CJ144" s="1118"/>
      <c r="CK144" s="1118"/>
      <c r="CL144" s="58"/>
    </row>
    <row r="145" spans="1:196" ht="18.75" customHeight="1">
      <c r="A145" s="58"/>
      <c r="B145" s="58"/>
      <c r="C145" s="68"/>
      <c r="D145" s="1117" t="str">
        <f>IF('入力シート（表紙・目次・様式１～６）'!B32=0,"",'入力シート（表紙・目次・様式１～６）'!B32)</f>
        <v/>
      </c>
      <c r="E145" s="1117"/>
      <c r="F145" s="1117"/>
      <c r="G145" s="1117"/>
      <c r="H145" s="1117"/>
      <c r="I145" s="1117"/>
      <c r="J145" s="1117"/>
      <c r="K145" s="1117"/>
      <c r="L145" s="1117"/>
      <c r="M145" s="1117"/>
      <c r="N145" s="1117"/>
      <c r="O145" s="1117"/>
      <c r="P145" s="1117"/>
      <c r="Q145" s="1117"/>
      <c r="R145" s="1117"/>
      <c r="S145" s="1117"/>
      <c r="T145" s="1117"/>
      <c r="U145" s="1117"/>
      <c r="V145" s="1117"/>
      <c r="W145" s="1117"/>
      <c r="X145" s="58"/>
      <c r="BO145" s="58"/>
      <c r="BP145" s="58"/>
      <c r="BQ145" s="68"/>
      <c r="BR145" s="1118"/>
      <c r="BS145" s="1118"/>
      <c r="BT145" s="1118"/>
      <c r="BU145" s="1118"/>
      <c r="BV145" s="1118"/>
      <c r="BW145" s="1118"/>
      <c r="BX145" s="1118"/>
      <c r="BY145" s="1118"/>
      <c r="BZ145" s="1118"/>
      <c r="CA145" s="1118"/>
      <c r="CB145" s="1118"/>
      <c r="CC145" s="1118"/>
      <c r="CD145" s="1118"/>
      <c r="CE145" s="1118"/>
      <c r="CF145" s="1118"/>
      <c r="CG145" s="1118"/>
      <c r="CH145" s="1118"/>
      <c r="CI145" s="1118"/>
      <c r="CJ145" s="1118"/>
      <c r="CK145" s="1118"/>
      <c r="CL145" s="58"/>
    </row>
    <row r="146" spans="1:196" ht="18.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BR146" s="38" t="s">
        <v>458</v>
      </c>
    </row>
    <row r="147" spans="1:196" ht="18.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row>
    <row r="148" spans="1:196" ht="17.2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row>
    <row r="149" spans="1:196" ht="17.25" customHeight="1">
      <c r="A149" s="69"/>
      <c r="B149" s="69"/>
      <c r="C149" s="70" t="s">
        <v>361</v>
      </c>
      <c r="D149" s="71"/>
      <c r="E149" s="71"/>
      <c r="F149" s="71"/>
      <c r="G149" s="71"/>
      <c r="H149" s="71"/>
      <c r="I149" s="71"/>
      <c r="J149" s="71"/>
      <c r="K149" s="71"/>
      <c r="L149" s="71"/>
      <c r="M149" s="71"/>
      <c r="N149" s="71"/>
      <c r="O149" s="71"/>
      <c r="P149" s="71"/>
      <c r="Q149" s="71"/>
      <c r="R149" s="71"/>
      <c r="S149" s="71"/>
      <c r="T149" s="71"/>
      <c r="U149" s="71"/>
      <c r="V149" s="71"/>
      <c r="W149" s="71"/>
      <c r="X149" s="69"/>
      <c r="Y149" s="69"/>
      <c r="Z149" s="69"/>
      <c r="AA149" s="69"/>
      <c r="AB149" s="69"/>
      <c r="AC149" s="69"/>
      <c r="AD149" s="69"/>
      <c r="BE149" s="758" t="s">
        <v>254</v>
      </c>
      <c r="BF149" s="759"/>
      <c r="BG149" s="759"/>
      <c r="BH149" s="759"/>
      <c r="BI149" s="759"/>
      <c r="BJ149" s="759"/>
      <c r="BK149" s="759"/>
      <c r="BL149" s="760"/>
      <c r="BO149" s="69"/>
      <c r="BP149" s="69"/>
      <c r="BQ149" s="70" t="s">
        <v>361</v>
      </c>
      <c r="BR149" s="71"/>
      <c r="BS149" s="71"/>
      <c r="BT149" s="71"/>
      <c r="BU149" s="71"/>
      <c r="BV149" s="71"/>
      <c r="BW149" s="71"/>
      <c r="BX149" s="71"/>
      <c r="BY149" s="71"/>
      <c r="BZ149" s="71"/>
      <c r="CA149" s="71"/>
      <c r="CB149" s="71"/>
      <c r="CC149" s="71"/>
      <c r="CD149" s="71"/>
      <c r="CE149" s="71"/>
      <c r="CF149" s="71"/>
      <c r="CG149" s="71"/>
      <c r="CH149" s="71"/>
      <c r="CI149" s="71"/>
      <c r="CJ149" s="71"/>
      <c r="CK149" s="71"/>
      <c r="CL149" s="69"/>
      <c r="CM149" s="69"/>
      <c r="CN149" s="69"/>
      <c r="CO149" s="69"/>
      <c r="CP149" s="69"/>
      <c r="CQ149" s="69"/>
      <c r="CR149" s="69"/>
      <c r="DS149" s="758" t="s">
        <v>223</v>
      </c>
      <c r="DT149" s="759"/>
      <c r="DU149" s="759"/>
      <c r="DV149" s="759"/>
      <c r="DW149" s="759"/>
      <c r="DX149" s="759"/>
      <c r="DY149" s="759"/>
      <c r="DZ149" s="760"/>
    </row>
    <row r="150" spans="1:196" ht="17.2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BE150" s="761"/>
      <c r="BF150" s="762"/>
      <c r="BG150" s="762"/>
      <c r="BH150" s="762"/>
      <c r="BI150" s="762"/>
      <c r="BJ150" s="762"/>
      <c r="BK150" s="762"/>
      <c r="BL150" s="763"/>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DS150" s="761"/>
      <c r="DT150" s="762"/>
      <c r="DU150" s="762"/>
      <c r="DV150" s="762"/>
      <c r="DW150" s="762"/>
      <c r="DX150" s="762"/>
      <c r="DY150" s="762"/>
      <c r="DZ150" s="763"/>
    </row>
    <row r="151" spans="1:196" ht="17.25" customHeight="1">
      <c r="A151" s="69"/>
      <c r="B151" s="69"/>
      <c r="C151" s="72" t="s">
        <v>45</v>
      </c>
      <c r="D151" s="72"/>
      <c r="E151" s="72"/>
      <c r="F151" s="72"/>
      <c r="G151" s="72"/>
      <c r="H151" s="72"/>
      <c r="I151" s="72"/>
      <c r="J151" s="72"/>
      <c r="K151" s="72"/>
      <c r="L151" s="72"/>
      <c r="M151" s="69"/>
      <c r="N151" s="72"/>
      <c r="O151" s="72"/>
      <c r="P151" s="72"/>
      <c r="Q151" s="72"/>
      <c r="R151" s="72"/>
      <c r="S151" s="69"/>
      <c r="T151" s="69"/>
      <c r="U151" s="69"/>
      <c r="V151" s="69"/>
      <c r="W151" s="69"/>
      <c r="X151" s="69"/>
      <c r="Y151" s="69"/>
      <c r="Z151" s="69"/>
      <c r="AA151" s="69"/>
      <c r="AB151" s="69"/>
      <c r="AC151" s="69"/>
      <c r="AD151" s="69"/>
      <c r="BO151" s="69"/>
      <c r="BP151" s="69"/>
      <c r="BQ151" s="72" t="s">
        <v>45</v>
      </c>
      <c r="BR151" s="72"/>
      <c r="BS151" s="72"/>
      <c r="BT151" s="72"/>
      <c r="BU151" s="72"/>
      <c r="BV151" s="72"/>
      <c r="BW151" s="72"/>
      <c r="BX151" s="72"/>
      <c r="BY151" s="72"/>
      <c r="BZ151" s="72"/>
      <c r="CA151" s="69"/>
      <c r="CB151" s="72"/>
      <c r="CC151" s="72"/>
      <c r="CD151" s="72"/>
      <c r="CE151" s="72"/>
      <c r="CF151" s="72"/>
      <c r="CG151" s="69"/>
      <c r="CH151" s="69"/>
      <c r="CI151" s="69"/>
      <c r="CJ151" s="69"/>
      <c r="CK151" s="69"/>
      <c r="CL151" s="69"/>
      <c r="CM151" s="69"/>
      <c r="CN151" s="69"/>
      <c r="CO151" s="69"/>
      <c r="CP151" s="69"/>
      <c r="CQ151" s="69"/>
      <c r="CR151" s="69"/>
    </row>
    <row r="152" spans="1:196" ht="17.25" customHeight="1">
      <c r="A152" s="69"/>
      <c r="B152" s="69"/>
      <c r="C152" s="72"/>
      <c r="D152" s="72"/>
      <c r="E152" s="72"/>
      <c r="F152" s="72"/>
      <c r="G152" s="72"/>
      <c r="H152" s="72"/>
      <c r="I152" s="72"/>
      <c r="J152" s="72"/>
      <c r="K152" s="72"/>
      <c r="L152" s="72"/>
      <c r="M152" s="69"/>
      <c r="N152" s="72"/>
      <c r="O152" s="72"/>
      <c r="P152" s="72"/>
      <c r="Q152" s="72"/>
      <c r="R152" s="72"/>
      <c r="S152" s="69"/>
      <c r="T152" s="69"/>
      <c r="U152" s="69"/>
      <c r="V152" s="69"/>
      <c r="W152" s="69"/>
      <c r="X152" s="69"/>
      <c r="Y152" s="69"/>
      <c r="Z152" s="69"/>
      <c r="AA152" s="69"/>
      <c r="AB152" s="69"/>
      <c r="AC152" s="69"/>
      <c r="AD152" s="69"/>
      <c r="BO152" s="69"/>
      <c r="BP152" s="69"/>
      <c r="BQ152" s="72"/>
      <c r="BR152" s="72"/>
      <c r="BS152" s="72"/>
      <c r="BT152" s="72"/>
      <c r="BU152" s="72"/>
      <c r="BV152" s="72"/>
      <c r="BW152" s="72"/>
      <c r="BX152" s="72"/>
      <c r="BY152" s="72"/>
      <c r="BZ152" s="72"/>
      <c r="CA152" s="69"/>
      <c r="CB152" s="72"/>
      <c r="CC152" s="72"/>
      <c r="CD152" s="72"/>
      <c r="CE152" s="72"/>
      <c r="CF152" s="72"/>
      <c r="CG152" s="69"/>
      <c r="CH152" s="69"/>
      <c r="CI152" s="69"/>
      <c r="CJ152" s="69"/>
      <c r="CK152" s="69"/>
      <c r="CL152" s="69"/>
      <c r="CM152" s="69"/>
      <c r="CN152" s="69"/>
      <c r="CO152" s="69"/>
      <c r="CP152" s="69"/>
      <c r="CQ152" s="69"/>
      <c r="CR152" s="69"/>
    </row>
    <row r="153" spans="1:196" ht="17.25" customHeight="1">
      <c r="A153" s="69"/>
      <c r="B153" s="69"/>
      <c r="C153" s="11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1120"/>
      <c r="E153" s="1120"/>
      <c r="F153" s="1120"/>
      <c r="G153" s="1120"/>
      <c r="H153" s="1120"/>
      <c r="I153" s="1120"/>
      <c r="J153" s="1120"/>
      <c r="K153" s="1120"/>
      <c r="L153" s="1120"/>
      <c r="M153" s="1120"/>
      <c r="N153" s="1120"/>
      <c r="O153" s="1120"/>
      <c r="P153" s="1120"/>
      <c r="Q153" s="1120"/>
      <c r="R153" s="1120"/>
      <c r="S153" s="1120"/>
      <c r="T153" s="1120"/>
      <c r="U153" s="1120"/>
      <c r="V153" s="1120"/>
      <c r="W153" s="1120"/>
      <c r="X153" s="1120"/>
      <c r="Y153" s="1120"/>
      <c r="Z153" s="1120"/>
      <c r="AA153" s="1120"/>
      <c r="AB153" s="1120"/>
      <c r="AC153" s="1120"/>
      <c r="AD153" s="1120"/>
      <c r="AE153" s="1120"/>
      <c r="AF153" s="1120"/>
      <c r="AG153" s="1120"/>
      <c r="AH153" s="1120"/>
      <c r="AI153" s="1120"/>
      <c r="AJ153" s="1120"/>
      <c r="AK153" s="1120"/>
      <c r="AL153" s="1120"/>
      <c r="AM153" s="1120"/>
      <c r="AN153" s="1120"/>
      <c r="AO153" s="1120"/>
      <c r="AP153" s="1120"/>
      <c r="AQ153" s="1120"/>
      <c r="AR153" s="1120"/>
      <c r="AS153" s="1120"/>
      <c r="AT153" s="1120"/>
      <c r="AU153" s="1120"/>
      <c r="AV153" s="1120"/>
      <c r="AW153" s="1120"/>
      <c r="AX153" s="1120"/>
      <c r="AY153" s="1120"/>
      <c r="AZ153" s="1120"/>
      <c r="BA153" s="1120"/>
      <c r="BB153" s="1120"/>
      <c r="BC153" s="1120"/>
      <c r="BD153" s="1120"/>
      <c r="BE153" s="1120"/>
      <c r="BF153" s="1120"/>
      <c r="BG153" s="1120"/>
      <c r="BH153" s="1120"/>
      <c r="BI153" s="1120"/>
      <c r="BJ153" s="1120"/>
      <c r="BK153" s="1120"/>
      <c r="BL153" s="73"/>
      <c r="BO153" s="69"/>
      <c r="BP153" s="69"/>
      <c r="BQ153" s="1120" t="s">
        <v>362</v>
      </c>
      <c r="BR153" s="1120"/>
      <c r="BS153" s="1120"/>
      <c r="BT153" s="1120"/>
      <c r="BU153" s="1120"/>
      <c r="BV153" s="1120"/>
      <c r="BW153" s="1120"/>
      <c r="BX153" s="1120"/>
      <c r="BY153" s="1120"/>
      <c r="BZ153" s="1120"/>
      <c r="CA153" s="1120"/>
      <c r="CB153" s="1120"/>
      <c r="CC153" s="1120"/>
      <c r="CD153" s="1120"/>
      <c r="CE153" s="1120"/>
      <c r="CF153" s="1120"/>
      <c r="CG153" s="1120"/>
      <c r="CH153" s="1120"/>
      <c r="CI153" s="1120"/>
      <c r="CJ153" s="1120"/>
      <c r="CK153" s="1120"/>
      <c r="CL153" s="1120"/>
      <c r="CM153" s="1120"/>
      <c r="CN153" s="1120"/>
      <c r="CO153" s="1120"/>
      <c r="CP153" s="1120"/>
      <c r="CQ153" s="1120"/>
      <c r="CR153" s="1120"/>
      <c r="CS153" s="1120"/>
      <c r="CT153" s="1120"/>
      <c r="CU153" s="1120"/>
      <c r="CV153" s="1120"/>
      <c r="CW153" s="1120"/>
      <c r="CX153" s="1120"/>
      <c r="CY153" s="1120"/>
      <c r="CZ153" s="1120"/>
      <c r="DA153" s="1120"/>
      <c r="DB153" s="1120"/>
      <c r="DC153" s="1120"/>
      <c r="DD153" s="1120"/>
      <c r="DE153" s="1120"/>
      <c r="DF153" s="1120"/>
      <c r="DG153" s="1120"/>
      <c r="DH153" s="1120"/>
      <c r="DI153" s="1120"/>
      <c r="DJ153" s="1120"/>
      <c r="DK153" s="1120"/>
      <c r="DL153" s="1120"/>
      <c r="DM153" s="1120"/>
      <c r="DN153" s="1120"/>
      <c r="DO153" s="1120"/>
      <c r="DP153" s="1120"/>
      <c r="DQ153" s="1120"/>
      <c r="DR153" s="1120"/>
      <c r="DS153" s="1120"/>
      <c r="DT153" s="1120"/>
      <c r="DU153" s="1120"/>
      <c r="DV153" s="1120"/>
      <c r="DW153" s="1120"/>
      <c r="DX153" s="1120"/>
      <c r="DY153" s="1120"/>
      <c r="DZ153" s="1120"/>
      <c r="GN153" s="238"/>
    </row>
    <row r="154" spans="1:196" ht="17.25" customHeight="1">
      <c r="A154" s="69"/>
      <c r="B154" s="72"/>
      <c r="C154" s="1120"/>
      <c r="D154" s="1120"/>
      <c r="E154" s="1120"/>
      <c r="F154" s="1120"/>
      <c r="G154" s="1120"/>
      <c r="H154" s="1120"/>
      <c r="I154" s="1120"/>
      <c r="J154" s="1120"/>
      <c r="K154" s="1120"/>
      <c r="L154" s="1120"/>
      <c r="M154" s="1120"/>
      <c r="N154" s="1120"/>
      <c r="O154" s="1120"/>
      <c r="P154" s="1120"/>
      <c r="Q154" s="1120"/>
      <c r="R154" s="1120"/>
      <c r="S154" s="1120"/>
      <c r="T154" s="1120"/>
      <c r="U154" s="1120"/>
      <c r="V154" s="1120"/>
      <c r="W154" s="1120"/>
      <c r="X154" s="1120"/>
      <c r="Y154" s="1120"/>
      <c r="Z154" s="1120"/>
      <c r="AA154" s="1120"/>
      <c r="AB154" s="1120"/>
      <c r="AC154" s="1120"/>
      <c r="AD154" s="1120"/>
      <c r="AE154" s="1120"/>
      <c r="AF154" s="1120"/>
      <c r="AG154" s="1120"/>
      <c r="AH154" s="1120"/>
      <c r="AI154" s="1120"/>
      <c r="AJ154" s="1120"/>
      <c r="AK154" s="1120"/>
      <c r="AL154" s="1120"/>
      <c r="AM154" s="1120"/>
      <c r="AN154" s="1120"/>
      <c r="AO154" s="1120"/>
      <c r="AP154" s="1120"/>
      <c r="AQ154" s="1120"/>
      <c r="AR154" s="1120"/>
      <c r="AS154" s="1120"/>
      <c r="AT154" s="1120"/>
      <c r="AU154" s="1120"/>
      <c r="AV154" s="1120"/>
      <c r="AW154" s="1120"/>
      <c r="AX154" s="1120"/>
      <c r="AY154" s="1120"/>
      <c r="AZ154" s="1120"/>
      <c r="BA154" s="1120"/>
      <c r="BB154" s="1120"/>
      <c r="BC154" s="1120"/>
      <c r="BD154" s="1120"/>
      <c r="BE154" s="1120"/>
      <c r="BF154" s="1120"/>
      <c r="BG154" s="1120"/>
      <c r="BH154" s="1120"/>
      <c r="BI154" s="1120"/>
      <c r="BJ154" s="1120"/>
      <c r="BK154" s="1120"/>
      <c r="BL154" s="73"/>
      <c r="BO154" s="69"/>
      <c r="BP154" s="72"/>
      <c r="BQ154" s="1120"/>
      <c r="BR154" s="1120"/>
      <c r="BS154" s="1120"/>
      <c r="BT154" s="1120"/>
      <c r="BU154" s="1120"/>
      <c r="BV154" s="1120"/>
      <c r="BW154" s="1120"/>
      <c r="BX154" s="1120"/>
      <c r="BY154" s="1120"/>
      <c r="BZ154" s="1120"/>
      <c r="CA154" s="1120"/>
      <c r="CB154" s="1120"/>
      <c r="CC154" s="1120"/>
      <c r="CD154" s="1120"/>
      <c r="CE154" s="1120"/>
      <c r="CF154" s="1120"/>
      <c r="CG154" s="1120"/>
      <c r="CH154" s="1120"/>
      <c r="CI154" s="1120"/>
      <c r="CJ154" s="1120"/>
      <c r="CK154" s="1120"/>
      <c r="CL154" s="1120"/>
      <c r="CM154" s="1120"/>
      <c r="CN154" s="1120"/>
      <c r="CO154" s="1120"/>
      <c r="CP154" s="1120"/>
      <c r="CQ154" s="1120"/>
      <c r="CR154" s="1120"/>
      <c r="CS154" s="1120"/>
      <c r="CT154" s="1120"/>
      <c r="CU154" s="1120"/>
      <c r="CV154" s="1120"/>
      <c r="CW154" s="1120"/>
      <c r="CX154" s="1120"/>
      <c r="CY154" s="1120"/>
      <c r="CZ154" s="1120"/>
      <c r="DA154" s="1120"/>
      <c r="DB154" s="1120"/>
      <c r="DC154" s="1120"/>
      <c r="DD154" s="1120"/>
      <c r="DE154" s="1120"/>
      <c r="DF154" s="1120"/>
      <c r="DG154" s="1120"/>
      <c r="DH154" s="1120"/>
      <c r="DI154" s="1120"/>
      <c r="DJ154" s="1120"/>
      <c r="DK154" s="1120"/>
      <c r="DL154" s="1120"/>
      <c r="DM154" s="1120"/>
      <c r="DN154" s="1120"/>
      <c r="DO154" s="1120"/>
      <c r="DP154" s="1120"/>
      <c r="DQ154" s="1120"/>
      <c r="DR154" s="1120"/>
      <c r="DS154" s="1120"/>
      <c r="DT154" s="1120"/>
      <c r="DU154" s="1120"/>
      <c r="DV154" s="1120"/>
      <c r="DW154" s="1120"/>
      <c r="DX154" s="1120"/>
      <c r="DY154" s="1120"/>
      <c r="DZ154" s="1120"/>
      <c r="GN154" s="238"/>
    </row>
    <row r="155" spans="1:196" ht="17.25" customHeight="1">
      <c r="A155" s="69"/>
      <c r="B155" s="69"/>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O155" s="69"/>
      <c r="BP155" s="69"/>
      <c r="BQ155" s="1120"/>
      <c r="BR155" s="1120"/>
      <c r="BS155" s="1120"/>
      <c r="BT155" s="1120"/>
      <c r="BU155" s="1120"/>
      <c r="BV155" s="1120"/>
      <c r="BW155" s="1120"/>
      <c r="BX155" s="1120"/>
      <c r="BY155" s="1120"/>
      <c r="BZ155" s="1120"/>
      <c r="CA155" s="1120"/>
      <c r="CB155" s="1120"/>
      <c r="CC155" s="1120"/>
      <c r="CD155" s="1120"/>
      <c r="CE155" s="1120"/>
      <c r="CF155" s="1120"/>
      <c r="CG155" s="1120"/>
      <c r="CH155" s="1120"/>
      <c r="CI155" s="1120"/>
      <c r="CJ155" s="1120"/>
      <c r="CK155" s="1120"/>
      <c r="CL155" s="1120"/>
      <c r="CM155" s="1120"/>
      <c r="CN155" s="1120"/>
      <c r="CO155" s="1120"/>
      <c r="CP155" s="1120"/>
      <c r="CQ155" s="1120"/>
      <c r="CR155" s="1120"/>
      <c r="CS155" s="1120"/>
      <c r="CT155" s="1120"/>
      <c r="CU155" s="1120"/>
      <c r="CV155" s="1120"/>
      <c r="CW155" s="1120"/>
      <c r="CX155" s="1120"/>
      <c r="CY155" s="1120"/>
      <c r="CZ155" s="1120"/>
      <c r="DA155" s="1120"/>
      <c r="DB155" s="1120"/>
      <c r="DC155" s="1120"/>
      <c r="DD155" s="1120"/>
      <c r="DE155" s="1120"/>
      <c r="DF155" s="1120"/>
      <c r="DG155" s="1120"/>
      <c r="DH155" s="1120"/>
      <c r="DI155" s="1120"/>
      <c r="DJ155" s="1120"/>
      <c r="DK155" s="1120"/>
      <c r="DL155" s="1120"/>
      <c r="DM155" s="1120"/>
      <c r="DN155" s="1120"/>
      <c r="DO155" s="1120"/>
      <c r="DP155" s="1120"/>
      <c r="DQ155" s="1120"/>
      <c r="DR155" s="1120"/>
      <c r="DS155" s="1120"/>
      <c r="DT155" s="1120"/>
      <c r="DU155" s="1120"/>
      <c r="DV155" s="1120"/>
      <c r="DW155" s="1120"/>
      <c r="DX155" s="1120"/>
      <c r="DY155" s="1120"/>
      <c r="DZ155" s="1120"/>
    </row>
    <row r="156" spans="1:196" ht="17.25" customHeight="1">
      <c r="A156" s="69"/>
      <c r="B156" s="69"/>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O156" s="69"/>
      <c r="BP156" s="69"/>
      <c r="BQ156" s="1120"/>
      <c r="BR156" s="1120"/>
      <c r="BS156" s="1120"/>
      <c r="BT156" s="1120"/>
      <c r="BU156" s="1120"/>
      <c r="BV156" s="1120"/>
      <c r="BW156" s="1120"/>
      <c r="BX156" s="1120"/>
      <c r="BY156" s="1120"/>
      <c r="BZ156" s="1120"/>
      <c r="CA156" s="1120"/>
      <c r="CB156" s="1120"/>
      <c r="CC156" s="1120"/>
      <c r="CD156" s="1120"/>
      <c r="CE156" s="1120"/>
      <c r="CF156" s="1120"/>
      <c r="CG156" s="1120"/>
      <c r="CH156" s="1120"/>
      <c r="CI156" s="1120"/>
      <c r="CJ156" s="1120"/>
      <c r="CK156" s="1120"/>
      <c r="CL156" s="1120"/>
      <c r="CM156" s="1120"/>
      <c r="CN156" s="1120"/>
      <c r="CO156" s="1120"/>
      <c r="CP156" s="1120"/>
      <c r="CQ156" s="1120"/>
      <c r="CR156" s="1120"/>
      <c r="CS156" s="1120"/>
      <c r="CT156" s="1120"/>
      <c r="CU156" s="1120"/>
      <c r="CV156" s="1120"/>
      <c r="CW156" s="1120"/>
      <c r="CX156" s="1120"/>
      <c r="CY156" s="1120"/>
      <c r="CZ156" s="1120"/>
      <c r="DA156" s="1120"/>
      <c r="DB156" s="1120"/>
      <c r="DC156" s="1120"/>
      <c r="DD156" s="1120"/>
      <c r="DE156" s="1120"/>
      <c r="DF156" s="1120"/>
      <c r="DG156" s="1120"/>
      <c r="DH156" s="1120"/>
      <c r="DI156" s="1120"/>
      <c r="DJ156" s="1120"/>
      <c r="DK156" s="1120"/>
      <c r="DL156" s="1120"/>
      <c r="DM156" s="1120"/>
      <c r="DN156" s="1120"/>
      <c r="DO156" s="1120"/>
      <c r="DP156" s="1120"/>
      <c r="DQ156" s="1120"/>
      <c r="DR156" s="1120"/>
      <c r="DS156" s="1120"/>
      <c r="DT156" s="1120"/>
      <c r="DU156" s="1120"/>
      <c r="DV156" s="1120"/>
      <c r="DW156" s="1120"/>
      <c r="DX156" s="1120"/>
      <c r="DY156" s="1120"/>
      <c r="DZ156" s="1120"/>
    </row>
    <row r="157" spans="1:196" ht="17.25" customHeight="1">
      <c r="A157" s="69"/>
      <c r="B157" s="72"/>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O157" s="69"/>
      <c r="BP157" s="72"/>
      <c r="BQ157" s="1120"/>
      <c r="BR157" s="1120"/>
      <c r="BS157" s="1120"/>
      <c r="BT157" s="1120"/>
      <c r="BU157" s="1120"/>
      <c r="BV157" s="1120"/>
      <c r="BW157" s="1120"/>
      <c r="BX157" s="1120"/>
      <c r="BY157" s="1120"/>
      <c r="BZ157" s="1120"/>
      <c r="CA157" s="1120"/>
      <c r="CB157" s="1120"/>
      <c r="CC157" s="1120"/>
      <c r="CD157" s="1120"/>
      <c r="CE157" s="1120"/>
      <c r="CF157" s="1120"/>
      <c r="CG157" s="1120"/>
      <c r="CH157" s="1120"/>
      <c r="CI157" s="1120"/>
      <c r="CJ157" s="1120"/>
      <c r="CK157" s="1120"/>
      <c r="CL157" s="1120"/>
      <c r="CM157" s="1120"/>
      <c r="CN157" s="1120"/>
      <c r="CO157" s="1120"/>
      <c r="CP157" s="1120"/>
      <c r="CQ157" s="1120"/>
      <c r="CR157" s="1120"/>
      <c r="CS157" s="1120"/>
      <c r="CT157" s="1120"/>
      <c r="CU157" s="1120"/>
      <c r="CV157" s="1120"/>
      <c r="CW157" s="1120"/>
      <c r="CX157" s="1120"/>
      <c r="CY157" s="1120"/>
      <c r="CZ157" s="1120"/>
      <c r="DA157" s="1120"/>
      <c r="DB157" s="1120"/>
      <c r="DC157" s="1120"/>
      <c r="DD157" s="1120"/>
      <c r="DE157" s="1120"/>
      <c r="DF157" s="1120"/>
      <c r="DG157" s="1120"/>
      <c r="DH157" s="1120"/>
      <c r="DI157" s="1120"/>
      <c r="DJ157" s="1120"/>
      <c r="DK157" s="1120"/>
      <c r="DL157" s="1120"/>
      <c r="DM157" s="1120"/>
      <c r="DN157" s="1120"/>
      <c r="DO157" s="1120"/>
      <c r="DP157" s="1120"/>
      <c r="DQ157" s="1120"/>
      <c r="DR157" s="1120"/>
      <c r="DS157" s="1120"/>
      <c r="DT157" s="1120"/>
      <c r="DU157" s="1120"/>
      <c r="DV157" s="1120"/>
      <c r="DW157" s="1120"/>
      <c r="DX157" s="1120"/>
      <c r="DY157" s="1120"/>
      <c r="DZ157" s="1120"/>
    </row>
    <row r="158" spans="1:196" ht="17.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4"/>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5"/>
    </row>
    <row r="160" spans="1:196" ht="18.75" customHeight="1">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c r="B162" s="5"/>
      <c r="C162" s="14"/>
      <c r="D162" s="1094" t="s">
        <v>610</v>
      </c>
      <c r="E162" s="1095"/>
      <c r="F162" s="1095"/>
      <c r="G162" s="1095"/>
      <c r="H162" s="1095"/>
      <c r="I162" s="1095"/>
      <c r="J162" s="1095"/>
      <c r="K162" s="1095"/>
      <c r="L162" s="1095"/>
      <c r="M162" s="1095"/>
      <c r="N162" s="1095"/>
      <c r="O162" s="1095"/>
      <c r="P162" s="1095"/>
      <c r="Q162" s="1095"/>
      <c r="R162" s="1096"/>
      <c r="S162" s="5"/>
      <c r="T162" s="5"/>
      <c r="U162" s="5"/>
      <c r="V162" s="5"/>
      <c r="W162" s="5"/>
      <c r="X162" s="5"/>
      <c r="Y162" s="5"/>
      <c r="Z162" s="5"/>
      <c r="AA162" s="5"/>
      <c r="AB162" s="5"/>
      <c r="AC162" s="5"/>
      <c r="AD162" s="1094" t="str">
        <f>IF('入力シート（表紙・目次・様式１～６）'!D39=0,"",'入力シート（表紙・目次・様式１～６）'!D39)</f>
        <v>洪水予報等の情報収集</v>
      </c>
      <c r="AE162" s="1095"/>
      <c r="AF162" s="1095"/>
      <c r="AG162" s="1095"/>
      <c r="AH162" s="1095"/>
      <c r="AI162" s="1095"/>
      <c r="AJ162" s="1095"/>
      <c r="AK162" s="1095"/>
      <c r="AL162" s="1095"/>
      <c r="AM162" s="1095"/>
      <c r="AN162" s="1095"/>
      <c r="AO162" s="1095"/>
      <c r="AP162" s="1095"/>
      <c r="AQ162" s="1095"/>
      <c r="AR162" s="1096"/>
      <c r="AS162" s="5"/>
      <c r="AT162" s="1094" t="str">
        <f>IF('入力シート（表紙・目次・様式１～６）'!K39=0,"",'入力シート（表紙・目次・様式１～６）'!K39)</f>
        <v>総括・情報班（情報収集伝達要員）</v>
      </c>
      <c r="AU162" s="1095"/>
      <c r="AV162" s="1095"/>
      <c r="AW162" s="1095"/>
      <c r="AX162" s="1095"/>
      <c r="AY162" s="1095"/>
      <c r="AZ162" s="1095"/>
      <c r="BA162" s="1095"/>
      <c r="BB162" s="1095"/>
      <c r="BC162" s="1095"/>
      <c r="BD162" s="1095"/>
      <c r="BE162" s="1095"/>
      <c r="BF162" s="1095"/>
      <c r="BG162" s="1095"/>
      <c r="BH162" s="1095"/>
      <c r="BI162" s="1095"/>
      <c r="BJ162" s="1096"/>
      <c r="BK162" s="15"/>
      <c r="BL162" s="5"/>
      <c r="BM162" s="5"/>
      <c r="BP162" s="5"/>
      <c r="BQ162" s="14"/>
      <c r="BR162" s="1108" t="s">
        <v>363</v>
      </c>
      <c r="BS162" s="1109"/>
      <c r="BT162" s="1109"/>
      <c r="BU162" s="1109"/>
      <c r="BV162" s="1109"/>
      <c r="BW162" s="1109"/>
      <c r="BX162" s="1109"/>
      <c r="BY162" s="1109"/>
      <c r="BZ162" s="1109"/>
      <c r="CA162" s="1109"/>
      <c r="CB162" s="1109"/>
      <c r="CC162" s="1109"/>
      <c r="CD162" s="1109"/>
      <c r="CE162" s="1109"/>
      <c r="CF162" s="1110"/>
      <c r="CG162" s="5"/>
      <c r="CH162" s="5"/>
      <c r="CI162" s="5"/>
      <c r="CJ162" s="5"/>
      <c r="CK162" s="5"/>
      <c r="CL162" s="5"/>
      <c r="CM162" s="5"/>
      <c r="CN162" s="5"/>
      <c r="CO162" s="5"/>
      <c r="CP162" s="5"/>
      <c r="CQ162" s="5"/>
      <c r="CR162" s="1108" t="s">
        <v>364</v>
      </c>
      <c r="CS162" s="1109"/>
      <c r="CT162" s="1109"/>
      <c r="CU162" s="1109"/>
      <c r="CV162" s="1109"/>
      <c r="CW162" s="1109"/>
      <c r="CX162" s="1109"/>
      <c r="CY162" s="1109"/>
      <c r="CZ162" s="1109"/>
      <c r="DA162" s="1109"/>
      <c r="DB162" s="1109"/>
      <c r="DC162" s="1109"/>
      <c r="DD162" s="1109"/>
      <c r="DE162" s="1109"/>
      <c r="DF162" s="1110"/>
      <c r="DG162" s="5"/>
      <c r="DH162" s="1108" t="s">
        <v>159</v>
      </c>
      <c r="DI162" s="1109"/>
      <c r="DJ162" s="1109"/>
      <c r="DK162" s="1109"/>
      <c r="DL162" s="1109"/>
      <c r="DM162" s="1109"/>
      <c r="DN162" s="1109"/>
      <c r="DO162" s="1109"/>
      <c r="DP162" s="1109"/>
      <c r="DQ162" s="1109"/>
      <c r="DR162" s="1109"/>
      <c r="DS162" s="1109"/>
      <c r="DT162" s="1109"/>
      <c r="DU162" s="1109"/>
      <c r="DV162" s="1109"/>
      <c r="DW162" s="1109"/>
      <c r="DX162" s="1110"/>
      <c r="DY162" s="15"/>
      <c r="DZ162" s="5"/>
      <c r="EA162" s="5"/>
    </row>
    <row r="163" spans="2:131" ht="15" customHeight="1">
      <c r="B163" s="5"/>
      <c r="C163" s="14"/>
      <c r="D163" s="1100" t="str">
        <f>IF('入力シート（表紙・目次・様式１～６）'!B39=0,"",'入力シート（表紙・目次・様式１～６）'!B39)</f>
        <v>氾濫注意情報</v>
      </c>
      <c r="E163" s="1101"/>
      <c r="F163" s="1101"/>
      <c r="G163" s="1101"/>
      <c r="H163" s="1101"/>
      <c r="I163" s="1101"/>
      <c r="J163" s="1101"/>
      <c r="K163" s="1101"/>
      <c r="L163" s="1101"/>
      <c r="M163" s="1101"/>
      <c r="N163" s="1101"/>
      <c r="O163" s="1101"/>
      <c r="P163" s="1101"/>
      <c r="Q163" s="1101"/>
      <c r="R163" s="1102"/>
      <c r="S163" s="5"/>
      <c r="T163" s="5"/>
      <c r="U163" s="5"/>
      <c r="V163" s="5"/>
      <c r="W163" s="5"/>
      <c r="X163" s="5"/>
      <c r="Y163" s="5"/>
      <c r="Z163" s="5"/>
      <c r="AA163" s="5"/>
      <c r="AB163" s="5"/>
      <c r="AC163" s="5"/>
      <c r="AD163" s="1100" t="str">
        <f>IF('入力シート（表紙・目次・様式１～６）'!D40=0,"",'入力シート（表紙・目次・様式１～６）'!D40)</f>
        <v/>
      </c>
      <c r="AE163" s="1101"/>
      <c r="AF163" s="1101"/>
      <c r="AG163" s="1101"/>
      <c r="AH163" s="1101"/>
      <c r="AI163" s="1101"/>
      <c r="AJ163" s="1101"/>
      <c r="AK163" s="1101"/>
      <c r="AL163" s="1101"/>
      <c r="AM163" s="1101"/>
      <c r="AN163" s="1101"/>
      <c r="AO163" s="1101"/>
      <c r="AP163" s="1101"/>
      <c r="AQ163" s="1101"/>
      <c r="AR163" s="1102"/>
      <c r="AS163" s="5"/>
      <c r="AT163" s="1100" t="str">
        <f>IF('入力シート（表紙・目次・様式１～６）'!K40=0,"",'入力シート（表紙・目次・様式１～６）'!K40)</f>
        <v/>
      </c>
      <c r="AU163" s="1101"/>
      <c r="AV163" s="1101"/>
      <c r="AW163" s="1101"/>
      <c r="AX163" s="1101"/>
      <c r="AY163" s="1101"/>
      <c r="AZ163" s="1101"/>
      <c r="BA163" s="1101"/>
      <c r="BB163" s="1101"/>
      <c r="BC163" s="1101"/>
      <c r="BD163" s="1101"/>
      <c r="BE163" s="1101"/>
      <c r="BF163" s="1101"/>
      <c r="BG163" s="1101"/>
      <c r="BH163" s="1101"/>
      <c r="BI163" s="1101"/>
      <c r="BJ163" s="1102"/>
      <c r="BK163" s="15"/>
      <c r="BL163" s="5"/>
      <c r="BM163" s="5"/>
      <c r="BP163" s="5"/>
      <c r="BQ163" s="14"/>
      <c r="BR163" s="1097" t="s">
        <v>365</v>
      </c>
      <c r="BS163" s="1098"/>
      <c r="BT163" s="1098"/>
      <c r="BU163" s="1098"/>
      <c r="BV163" s="1098"/>
      <c r="BW163" s="1098"/>
      <c r="BX163" s="1098"/>
      <c r="BY163" s="1098"/>
      <c r="BZ163" s="1098"/>
      <c r="CA163" s="1098"/>
      <c r="CB163" s="1098"/>
      <c r="CC163" s="1098"/>
      <c r="CD163" s="1098"/>
      <c r="CE163" s="1098"/>
      <c r="CF163" s="1099"/>
      <c r="CG163" s="5"/>
      <c r="CH163" s="5"/>
      <c r="CI163" s="5"/>
      <c r="CJ163" s="5"/>
      <c r="CK163" s="5"/>
      <c r="CL163" s="5"/>
      <c r="CM163" s="5"/>
      <c r="CN163" s="5"/>
      <c r="CO163" s="5"/>
      <c r="CP163" s="5"/>
      <c r="CQ163" s="5"/>
      <c r="CR163" s="1097"/>
      <c r="CS163" s="1098"/>
      <c r="CT163" s="1098"/>
      <c r="CU163" s="1098"/>
      <c r="CV163" s="1098"/>
      <c r="CW163" s="1098"/>
      <c r="CX163" s="1098"/>
      <c r="CY163" s="1098"/>
      <c r="CZ163" s="1098"/>
      <c r="DA163" s="1098"/>
      <c r="DB163" s="1098"/>
      <c r="DC163" s="1098"/>
      <c r="DD163" s="1098"/>
      <c r="DE163" s="1098"/>
      <c r="DF163" s="1099"/>
      <c r="DG163" s="5"/>
      <c r="DH163" s="1097"/>
      <c r="DI163" s="1098"/>
      <c r="DJ163" s="1098"/>
      <c r="DK163" s="1098"/>
      <c r="DL163" s="1098"/>
      <c r="DM163" s="1098"/>
      <c r="DN163" s="1098"/>
      <c r="DO163" s="1098"/>
      <c r="DP163" s="1098"/>
      <c r="DQ163" s="1098"/>
      <c r="DR163" s="1098"/>
      <c r="DS163" s="1098"/>
      <c r="DT163" s="1098"/>
      <c r="DU163" s="1098"/>
      <c r="DV163" s="1098"/>
      <c r="DW163" s="1098"/>
      <c r="DX163" s="1099"/>
      <c r="DY163" s="15"/>
      <c r="DZ163" s="5"/>
      <c r="EA163" s="5"/>
    </row>
    <row r="164" spans="2:131" ht="15" customHeight="1">
      <c r="B164" s="5"/>
      <c r="C164" s="14"/>
      <c r="D164" s="1100" t="str">
        <f>IF('入力シート（表紙・目次・様式１～６）'!B40=0,"",'入力シート（表紙・目次・様式１～６）'!B40)</f>
        <v/>
      </c>
      <c r="E164" s="1101"/>
      <c r="F164" s="1101"/>
      <c r="G164" s="1101"/>
      <c r="H164" s="1101"/>
      <c r="I164" s="1101"/>
      <c r="J164" s="1101"/>
      <c r="K164" s="1101"/>
      <c r="L164" s="1101"/>
      <c r="M164" s="1101"/>
      <c r="N164" s="1101"/>
      <c r="O164" s="1101"/>
      <c r="P164" s="1101"/>
      <c r="Q164" s="1101"/>
      <c r="R164" s="1102"/>
      <c r="S164" s="5"/>
      <c r="T164" s="5"/>
      <c r="U164" s="5"/>
      <c r="V164" s="5"/>
      <c r="W164" s="5"/>
      <c r="X164" s="5"/>
      <c r="Y164" s="5"/>
      <c r="Z164" s="5"/>
      <c r="AA164" s="5"/>
      <c r="AB164" s="5"/>
      <c r="AC164" s="5"/>
      <c r="AD164" s="1100" t="str">
        <f>IF('入力シート（表紙・目次・様式１～６）'!D41=0,"",'入力シート（表紙・目次・様式１～６）'!D41)</f>
        <v/>
      </c>
      <c r="AE164" s="1101"/>
      <c r="AF164" s="1101"/>
      <c r="AG164" s="1101"/>
      <c r="AH164" s="1101"/>
      <c r="AI164" s="1101"/>
      <c r="AJ164" s="1101"/>
      <c r="AK164" s="1101"/>
      <c r="AL164" s="1101"/>
      <c r="AM164" s="1101"/>
      <c r="AN164" s="1101"/>
      <c r="AO164" s="1101"/>
      <c r="AP164" s="1101"/>
      <c r="AQ164" s="1101"/>
      <c r="AR164" s="1102"/>
      <c r="AS164" s="5"/>
      <c r="AT164" s="1100" t="str">
        <f>IF('入力シート（表紙・目次・様式１～６）'!K41=0,"",'入力シート（表紙・目次・様式１～６）'!K41)</f>
        <v/>
      </c>
      <c r="AU164" s="1101"/>
      <c r="AV164" s="1101"/>
      <c r="AW164" s="1101"/>
      <c r="AX164" s="1101"/>
      <c r="AY164" s="1101"/>
      <c r="AZ164" s="1101"/>
      <c r="BA164" s="1101"/>
      <c r="BB164" s="1101"/>
      <c r="BC164" s="1101"/>
      <c r="BD164" s="1101"/>
      <c r="BE164" s="1101"/>
      <c r="BF164" s="1101"/>
      <c r="BG164" s="1101"/>
      <c r="BH164" s="1101"/>
      <c r="BI164" s="1101"/>
      <c r="BJ164" s="1102"/>
      <c r="BK164" s="15"/>
      <c r="BL164" s="5"/>
      <c r="BM164" s="5"/>
      <c r="BP164" s="5"/>
      <c r="BQ164" s="14"/>
      <c r="BR164" s="1097" t="s">
        <v>366</v>
      </c>
      <c r="BS164" s="1098"/>
      <c r="BT164" s="1098"/>
      <c r="BU164" s="1098"/>
      <c r="BV164" s="1098"/>
      <c r="BW164" s="1098"/>
      <c r="BX164" s="1098"/>
      <c r="BY164" s="1098"/>
      <c r="BZ164" s="1098"/>
      <c r="CA164" s="1098"/>
      <c r="CB164" s="1098"/>
      <c r="CC164" s="1098"/>
      <c r="CD164" s="1098"/>
      <c r="CE164" s="1098"/>
      <c r="CF164" s="1099"/>
      <c r="CG164" s="5"/>
      <c r="CH164" s="5"/>
      <c r="CI164" s="5"/>
      <c r="CJ164" s="5"/>
      <c r="CK164" s="5"/>
      <c r="CL164" s="5"/>
      <c r="CM164" s="5"/>
      <c r="CN164" s="5"/>
      <c r="CO164" s="5"/>
      <c r="CP164" s="5"/>
      <c r="CQ164" s="5"/>
      <c r="CR164" s="1097"/>
      <c r="CS164" s="1098"/>
      <c r="CT164" s="1098"/>
      <c r="CU164" s="1098"/>
      <c r="CV164" s="1098"/>
      <c r="CW164" s="1098"/>
      <c r="CX164" s="1098"/>
      <c r="CY164" s="1098"/>
      <c r="CZ164" s="1098"/>
      <c r="DA164" s="1098"/>
      <c r="DB164" s="1098"/>
      <c r="DC164" s="1098"/>
      <c r="DD164" s="1098"/>
      <c r="DE164" s="1098"/>
      <c r="DF164" s="1099"/>
      <c r="DG164" s="5"/>
      <c r="DH164" s="1097"/>
      <c r="DI164" s="1098"/>
      <c r="DJ164" s="1098"/>
      <c r="DK164" s="1098"/>
      <c r="DL164" s="1098"/>
      <c r="DM164" s="1098"/>
      <c r="DN164" s="1098"/>
      <c r="DO164" s="1098"/>
      <c r="DP164" s="1098"/>
      <c r="DQ164" s="1098"/>
      <c r="DR164" s="1098"/>
      <c r="DS164" s="1098"/>
      <c r="DT164" s="1098"/>
      <c r="DU164" s="1098"/>
      <c r="DV164" s="1098"/>
      <c r="DW164" s="1098"/>
      <c r="DX164" s="1099"/>
      <c r="DY164" s="15"/>
      <c r="DZ164" s="5"/>
      <c r="EA164" s="5"/>
    </row>
    <row r="165" spans="2:131" ht="15" customHeight="1">
      <c r="B165" s="5"/>
      <c r="C165" s="14"/>
      <c r="D165" s="1100" t="str">
        <f>IF('入力シート（表紙・目次・様式１～６）'!B41=0,"",'入力シート（表紙・目次・様式１～６）'!B41)</f>
        <v/>
      </c>
      <c r="E165" s="1101"/>
      <c r="F165" s="1101"/>
      <c r="G165" s="1101"/>
      <c r="H165" s="1101"/>
      <c r="I165" s="1101"/>
      <c r="J165" s="1101"/>
      <c r="K165" s="1101"/>
      <c r="L165" s="1101"/>
      <c r="M165" s="1101"/>
      <c r="N165" s="1101"/>
      <c r="O165" s="1101"/>
      <c r="P165" s="1101"/>
      <c r="Q165" s="1101"/>
      <c r="R165" s="1102"/>
      <c r="S165" s="5"/>
      <c r="T165" s="5"/>
      <c r="U165" s="5"/>
      <c r="V165" s="5"/>
      <c r="W165" s="5"/>
      <c r="X165" s="5"/>
      <c r="Y165" s="5"/>
      <c r="Z165" s="5"/>
      <c r="AA165" s="5"/>
      <c r="AB165" s="5"/>
      <c r="AC165" s="5"/>
      <c r="AD165" s="1100" t="str">
        <f>IF('入力シート（表紙・目次・様式１～６）'!D42=0,"",'入力シート（表紙・目次・様式１～６）'!D42)</f>
        <v/>
      </c>
      <c r="AE165" s="1101"/>
      <c r="AF165" s="1101"/>
      <c r="AG165" s="1101"/>
      <c r="AH165" s="1101"/>
      <c r="AI165" s="1101"/>
      <c r="AJ165" s="1101"/>
      <c r="AK165" s="1101"/>
      <c r="AL165" s="1101"/>
      <c r="AM165" s="1101"/>
      <c r="AN165" s="1101"/>
      <c r="AO165" s="1101"/>
      <c r="AP165" s="1101"/>
      <c r="AQ165" s="1101"/>
      <c r="AR165" s="1102"/>
      <c r="AS165" s="5"/>
      <c r="AT165" s="1100" t="str">
        <f>IF('入力シート（表紙・目次・様式１～６）'!K42=0,"",'入力シート（表紙・目次・様式１～６）'!K42)</f>
        <v/>
      </c>
      <c r="AU165" s="1101"/>
      <c r="AV165" s="1101"/>
      <c r="AW165" s="1101"/>
      <c r="AX165" s="1101"/>
      <c r="AY165" s="1101"/>
      <c r="AZ165" s="1101"/>
      <c r="BA165" s="1101"/>
      <c r="BB165" s="1101"/>
      <c r="BC165" s="1101"/>
      <c r="BD165" s="1101"/>
      <c r="BE165" s="1101"/>
      <c r="BF165" s="1101"/>
      <c r="BG165" s="1101"/>
      <c r="BH165" s="1101"/>
      <c r="BI165" s="1101"/>
      <c r="BJ165" s="1102"/>
      <c r="BK165" s="15"/>
      <c r="BL165" s="5"/>
      <c r="BM165" s="5"/>
      <c r="BP165" s="5"/>
      <c r="BQ165" s="14"/>
      <c r="BR165" s="1097" t="s">
        <v>367</v>
      </c>
      <c r="BS165" s="1098"/>
      <c r="BT165" s="1098"/>
      <c r="BU165" s="1098"/>
      <c r="BV165" s="1098"/>
      <c r="BW165" s="1098"/>
      <c r="BX165" s="1098"/>
      <c r="BY165" s="1098"/>
      <c r="BZ165" s="1098"/>
      <c r="CA165" s="1098"/>
      <c r="CB165" s="1098"/>
      <c r="CC165" s="1098"/>
      <c r="CD165" s="1098"/>
      <c r="CE165" s="1098"/>
      <c r="CF165" s="1099"/>
      <c r="CG165" s="5"/>
      <c r="CH165" s="5"/>
      <c r="CI165" s="5"/>
      <c r="CJ165" s="5"/>
      <c r="CK165" s="5"/>
      <c r="CL165" s="5"/>
      <c r="CM165" s="5"/>
      <c r="CN165" s="5"/>
      <c r="CO165" s="5"/>
      <c r="CP165" s="5"/>
      <c r="CQ165" s="5"/>
      <c r="CR165" s="1097"/>
      <c r="CS165" s="1098"/>
      <c r="CT165" s="1098"/>
      <c r="CU165" s="1098"/>
      <c r="CV165" s="1098"/>
      <c r="CW165" s="1098"/>
      <c r="CX165" s="1098"/>
      <c r="CY165" s="1098"/>
      <c r="CZ165" s="1098"/>
      <c r="DA165" s="1098"/>
      <c r="DB165" s="1098"/>
      <c r="DC165" s="1098"/>
      <c r="DD165" s="1098"/>
      <c r="DE165" s="1098"/>
      <c r="DF165" s="1099"/>
      <c r="DG165" s="5"/>
      <c r="DH165" s="1097"/>
      <c r="DI165" s="1098"/>
      <c r="DJ165" s="1098"/>
      <c r="DK165" s="1098"/>
      <c r="DL165" s="1098"/>
      <c r="DM165" s="1098"/>
      <c r="DN165" s="1098"/>
      <c r="DO165" s="1098"/>
      <c r="DP165" s="1098"/>
      <c r="DQ165" s="1098"/>
      <c r="DR165" s="1098"/>
      <c r="DS165" s="1098"/>
      <c r="DT165" s="1098"/>
      <c r="DU165" s="1098"/>
      <c r="DV165" s="1098"/>
      <c r="DW165" s="1098"/>
      <c r="DX165" s="1099"/>
      <c r="DY165" s="15"/>
      <c r="DZ165" s="5"/>
      <c r="EA165" s="5"/>
    </row>
    <row r="166" spans="2:131" ht="15" customHeight="1">
      <c r="B166" s="5"/>
      <c r="C166" s="14"/>
      <c r="D166" s="1100" t="str">
        <f>IF('入力シート（表紙・目次・様式１～６）'!B42=0,"",'入力シート（表紙・目次・様式１～６）'!B42)</f>
        <v/>
      </c>
      <c r="E166" s="1101"/>
      <c r="F166" s="1101"/>
      <c r="G166" s="1101"/>
      <c r="H166" s="1101"/>
      <c r="I166" s="1101"/>
      <c r="J166" s="1101"/>
      <c r="K166" s="1101"/>
      <c r="L166" s="1101"/>
      <c r="M166" s="1101"/>
      <c r="N166" s="1101"/>
      <c r="O166" s="1101"/>
      <c r="P166" s="1101"/>
      <c r="Q166" s="1101"/>
      <c r="R166" s="1102"/>
      <c r="S166" s="5"/>
      <c r="T166" s="5"/>
      <c r="U166" s="5"/>
      <c r="V166" s="5"/>
      <c r="W166" s="5"/>
      <c r="X166" s="5"/>
      <c r="Y166" s="5"/>
      <c r="Z166" s="5"/>
      <c r="AA166" s="5"/>
      <c r="AB166" s="5"/>
      <c r="AC166" s="5"/>
      <c r="AD166" s="1100" t="str">
        <f>IF('入力シート（表紙・目次・様式１～６）'!D43=0,"",'入力シート（表紙・目次・様式１～６）'!D43)</f>
        <v/>
      </c>
      <c r="AE166" s="1101"/>
      <c r="AF166" s="1101"/>
      <c r="AG166" s="1101"/>
      <c r="AH166" s="1101"/>
      <c r="AI166" s="1101"/>
      <c r="AJ166" s="1101"/>
      <c r="AK166" s="1101"/>
      <c r="AL166" s="1101"/>
      <c r="AM166" s="1101"/>
      <c r="AN166" s="1101"/>
      <c r="AO166" s="1101"/>
      <c r="AP166" s="1101"/>
      <c r="AQ166" s="1101"/>
      <c r="AR166" s="1102"/>
      <c r="AS166" s="5"/>
      <c r="AT166" s="1100" t="str">
        <f>IF('入力シート（表紙・目次・様式１～６）'!K43=0,"",'入力シート（表紙・目次・様式１～６）'!K43)</f>
        <v/>
      </c>
      <c r="AU166" s="1101"/>
      <c r="AV166" s="1101"/>
      <c r="AW166" s="1101"/>
      <c r="AX166" s="1101"/>
      <c r="AY166" s="1101"/>
      <c r="AZ166" s="1101"/>
      <c r="BA166" s="1101"/>
      <c r="BB166" s="1101"/>
      <c r="BC166" s="1101"/>
      <c r="BD166" s="1101"/>
      <c r="BE166" s="1101"/>
      <c r="BF166" s="1101"/>
      <c r="BG166" s="1101"/>
      <c r="BH166" s="1101"/>
      <c r="BI166" s="1101"/>
      <c r="BJ166" s="1102"/>
      <c r="BK166" s="15"/>
      <c r="BL166" s="5"/>
      <c r="BM166" s="5"/>
      <c r="BP166" s="5"/>
      <c r="BQ166" s="14"/>
      <c r="BR166" s="1097"/>
      <c r="BS166" s="1098"/>
      <c r="BT166" s="1098"/>
      <c r="BU166" s="1098"/>
      <c r="BV166" s="1098"/>
      <c r="BW166" s="1098"/>
      <c r="BX166" s="1098"/>
      <c r="BY166" s="1098"/>
      <c r="BZ166" s="1098"/>
      <c r="CA166" s="1098"/>
      <c r="CB166" s="1098"/>
      <c r="CC166" s="1098"/>
      <c r="CD166" s="1098"/>
      <c r="CE166" s="1098"/>
      <c r="CF166" s="1099"/>
      <c r="CG166" s="5"/>
      <c r="CH166" s="5"/>
      <c r="CI166" s="5"/>
      <c r="CJ166" s="5"/>
      <c r="CK166" s="5"/>
      <c r="CL166" s="5"/>
      <c r="CM166" s="5"/>
      <c r="CN166" s="5"/>
      <c r="CO166" s="5"/>
      <c r="CP166" s="5"/>
      <c r="CQ166" s="5"/>
      <c r="CR166" s="1097"/>
      <c r="CS166" s="1098"/>
      <c r="CT166" s="1098"/>
      <c r="CU166" s="1098"/>
      <c r="CV166" s="1098"/>
      <c r="CW166" s="1098"/>
      <c r="CX166" s="1098"/>
      <c r="CY166" s="1098"/>
      <c r="CZ166" s="1098"/>
      <c r="DA166" s="1098"/>
      <c r="DB166" s="1098"/>
      <c r="DC166" s="1098"/>
      <c r="DD166" s="1098"/>
      <c r="DE166" s="1098"/>
      <c r="DF166" s="1099"/>
      <c r="DG166" s="5"/>
      <c r="DH166" s="1097"/>
      <c r="DI166" s="1098"/>
      <c r="DJ166" s="1098"/>
      <c r="DK166" s="1098"/>
      <c r="DL166" s="1098"/>
      <c r="DM166" s="1098"/>
      <c r="DN166" s="1098"/>
      <c r="DO166" s="1098"/>
      <c r="DP166" s="1098"/>
      <c r="DQ166" s="1098"/>
      <c r="DR166" s="1098"/>
      <c r="DS166" s="1098"/>
      <c r="DT166" s="1098"/>
      <c r="DU166" s="1098"/>
      <c r="DV166" s="1098"/>
      <c r="DW166" s="1098"/>
      <c r="DX166" s="1099"/>
      <c r="DY166" s="15"/>
      <c r="DZ166" s="5"/>
      <c r="EA166" s="5"/>
    </row>
    <row r="167" spans="2:131" ht="15" customHeight="1">
      <c r="B167" s="5"/>
      <c r="C167" s="14"/>
      <c r="D167" s="1100" t="str">
        <f>IF('入力シート（表紙・目次・様式１～６）'!B43=0,"",'入力シート（表紙・目次・様式１～６）'!B43)</f>
        <v/>
      </c>
      <c r="E167" s="1101"/>
      <c r="F167" s="1101"/>
      <c r="G167" s="1101"/>
      <c r="H167" s="1101"/>
      <c r="I167" s="1101"/>
      <c r="J167" s="1101"/>
      <c r="K167" s="1101"/>
      <c r="L167" s="1101"/>
      <c r="M167" s="1101"/>
      <c r="N167" s="1101"/>
      <c r="O167" s="1101"/>
      <c r="P167" s="1101"/>
      <c r="Q167" s="1101"/>
      <c r="R167" s="1102"/>
      <c r="S167" s="5"/>
      <c r="T167" s="5"/>
      <c r="U167" s="5"/>
      <c r="V167" s="5"/>
      <c r="W167" s="5"/>
      <c r="X167" s="5"/>
      <c r="Y167" s="5"/>
      <c r="Z167" s="5"/>
      <c r="AA167" s="5"/>
      <c r="AB167" s="5"/>
      <c r="AC167" s="5"/>
      <c r="AD167" s="1100" t="str">
        <f>IF('入力シート（表紙・目次・様式１～６）'!D44=0,"",'入力シート（表紙・目次・様式１～６）'!D44)</f>
        <v/>
      </c>
      <c r="AE167" s="1101"/>
      <c r="AF167" s="1101"/>
      <c r="AG167" s="1101"/>
      <c r="AH167" s="1101"/>
      <c r="AI167" s="1101"/>
      <c r="AJ167" s="1101"/>
      <c r="AK167" s="1101"/>
      <c r="AL167" s="1101"/>
      <c r="AM167" s="1101"/>
      <c r="AN167" s="1101"/>
      <c r="AO167" s="1101"/>
      <c r="AP167" s="1101"/>
      <c r="AQ167" s="1101"/>
      <c r="AR167" s="1102"/>
      <c r="AS167" s="5"/>
      <c r="AT167" s="1100" t="str">
        <f>IF('入力シート（表紙・目次・様式１～６）'!K44=0,"",'入力シート（表紙・目次・様式１～６）'!K44)</f>
        <v/>
      </c>
      <c r="AU167" s="1101"/>
      <c r="AV167" s="1101"/>
      <c r="AW167" s="1101"/>
      <c r="AX167" s="1101"/>
      <c r="AY167" s="1101"/>
      <c r="AZ167" s="1101"/>
      <c r="BA167" s="1101"/>
      <c r="BB167" s="1101"/>
      <c r="BC167" s="1101"/>
      <c r="BD167" s="1101"/>
      <c r="BE167" s="1101"/>
      <c r="BF167" s="1101"/>
      <c r="BG167" s="1101"/>
      <c r="BH167" s="1101"/>
      <c r="BI167" s="1101"/>
      <c r="BJ167" s="1102"/>
      <c r="BK167" s="15"/>
      <c r="BL167" s="5"/>
      <c r="BM167" s="5"/>
      <c r="BP167" s="5"/>
      <c r="BQ167" s="14"/>
      <c r="BR167" s="1097"/>
      <c r="BS167" s="1098"/>
      <c r="BT167" s="1098"/>
      <c r="BU167" s="1098"/>
      <c r="BV167" s="1098"/>
      <c r="BW167" s="1098"/>
      <c r="BX167" s="1098"/>
      <c r="BY167" s="1098"/>
      <c r="BZ167" s="1098"/>
      <c r="CA167" s="1098"/>
      <c r="CB167" s="1098"/>
      <c r="CC167" s="1098"/>
      <c r="CD167" s="1098"/>
      <c r="CE167" s="1098"/>
      <c r="CF167" s="1099"/>
      <c r="CG167" s="5"/>
      <c r="CH167" s="5"/>
      <c r="CI167" s="5"/>
      <c r="CJ167" s="5"/>
      <c r="CK167" s="5"/>
      <c r="CL167" s="5"/>
      <c r="CM167" s="5"/>
      <c r="CN167" s="5"/>
      <c r="CO167" s="5"/>
      <c r="CP167" s="5"/>
      <c r="CQ167" s="5"/>
      <c r="CR167" s="1097"/>
      <c r="CS167" s="1098"/>
      <c r="CT167" s="1098"/>
      <c r="CU167" s="1098"/>
      <c r="CV167" s="1098"/>
      <c r="CW167" s="1098"/>
      <c r="CX167" s="1098"/>
      <c r="CY167" s="1098"/>
      <c r="CZ167" s="1098"/>
      <c r="DA167" s="1098"/>
      <c r="DB167" s="1098"/>
      <c r="DC167" s="1098"/>
      <c r="DD167" s="1098"/>
      <c r="DE167" s="1098"/>
      <c r="DF167" s="1099"/>
      <c r="DG167" s="5"/>
      <c r="DH167" s="1097"/>
      <c r="DI167" s="1098"/>
      <c r="DJ167" s="1098"/>
      <c r="DK167" s="1098"/>
      <c r="DL167" s="1098"/>
      <c r="DM167" s="1098"/>
      <c r="DN167" s="1098"/>
      <c r="DO167" s="1098"/>
      <c r="DP167" s="1098"/>
      <c r="DQ167" s="1098"/>
      <c r="DR167" s="1098"/>
      <c r="DS167" s="1098"/>
      <c r="DT167" s="1098"/>
      <c r="DU167" s="1098"/>
      <c r="DV167" s="1098"/>
      <c r="DW167" s="1098"/>
      <c r="DX167" s="1099"/>
      <c r="DY167" s="15"/>
      <c r="DZ167" s="5"/>
      <c r="EA167" s="5"/>
    </row>
    <row r="168" spans="2:131" ht="15" customHeight="1">
      <c r="B168" s="5"/>
      <c r="C168" s="14"/>
      <c r="D168" s="1100" t="str">
        <f>IF('入力シート（表紙・目次・様式１～６）'!B44=0,"",'入力シート（表紙・目次・様式１～６）'!B44)</f>
        <v/>
      </c>
      <c r="E168" s="1101"/>
      <c r="F168" s="1101"/>
      <c r="G168" s="1101"/>
      <c r="H168" s="1101"/>
      <c r="I168" s="1101"/>
      <c r="J168" s="1101"/>
      <c r="K168" s="1101"/>
      <c r="L168" s="1101"/>
      <c r="M168" s="1101"/>
      <c r="N168" s="1101"/>
      <c r="O168" s="1101"/>
      <c r="P168" s="1101"/>
      <c r="Q168" s="1101"/>
      <c r="R168" s="1102"/>
      <c r="S168" s="5"/>
      <c r="T168" s="5"/>
      <c r="U168" s="5"/>
      <c r="V168" s="5"/>
      <c r="W168" s="5"/>
      <c r="X168" s="5"/>
      <c r="Y168" s="5"/>
      <c r="Z168" s="5"/>
      <c r="AA168" s="5"/>
      <c r="AB168" s="5"/>
      <c r="AC168" s="5"/>
      <c r="AD168" s="1100" t="str">
        <f>IF('入力シート（表紙・目次・様式１～６）'!D45=0,"",'入力シート（表紙・目次・様式１～６）'!D45)</f>
        <v/>
      </c>
      <c r="AE168" s="1101"/>
      <c r="AF168" s="1101"/>
      <c r="AG168" s="1101"/>
      <c r="AH168" s="1101"/>
      <c r="AI168" s="1101"/>
      <c r="AJ168" s="1101"/>
      <c r="AK168" s="1101"/>
      <c r="AL168" s="1101"/>
      <c r="AM168" s="1101"/>
      <c r="AN168" s="1101"/>
      <c r="AO168" s="1101"/>
      <c r="AP168" s="1101"/>
      <c r="AQ168" s="1101"/>
      <c r="AR168" s="1102"/>
      <c r="AS168" s="5"/>
      <c r="AT168" s="1100" t="str">
        <f>IF('入力シート（表紙・目次・様式１～６）'!K45=0,"",'入力シート（表紙・目次・様式１～６）'!K45)</f>
        <v/>
      </c>
      <c r="AU168" s="1101"/>
      <c r="AV168" s="1101"/>
      <c r="AW168" s="1101"/>
      <c r="AX168" s="1101"/>
      <c r="AY168" s="1101"/>
      <c r="AZ168" s="1101"/>
      <c r="BA168" s="1101"/>
      <c r="BB168" s="1101"/>
      <c r="BC168" s="1101"/>
      <c r="BD168" s="1101"/>
      <c r="BE168" s="1101"/>
      <c r="BF168" s="1101"/>
      <c r="BG168" s="1101"/>
      <c r="BH168" s="1101"/>
      <c r="BI168" s="1101"/>
      <c r="BJ168" s="1102"/>
      <c r="BK168" s="15"/>
      <c r="BL168" s="5"/>
      <c r="BM168" s="5"/>
      <c r="BP168" s="5"/>
      <c r="BQ168" s="14"/>
      <c r="BR168" s="1097"/>
      <c r="BS168" s="1098"/>
      <c r="BT168" s="1098"/>
      <c r="BU168" s="1098"/>
      <c r="BV168" s="1098"/>
      <c r="BW168" s="1098"/>
      <c r="BX168" s="1098"/>
      <c r="BY168" s="1098"/>
      <c r="BZ168" s="1098"/>
      <c r="CA168" s="1098"/>
      <c r="CB168" s="1098"/>
      <c r="CC168" s="1098"/>
      <c r="CD168" s="1098"/>
      <c r="CE168" s="1098"/>
      <c r="CF168" s="1099"/>
      <c r="CG168" s="5"/>
      <c r="CH168" s="5"/>
      <c r="CI168" s="5"/>
      <c r="CJ168" s="5"/>
      <c r="CK168" s="5"/>
      <c r="CL168" s="5"/>
      <c r="CM168" s="5"/>
      <c r="CN168" s="5"/>
      <c r="CO168" s="5"/>
      <c r="CP168" s="5"/>
      <c r="CQ168" s="5"/>
      <c r="CR168" s="1097"/>
      <c r="CS168" s="1098"/>
      <c r="CT168" s="1098"/>
      <c r="CU168" s="1098"/>
      <c r="CV168" s="1098"/>
      <c r="CW168" s="1098"/>
      <c r="CX168" s="1098"/>
      <c r="CY168" s="1098"/>
      <c r="CZ168" s="1098"/>
      <c r="DA168" s="1098"/>
      <c r="DB168" s="1098"/>
      <c r="DC168" s="1098"/>
      <c r="DD168" s="1098"/>
      <c r="DE168" s="1098"/>
      <c r="DF168" s="1099"/>
      <c r="DG168" s="5"/>
      <c r="DH168" s="1097"/>
      <c r="DI168" s="1098"/>
      <c r="DJ168" s="1098"/>
      <c r="DK168" s="1098"/>
      <c r="DL168" s="1098"/>
      <c r="DM168" s="1098"/>
      <c r="DN168" s="1098"/>
      <c r="DO168" s="1098"/>
      <c r="DP168" s="1098"/>
      <c r="DQ168" s="1098"/>
      <c r="DR168" s="1098"/>
      <c r="DS168" s="1098"/>
      <c r="DT168" s="1098"/>
      <c r="DU168" s="1098"/>
      <c r="DV168" s="1098"/>
      <c r="DW168" s="1098"/>
      <c r="DX168" s="1099"/>
      <c r="DY168" s="15"/>
      <c r="DZ168" s="5"/>
      <c r="EA168" s="5"/>
    </row>
    <row r="169" spans="2:131" ht="15" customHeight="1" thickBot="1">
      <c r="B169" s="5"/>
      <c r="C169" s="14"/>
      <c r="D169" s="1088" t="str">
        <f>IF('入力シート（表紙・目次・様式１～６）'!B45=0,"",'入力シート（表紙・目次・様式１～６）'!B45)</f>
        <v/>
      </c>
      <c r="E169" s="1089"/>
      <c r="F169" s="1089"/>
      <c r="G169" s="1089"/>
      <c r="H169" s="1089"/>
      <c r="I169" s="1089"/>
      <c r="J169" s="1089"/>
      <c r="K169" s="1089"/>
      <c r="L169" s="1089"/>
      <c r="M169" s="1089"/>
      <c r="N169" s="1089"/>
      <c r="O169" s="1089"/>
      <c r="P169" s="1089"/>
      <c r="Q169" s="1089"/>
      <c r="R169" s="1090"/>
      <c r="S169" s="5"/>
      <c r="T169" s="5"/>
      <c r="U169" s="5"/>
      <c r="V169" s="5"/>
      <c r="W169" s="5"/>
      <c r="X169" s="5"/>
      <c r="Y169" s="5"/>
      <c r="Z169" s="5"/>
      <c r="AA169" s="5"/>
      <c r="AB169" s="5"/>
      <c r="AC169" s="5"/>
      <c r="AD169" s="1088" t="str">
        <f>IF('入力シート（表紙・目次・様式１～６）'!D46=0,"",'入力シート（表紙・目次・様式１～６）'!D46)</f>
        <v/>
      </c>
      <c r="AE169" s="1089"/>
      <c r="AF169" s="1089"/>
      <c r="AG169" s="1089"/>
      <c r="AH169" s="1089"/>
      <c r="AI169" s="1089"/>
      <c r="AJ169" s="1089"/>
      <c r="AK169" s="1089"/>
      <c r="AL169" s="1089"/>
      <c r="AM169" s="1089"/>
      <c r="AN169" s="1089"/>
      <c r="AO169" s="1089"/>
      <c r="AP169" s="1089"/>
      <c r="AQ169" s="1089"/>
      <c r="AR169" s="1090"/>
      <c r="AS169" s="5"/>
      <c r="AT169" s="1088" t="str">
        <f>IF('入力シート（表紙・目次・様式１～６）'!K46=0,"",'入力シート（表紙・目次・様式１～６）'!K46)</f>
        <v/>
      </c>
      <c r="AU169" s="1089"/>
      <c r="AV169" s="1089"/>
      <c r="AW169" s="1089"/>
      <c r="AX169" s="1089"/>
      <c r="AY169" s="1089"/>
      <c r="AZ169" s="1089"/>
      <c r="BA169" s="1089"/>
      <c r="BB169" s="1089"/>
      <c r="BC169" s="1089"/>
      <c r="BD169" s="1089"/>
      <c r="BE169" s="1089"/>
      <c r="BF169" s="1089"/>
      <c r="BG169" s="1089"/>
      <c r="BH169" s="1089"/>
      <c r="BI169" s="1089"/>
      <c r="BJ169" s="1090"/>
      <c r="BK169" s="15"/>
      <c r="BL169" s="5"/>
      <c r="BM169" s="5"/>
      <c r="BP169" s="5"/>
      <c r="BQ169" s="14"/>
      <c r="BR169" s="1091"/>
      <c r="BS169" s="1092"/>
      <c r="BT169" s="1092"/>
      <c r="BU169" s="1092"/>
      <c r="BV169" s="1092"/>
      <c r="BW169" s="1092"/>
      <c r="BX169" s="1092"/>
      <c r="BY169" s="1092"/>
      <c r="BZ169" s="1092"/>
      <c r="CA169" s="1092"/>
      <c r="CB169" s="1092"/>
      <c r="CC169" s="1092"/>
      <c r="CD169" s="1092"/>
      <c r="CE169" s="1092"/>
      <c r="CF169" s="1093"/>
      <c r="CG169" s="5"/>
      <c r="CH169" s="5"/>
      <c r="CI169" s="5"/>
      <c r="CJ169" s="5"/>
      <c r="CK169" s="5"/>
      <c r="CL169" s="5"/>
      <c r="CM169" s="5"/>
      <c r="CN169" s="5"/>
      <c r="CO169" s="5"/>
      <c r="CP169" s="5"/>
      <c r="CQ169" s="5"/>
      <c r="CR169" s="1091"/>
      <c r="CS169" s="1092"/>
      <c r="CT169" s="1092"/>
      <c r="CU169" s="1092"/>
      <c r="CV169" s="1092"/>
      <c r="CW169" s="1092"/>
      <c r="CX169" s="1092"/>
      <c r="CY169" s="1092"/>
      <c r="CZ169" s="1092"/>
      <c r="DA169" s="1092"/>
      <c r="DB169" s="1092"/>
      <c r="DC169" s="1092"/>
      <c r="DD169" s="1092"/>
      <c r="DE169" s="1092"/>
      <c r="DF169" s="1093"/>
      <c r="DG169" s="5"/>
      <c r="DH169" s="1091"/>
      <c r="DI169" s="1092"/>
      <c r="DJ169" s="1092"/>
      <c r="DK169" s="1092"/>
      <c r="DL169" s="1092"/>
      <c r="DM169" s="1092"/>
      <c r="DN169" s="1092"/>
      <c r="DO169" s="1092"/>
      <c r="DP169" s="1092"/>
      <c r="DQ169" s="1092"/>
      <c r="DR169" s="1092"/>
      <c r="DS169" s="1092"/>
      <c r="DT169" s="1092"/>
      <c r="DU169" s="1092"/>
      <c r="DV169" s="1092"/>
      <c r="DW169" s="1092"/>
      <c r="DX169" s="1093"/>
      <c r="DY169" s="15"/>
      <c r="DZ169" s="5"/>
      <c r="EA169" s="5"/>
    </row>
    <row r="170" spans="2:131" ht="18.75" customHeight="1" thickBot="1">
      <c r="B170" s="5"/>
      <c r="C170" s="14"/>
      <c r="D170" s="37"/>
      <c r="E170" s="37"/>
      <c r="F170" s="37"/>
      <c r="G170" s="37"/>
      <c r="H170" s="37"/>
      <c r="I170" s="37"/>
      <c r="J170" s="37"/>
      <c r="K170" s="37"/>
      <c r="L170" s="37"/>
      <c r="M170" s="37"/>
      <c r="N170" s="37"/>
      <c r="O170" s="37"/>
      <c r="P170" s="37"/>
      <c r="Q170" s="37"/>
      <c r="R170" s="37"/>
      <c r="S170" s="5"/>
      <c r="T170" s="5"/>
      <c r="U170" s="5"/>
      <c r="V170" s="5"/>
      <c r="W170" s="5"/>
      <c r="X170" s="5"/>
      <c r="Y170" s="5"/>
      <c r="Z170" s="5"/>
      <c r="AA170" s="5"/>
      <c r="AB170" s="5"/>
      <c r="AC170" s="5"/>
      <c r="AD170" s="37"/>
      <c r="AE170" s="37"/>
      <c r="AF170" s="37"/>
      <c r="AG170" s="37"/>
      <c r="AH170" s="37"/>
      <c r="AI170" s="37"/>
      <c r="AJ170" s="37"/>
      <c r="AK170" s="37"/>
      <c r="AL170" s="37"/>
      <c r="AM170" s="37"/>
      <c r="AN170" s="37"/>
      <c r="AO170" s="37"/>
      <c r="AP170" s="37"/>
      <c r="AQ170" s="37"/>
      <c r="AR170" s="37"/>
      <c r="AS170" s="5"/>
      <c r="AT170" s="37"/>
      <c r="AU170" s="37"/>
      <c r="AV170" s="37"/>
      <c r="AW170" s="37"/>
      <c r="AX170" s="37"/>
      <c r="AY170" s="37"/>
      <c r="AZ170" s="37"/>
      <c r="BA170" s="37"/>
      <c r="BB170" s="37"/>
      <c r="BC170" s="37"/>
      <c r="BD170" s="37"/>
      <c r="BE170" s="37"/>
      <c r="BF170" s="37"/>
      <c r="BG170" s="37"/>
      <c r="BH170" s="37"/>
      <c r="BI170" s="37"/>
      <c r="BJ170" s="37"/>
      <c r="BK170" s="15"/>
      <c r="BL170" s="5"/>
      <c r="BM170" s="5"/>
      <c r="BP170" s="5"/>
      <c r="BQ170" s="14"/>
      <c r="BR170" s="37"/>
      <c r="BS170" s="37"/>
      <c r="BT170" s="37"/>
      <c r="BU170" s="37"/>
      <c r="BV170" s="37"/>
      <c r="BW170" s="37"/>
      <c r="BX170" s="37"/>
      <c r="BY170" s="37"/>
      <c r="BZ170" s="37"/>
      <c r="CA170" s="37"/>
      <c r="CB170" s="37"/>
      <c r="CC170" s="37"/>
      <c r="CD170" s="37"/>
      <c r="CE170" s="37"/>
      <c r="CF170" s="37"/>
      <c r="CG170" s="5"/>
      <c r="CH170" s="5"/>
      <c r="CI170" s="5"/>
      <c r="CJ170" s="5"/>
      <c r="CK170" s="5"/>
      <c r="CL170" s="5"/>
      <c r="CM170" s="5"/>
      <c r="CN170" s="5"/>
      <c r="CO170" s="5"/>
      <c r="CP170" s="5"/>
      <c r="CQ170" s="5"/>
      <c r="CR170" s="37"/>
      <c r="CS170" s="37"/>
      <c r="CT170" s="37"/>
      <c r="CU170" s="37"/>
      <c r="CV170" s="37"/>
      <c r="CW170" s="37"/>
      <c r="CX170" s="37"/>
      <c r="CY170" s="37"/>
      <c r="CZ170" s="37"/>
      <c r="DA170" s="37"/>
      <c r="DB170" s="37"/>
      <c r="DC170" s="37"/>
      <c r="DD170" s="37"/>
      <c r="DE170" s="37"/>
      <c r="DF170" s="37"/>
      <c r="DG170" s="5"/>
      <c r="DH170" s="37"/>
      <c r="DI170" s="37"/>
      <c r="DJ170" s="37"/>
      <c r="DK170" s="37"/>
      <c r="DL170" s="37"/>
      <c r="DM170" s="37"/>
      <c r="DN170" s="37"/>
      <c r="DO170" s="37"/>
      <c r="DP170" s="37"/>
      <c r="DQ170" s="37"/>
      <c r="DR170" s="37"/>
      <c r="DS170" s="37"/>
      <c r="DT170" s="37"/>
      <c r="DU170" s="37"/>
      <c r="DV170" s="37"/>
      <c r="DW170" s="37"/>
      <c r="DX170" s="37"/>
      <c r="DY170" s="15"/>
      <c r="DZ170" s="5"/>
      <c r="EA170" s="5"/>
    </row>
    <row r="171" spans="2:131" ht="15" customHeight="1">
      <c r="B171" s="5"/>
      <c r="C171" s="14"/>
      <c r="D171" s="1094" t="s">
        <v>610</v>
      </c>
      <c r="E171" s="1095"/>
      <c r="F171" s="1095"/>
      <c r="G171" s="1095"/>
      <c r="H171" s="1095"/>
      <c r="I171" s="1095"/>
      <c r="J171" s="1095"/>
      <c r="K171" s="1095"/>
      <c r="L171" s="1095"/>
      <c r="M171" s="1095"/>
      <c r="N171" s="1095"/>
      <c r="O171" s="1095"/>
      <c r="P171" s="1095"/>
      <c r="Q171" s="1095"/>
      <c r="R171" s="1096"/>
      <c r="S171" s="5"/>
      <c r="T171" s="5"/>
      <c r="U171" s="5"/>
      <c r="V171" s="5"/>
      <c r="W171" s="5"/>
      <c r="X171" s="5"/>
      <c r="Y171" s="5"/>
      <c r="Z171" s="5"/>
      <c r="AA171" s="5"/>
      <c r="AB171" s="5"/>
      <c r="AC171" s="5"/>
      <c r="AD171" s="1094" t="str">
        <f>IF('入力シート（表紙・目次・様式１～６）'!D47=0,"",'入力シート（表紙・目次・様式１～６）'!D47)</f>
        <v>洪水予報等の情報収集</v>
      </c>
      <c r="AE171" s="1095"/>
      <c r="AF171" s="1095"/>
      <c r="AG171" s="1095"/>
      <c r="AH171" s="1095"/>
      <c r="AI171" s="1095"/>
      <c r="AJ171" s="1095"/>
      <c r="AK171" s="1095"/>
      <c r="AL171" s="1095"/>
      <c r="AM171" s="1095"/>
      <c r="AN171" s="1095"/>
      <c r="AO171" s="1095"/>
      <c r="AP171" s="1095"/>
      <c r="AQ171" s="1095"/>
      <c r="AR171" s="1096"/>
      <c r="AS171" s="5"/>
      <c r="AT171" s="1094" t="str">
        <f>IF('入力シート（表紙・目次・様式１～６）'!K47=0,"",'入力シート（表紙・目次・様式１～６）'!K47)</f>
        <v>総括・情報班（情報収集伝達要員）</v>
      </c>
      <c r="AU171" s="1095"/>
      <c r="AV171" s="1095"/>
      <c r="AW171" s="1095"/>
      <c r="AX171" s="1095"/>
      <c r="AY171" s="1095"/>
      <c r="AZ171" s="1095"/>
      <c r="BA171" s="1095"/>
      <c r="BB171" s="1095"/>
      <c r="BC171" s="1095"/>
      <c r="BD171" s="1095"/>
      <c r="BE171" s="1095"/>
      <c r="BF171" s="1095"/>
      <c r="BG171" s="1095"/>
      <c r="BH171" s="1095"/>
      <c r="BI171" s="1095"/>
      <c r="BJ171" s="1096"/>
      <c r="BK171" s="15"/>
      <c r="BL171" s="5"/>
      <c r="BM171" s="5"/>
      <c r="BP171" s="5"/>
      <c r="BQ171" s="14"/>
      <c r="BR171" s="1108" t="s">
        <v>363</v>
      </c>
      <c r="BS171" s="1109"/>
      <c r="BT171" s="1109"/>
      <c r="BU171" s="1109"/>
      <c r="BV171" s="1109"/>
      <c r="BW171" s="1109"/>
      <c r="BX171" s="1109"/>
      <c r="BY171" s="1109"/>
      <c r="BZ171" s="1109"/>
      <c r="CA171" s="1109"/>
      <c r="CB171" s="1109"/>
      <c r="CC171" s="1109"/>
      <c r="CD171" s="1109"/>
      <c r="CE171" s="1109"/>
      <c r="CF171" s="1110"/>
      <c r="CG171" s="5"/>
      <c r="CH171" s="5"/>
      <c r="CI171" s="5"/>
      <c r="CJ171" s="5"/>
      <c r="CK171" s="5"/>
      <c r="CL171" s="5"/>
      <c r="CM171" s="5"/>
      <c r="CN171" s="5"/>
      <c r="CO171" s="5"/>
      <c r="CP171" s="5"/>
      <c r="CQ171" s="5"/>
      <c r="CR171" s="1108" t="s">
        <v>364</v>
      </c>
      <c r="CS171" s="1109"/>
      <c r="CT171" s="1109"/>
      <c r="CU171" s="1109"/>
      <c r="CV171" s="1109"/>
      <c r="CW171" s="1109"/>
      <c r="CX171" s="1109"/>
      <c r="CY171" s="1109"/>
      <c r="CZ171" s="1109"/>
      <c r="DA171" s="1109"/>
      <c r="DB171" s="1109"/>
      <c r="DC171" s="1109"/>
      <c r="DD171" s="1109"/>
      <c r="DE171" s="1109"/>
      <c r="DF171" s="1110"/>
      <c r="DG171" s="5"/>
      <c r="DH171" s="1108" t="s">
        <v>159</v>
      </c>
      <c r="DI171" s="1109"/>
      <c r="DJ171" s="1109"/>
      <c r="DK171" s="1109"/>
      <c r="DL171" s="1109"/>
      <c r="DM171" s="1109"/>
      <c r="DN171" s="1109"/>
      <c r="DO171" s="1109"/>
      <c r="DP171" s="1109"/>
      <c r="DQ171" s="1109"/>
      <c r="DR171" s="1109"/>
      <c r="DS171" s="1109"/>
      <c r="DT171" s="1109"/>
      <c r="DU171" s="1109"/>
      <c r="DV171" s="1109"/>
      <c r="DW171" s="1109"/>
      <c r="DX171" s="1110"/>
      <c r="DY171" s="15"/>
      <c r="DZ171" s="5"/>
      <c r="EA171" s="5"/>
    </row>
    <row r="172" spans="2:131" ht="15" customHeight="1">
      <c r="B172" s="5"/>
      <c r="C172" s="14"/>
      <c r="D172" s="1100" t="str">
        <f>IF('入力シート（表紙・目次・様式１～６）'!B55=0,"",'入力シート（表紙・目次・様式１～６）'!B55)</f>
        <v>寝屋川（寝屋川治水緑地地点） 氾濫注意水位</v>
      </c>
      <c r="E172" s="1101"/>
      <c r="F172" s="1101"/>
      <c r="G172" s="1101"/>
      <c r="H172" s="1101"/>
      <c r="I172" s="1101"/>
      <c r="J172" s="1101"/>
      <c r="K172" s="1101"/>
      <c r="L172" s="1101"/>
      <c r="M172" s="1101"/>
      <c r="N172" s="1101"/>
      <c r="O172" s="1101"/>
      <c r="P172" s="1101"/>
      <c r="Q172" s="1101"/>
      <c r="R172" s="1102"/>
      <c r="S172" s="5"/>
      <c r="T172" s="5"/>
      <c r="U172" s="5"/>
      <c r="V172" s="5"/>
      <c r="W172" s="5"/>
      <c r="X172" s="5"/>
      <c r="Y172" s="5"/>
      <c r="Z172" s="5"/>
      <c r="AA172" s="5"/>
      <c r="AB172" s="5"/>
      <c r="AC172" s="5"/>
      <c r="AD172" s="1100" t="str">
        <f>IF('入力シート（表紙・目次・様式１～６）'!D48=0,"",'入力シート（表紙・目次・様式１～６）'!D48)</f>
        <v>使用する資器材の準備</v>
      </c>
      <c r="AE172" s="1101"/>
      <c r="AF172" s="1101"/>
      <c r="AG172" s="1101"/>
      <c r="AH172" s="1101"/>
      <c r="AI172" s="1101"/>
      <c r="AJ172" s="1101"/>
      <c r="AK172" s="1101"/>
      <c r="AL172" s="1101"/>
      <c r="AM172" s="1101"/>
      <c r="AN172" s="1101"/>
      <c r="AO172" s="1101"/>
      <c r="AP172" s="1101"/>
      <c r="AQ172" s="1101"/>
      <c r="AR172" s="1102"/>
      <c r="AS172" s="5"/>
      <c r="AT172" s="1100" t="str">
        <f>IF('入力シート（表紙・目次・様式１～６）'!K48=0,"",'入力シート（表紙・目次・様式１～６）'!K48)</f>
        <v>避難誘導班（避難誘導要員）</v>
      </c>
      <c r="AU172" s="1101"/>
      <c r="AV172" s="1101"/>
      <c r="AW172" s="1101"/>
      <c r="AX172" s="1101"/>
      <c r="AY172" s="1101"/>
      <c r="AZ172" s="1101"/>
      <c r="BA172" s="1101"/>
      <c r="BB172" s="1101"/>
      <c r="BC172" s="1101"/>
      <c r="BD172" s="1101"/>
      <c r="BE172" s="1101"/>
      <c r="BF172" s="1101"/>
      <c r="BG172" s="1101"/>
      <c r="BH172" s="1101"/>
      <c r="BI172" s="1101"/>
      <c r="BJ172" s="1102"/>
      <c r="BK172" s="15"/>
      <c r="BL172" s="5"/>
      <c r="BM172" s="5"/>
      <c r="BP172" s="5"/>
      <c r="BQ172" s="14"/>
      <c r="BR172" s="1097" t="s">
        <v>1098</v>
      </c>
      <c r="BS172" s="1098"/>
      <c r="BT172" s="1098"/>
      <c r="BU172" s="1098"/>
      <c r="BV172" s="1098"/>
      <c r="BW172" s="1098"/>
      <c r="BX172" s="1098"/>
      <c r="BY172" s="1098"/>
      <c r="BZ172" s="1098"/>
      <c r="CA172" s="1098"/>
      <c r="CB172" s="1098"/>
      <c r="CC172" s="1098"/>
      <c r="CD172" s="1098"/>
      <c r="CE172" s="1098"/>
      <c r="CF172" s="1099"/>
      <c r="CG172" s="5"/>
      <c r="CH172" s="5"/>
      <c r="CI172" s="5"/>
      <c r="CJ172" s="5"/>
      <c r="CK172" s="5"/>
      <c r="CL172" s="5"/>
      <c r="CM172" s="5"/>
      <c r="CN172" s="5"/>
      <c r="CO172" s="5"/>
      <c r="CP172" s="5"/>
      <c r="CQ172" s="5"/>
      <c r="CR172" s="1097" t="s">
        <v>368</v>
      </c>
      <c r="CS172" s="1098"/>
      <c r="CT172" s="1098"/>
      <c r="CU172" s="1098"/>
      <c r="CV172" s="1098"/>
      <c r="CW172" s="1098"/>
      <c r="CX172" s="1098"/>
      <c r="CY172" s="1098"/>
      <c r="CZ172" s="1098"/>
      <c r="DA172" s="1098"/>
      <c r="DB172" s="1098"/>
      <c r="DC172" s="1098"/>
      <c r="DD172" s="1098"/>
      <c r="DE172" s="1098"/>
      <c r="DF172" s="1099"/>
      <c r="DG172" s="5"/>
      <c r="DH172" s="1097" t="s">
        <v>160</v>
      </c>
      <c r="DI172" s="1098"/>
      <c r="DJ172" s="1098"/>
      <c r="DK172" s="1098"/>
      <c r="DL172" s="1098"/>
      <c r="DM172" s="1098"/>
      <c r="DN172" s="1098"/>
      <c r="DO172" s="1098"/>
      <c r="DP172" s="1098"/>
      <c r="DQ172" s="1098"/>
      <c r="DR172" s="1098"/>
      <c r="DS172" s="1098"/>
      <c r="DT172" s="1098"/>
      <c r="DU172" s="1098"/>
      <c r="DV172" s="1098"/>
      <c r="DW172" s="1098"/>
      <c r="DX172" s="1099"/>
      <c r="DY172" s="15"/>
      <c r="DZ172" s="5"/>
      <c r="EA172" s="5"/>
    </row>
    <row r="173" spans="2:131" ht="15" customHeight="1">
      <c r="B173" s="5"/>
      <c r="C173" s="14"/>
      <c r="D173" s="1100" t="str">
        <f>IF('入力シート（表紙・目次・様式１～６）'!B56=0,"",'入力シート（表紙・目次・様式１～６）'!B56)</f>
        <v>避難情報（避難指示）</v>
      </c>
      <c r="E173" s="1101"/>
      <c r="F173" s="1101"/>
      <c r="G173" s="1101"/>
      <c r="H173" s="1101"/>
      <c r="I173" s="1101"/>
      <c r="J173" s="1101"/>
      <c r="K173" s="1101"/>
      <c r="L173" s="1101"/>
      <c r="M173" s="1101"/>
      <c r="N173" s="1101"/>
      <c r="O173" s="1101"/>
      <c r="P173" s="1101"/>
      <c r="Q173" s="1101"/>
      <c r="R173" s="1102"/>
      <c r="S173" s="5"/>
      <c r="T173" s="5"/>
      <c r="U173" s="5"/>
      <c r="V173" s="5"/>
      <c r="W173" s="5"/>
      <c r="X173" s="5"/>
      <c r="Y173" s="5"/>
      <c r="Z173" s="5"/>
      <c r="AA173" s="5"/>
      <c r="AB173" s="5"/>
      <c r="AC173" s="5"/>
      <c r="AD173" s="1100" t="str">
        <f>IF('入力シート（表紙・目次・様式１～６）'!D49=0,"",'入力シート（表紙・目次・様式１～６）'!D49)</f>
        <v>保護者・家族等への事前連絡</v>
      </c>
      <c r="AE173" s="1101"/>
      <c r="AF173" s="1101"/>
      <c r="AG173" s="1101"/>
      <c r="AH173" s="1101"/>
      <c r="AI173" s="1101"/>
      <c r="AJ173" s="1101"/>
      <c r="AK173" s="1101"/>
      <c r="AL173" s="1101"/>
      <c r="AM173" s="1101"/>
      <c r="AN173" s="1101"/>
      <c r="AO173" s="1101"/>
      <c r="AP173" s="1101"/>
      <c r="AQ173" s="1101"/>
      <c r="AR173" s="1102"/>
      <c r="AS173" s="5"/>
      <c r="AT173" s="1100" t="str">
        <f>IF('入力シート（表紙・目次・様式１～６）'!K49=0,"",'入力シート（表紙・目次・様式１～６）'!K49)</f>
        <v>総括・情報班（情報収集伝達要員）</v>
      </c>
      <c r="AU173" s="1101"/>
      <c r="AV173" s="1101"/>
      <c r="AW173" s="1101"/>
      <c r="AX173" s="1101"/>
      <c r="AY173" s="1101"/>
      <c r="AZ173" s="1101"/>
      <c r="BA173" s="1101"/>
      <c r="BB173" s="1101"/>
      <c r="BC173" s="1101"/>
      <c r="BD173" s="1101"/>
      <c r="BE173" s="1101"/>
      <c r="BF173" s="1101"/>
      <c r="BG173" s="1101"/>
      <c r="BH173" s="1101"/>
      <c r="BI173" s="1101"/>
      <c r="BJ173" s="1102"/>
      <c r="BK173" s="15"/>
      <c r="BL173" s="5"/>
      <c r="BM173" s="5"/>
      <c r="BP173" s="5"/>
      <c r="BQ173" s="14"/>
      <c r="BR173" s="1097" t="s">
        <v>369</v>
      </c>
      <c r="BS173" s="1098"/>
      <c r="BT173" s="1098"/>
      <c r="BU173" s="1098"/>
      <c r="BV173" s="1098"/>
      <c r="BW173" s="1098"/>
      <c r="BX173" s="1098"/>
      <c r="BY173" s="1098"/>
      <c r="BZ173" s="1098"/>
      <c r="CA173" s="1098"/>
      <c r="CB173" s="1098"/>
      <c r="CC173" s="1098"/>
      <c r="CD173" s="1098"/>
      <c r="CE173" s="1098"/>
      <c r="CF173" s="1099"/>
      <c r="CG173" s="5"/>
      <c r="CH173" s="5"/>
      <c r="CI173" s="5"/>
      <c r="CJ173" s="5"/>
      <c r="CK173" s="5"/>
      <c r="CL173" s="5"/>
      <c r="CM173" s="5"/>
      <c r="CN173" s="5"/>
      <c r="CO173" s="5"/>
      <c r="CP173" s="5"/>
      <c r="CQ173" s="5"/>
      <c r="CR173" s="1097" t="s">
        <v>370</v>
      </c>
      <c r="CS173" s="1098"/>
      <c r="CT173" s="1098"/>
      <c r="CU173" s="1098"/>
      <c r="CV173" s="1098"/>
      <c r="CW173" s="1098"/>
      <c r="CX173" s="1098"/>
      <c r="CY173" s="1098"/>
      <c r="CZ173" s="1098"/>
      <c r="DA173" s="1098"/>
      <c r="DB173" s="1098"/>
      <c r="DC173" s="1098"/>
      <c r="DD173" s="1098"/>
      <c r="DE173" s="1098"/>
      <c r="DF173" s="1099"/>
      <c r="DG173" s="5"/>
      <c r="DH173" s="1097" t="s">
        <v>159</v>
      </c>
      <c r="DI173" s="1098"/>
      <c r="DJ173" s="1098"/>
      <c r="DK173" s="1098"/>
      <c r="DL173" s="1098"/>
      <c r="DM173" s="1098"/>
      <c r="DN173" s="1098"/>
      <c r="DO173" s="1098"/>
      <c r="DP173" s="1098"/>
      <c r="DQ173" s="1098"/>
      <c r="DR173" s="1098"/>
      <c r="DS173" s="1098"/>
      <c r="DT173" s="1098"/>
      <c r="DU173" s="1098"/>
      <c r="DV173" s="1098"/>
      <c r="DW173" s="1098"/>
      <c r="DX173" s="1099"/>
      <c r="DY173" s="15"/>
      <c r="DZ173" s="5"/>
      <c r="EA173" s="5"/>
    </row>
    <row r="174" spans="2:131" ht="15" customHeight="1">
      <c r="B174" s="5"/>
      <c r="C174" s="14"/>
      <c r="D174" s="1100" t="str">
        <f>IF('入力シート（表紙・目次・様式１～６）'!B57=0,"",'入力シート（表紙・目次・様式１～６）'!B57)</f>
        <v/>
      </c>
      <c r="E174" s="1101"/>
      <c r="F174" s="1101"/>
      <c r="G174" s="1101"/>
      <c r="H174" s="1101"/>
      <c r="I174" s="1101"/>
      <c r="J174" s="1101"/>
      <c r="K174" s="1101"/>
      <c r="L174" s="1101"/>
      <c r="M174" s="1101"/>
      <c r="N174" s="1101"/>
      <c r="O174" s="1101"/>
      <c r="P174" s="1101"/>
      <c r="Q174" s="1101"/>
      <c r="R174" s="1102"/>
      <c r="S174" s="5"/>
      <c r="T174" s="5"/>
      <c r="U174" s="5"/>
      <c r="V174" s="5"/>
      <c r="W174" s="5"/>
      <c r="X174" s="5"/>
      <c r="Y174" s="5"/>
      <c r="Z174" s="5"/>
      <c r="AA174" s="5"/>
      <c r="AB174" s="5"/>
      <c r="AC174" s="5"/>
      <c r="AD174" s="1100" t="str">
        <f>IF('入力シート（表紙・目次・様式１～６）'!D50=0,"",'入力シート（表紙・目次・様式１～６）'!D50)</f>
        <v>周辺住民への事前協力依頼</v>
      </c>
      <c r="AE174" s="1101"/>
      <c r="AF174" s="1101"/>
      <c r="AG174" s="1101"/>
      <c r="AH174" s="1101"/>
      <c r="AI174" s="1101"/>
      <c r="AJ174" s="1101"/>
      <c r="AK174" s="1101"/>
      <c r="AL174" s="1101"/>
      <c r="AM174" s="1101"/>
      <c r="AN174" s="1101"/>
      <c r="AO174" s="1101"/>
      <c r="AP174" s="1101"/>
      <c r="AQ174" s="1101"/>
      <c r="AR174" s="1102"/>
      <c r="AS174" s="5"/>
      <c r="AT174" s="1100" t="str">
        <f>IF('入力シート（表紙・目次・様式１～６）'!K50=0,"",'入力シート（表紙・目次・様式１～６）'!K50)</f>
        <v>総括・情報班（情報収集伝達要員）</v>
      </c>
      <c r="AU174" s="1101"/>
      <c r="AV174" s="1101"/>
      <c r="AW174" s="1101"/>
      <c r="AX174" s="1101"/>
      <c r="AY174" s="1101"/>
      <c r="AZ174" s="1101"/>
      <c r="BA174" s="1101"/>
      <c r="BB174" s="1101"/>
      <c r="BC174" s="1101"/>
      <c r="BD174" s="1101"/>
      <c r="BE174" s="1101"/>
      <c r="BF174" s="1101"/>
      <c r="BG174" s="1101"/>
      <c r="BH174" s="1101"/>
      <c r="BI174" s="1101"/>
      <c r="BJ174" s="1102"/>
      <c r="BK174" s="15"/>
      <c r="BL174" s="5"/>
      <c r="BM174" s="5"/>
      <c r="BP174" s="5"/>
      <c r="BQ174" s="14"/>
      <c r="BR174" s="1097" t="s">
        <v>371</v>
      </c>
      <c r="BS174" s="1098"/>
      <c r="BT174" s="1098"/>
      <c r="BU174" s="1098"/>
      <c r="BV174" s="1098"/>
      <c r="BW174" s="1098"/>
      <c r="BX174" s="1098"/>
      <c r="BY174" s="1098"/>
      <c r="BZ174" s="1098"/>
      <c r="CA174" s="1098"/>
      <c r="CB174" s="1098"/>
      <c r="CC174" s="1098"/>
      <c r="CD174" s="1098"/>
      <c r="CE174" s="1098"/>
      <c r="CF174" s="1099"/>
      <c r="CG174" s="5"/>
      <c r="CH174" s="5"/>
      <c r="CI174" s="5"/>
      <c r="CJ174" s="5"/>
      <c r="CK174" s="5"/>
      <c r="CL174" s="5"/>
      <c r="CM174" s="5"/>
      <c r="CN174" s="5"/>
      <c r="CO174" s="5"/>
      <c r="CP174" s="5"/>
      <c r="CQ174" s="5"/>
      <c r="CR174" s="1097" t="s">
        <v>372</v>
      </c>
      <c r="CS174" s="1098"/>
      <c r="CT174" s="1098"/>
      <c r="CU174" s="1098"/>
      <c r="CV174" s="1098"/>
      <c r="CW174" s="1098"/>
      <c r="CX174" s="1098"/>
      <c r="CY174" s="1098"/>
      <c r="CZ174" s="1098"/>
      <c r="DA174" s="1098"/>
      <c r="DB174" s="1098"/>
      <c r="DC174" s="1098"/>
      <c r="DD174" s="1098"/>
      <c r="DE174" s="1098"/>
      <c r="DF174" s="1099"/>
      <c r="DG174" s="5"/>
      <c r="DH174" s="1097" t="s">
        <v>159</v>
      </c>
      <c r="DI174" s="1098"/>
      <c r="DJ174" s="1098"/>
      <c r="DK174" s="1098"/>
      <c r="DL174" s="1098"/>
      <c r="DM174" s="1098"/>
      <c r="DN174" s="1098"/>
      <c r="DO174" s="1098"/>
      <c r="DP174" s="1098"/>
      <c r="DQ174" s="1098"/>
      <c r="DR174" s="1098"/>
      <c r="DS174" s="1098"/>
      <c r="DT174" s="1098"/>
      <c r="DU174" s="1098"/>
      <c r="DV174" s="1098"/>
      <c r="DW174" s="1098"/>
      <c r="DX174" s="1099"/>
      <c r="DY174" s="15"/>
      <c r="DZ174" s="5"/>
      <c r="EA174" s="5"/>
    </row>
    <row r="175" spans="2:131" ht="15" customHeight="1">
      <c r="B175" s="5"/>
      <c r="C175" s="14"/>
      <c r="D175" s="1100" t="str">
        <f>IF('入力シート（表紙・目次・様式１～６）'!B58=0,"",'入力シート（表紙・目次・様式１～６）'!B58)</f>
        <v/>
      </c>
      <c r="E175" s="1101"/>
      <c r="F175" s="1101"/>
      <c r="G175" s="1101"/>
      <c r="H175" s="1101"/>
      <c r="I175" s="1101"/>
      <c r="J175" s="1101"/>
      <c r="K175" s="1101"/>
      <c r="L175" s="1101"/>
      <c r="M175" s="1101"/>
      <c r="N175" s="1101"/>
      <c r="O175" s="1101"/>
      <c r="P175" s="1101"/>
      <c r="Q175" s="1101"/>
      <c r="R175" s="1102"/>
      <c r="S175" s="5"/>
      <c r="T175" s="5"/>
      <c r="U175" s="5"/>
      <c r="V175" s="5"/>
      <c r="W175" s="5"/>
      <c r="X175" s="5"/>
      <c r="Y175" s="5"/>
      <c r="Z175" s="5"/>
      <c r="AA175" s="5"/>
      <c r="AB175" s="5"/>
      <c r="AC175" s="5"/>
      <c r="AD175" s="1100" t="str">
        <f>IF('入力シート（表紙・目次・様式１～６）'!D51=0,"",'入力シート（表紙・目次・様式１～６）'!D51)</f>
        <v>要配慮者の避難誘導</v>
      </c>
      <c r="AE175" s="1101"/>
      <c r="AF175" s="1101"/>
      <c r="AG175" s="1101"/>
      <c r="AH175" s="1101"/>
      <c r="AI175" s="1101"/>
      <c r="AJ175" s="1101"/>
      <c r="AK175" s="1101"/>
      <c r="AL175" s="1101"/>
      <c r="AM175" s="1101"/>
      <c r="AN175" s="1101"/>
      <c r="AO175" s="1101"/>
      <c r="AP175" s="1101"/>
      <c r="AQ175" s="1101"/>
      <c r="AR175" s="1102"/>
      <c r="AS175" s="5"/>
      <c r="AT175" s="1100" t="str">
        <f>IF('入力シート（表紙・目次・様式１～６）'!K51=0,"",'入力シート（表紙・目次・様式１～６）'!K51)</f>
        <v>避難誘導班（避難誘導要員）</v>
      </c>
      <c r="AU175" s="1101"/>
      <c r="AV175" s="1101"/>
      <c r="AW175" s="1101"/>
      <c r="AX175" s="1101"/>
      <c r="AY175" s="1101"/>
      <c r="AZ175" s="1101"/>
      <c r="BA175" s="1101"/>
      <c r="BB175" s="1101"/>
      <c r="BC175" s="1101"/>
      <c r="BD175" s="1101"/>
      <c r="BE175" s="1101"/>
      <c r="BF175" s="1101"/>
      <c r="BG175" s="1101"/>
      <c r="BH175" s="1101"/>
      <c r="BI175" s="1101"/>
      <c r="BJ175" s="1102"/>
      <c r="BK175" s="15"/>
      <c r="BL175" s="5"/>
      <c r="BM175" s="5"/>
      <c r="BP175" s="5"/>
      <c r="BQ175" s="14"/>
      <c r="BR175" s="1097" t="s">
        <v>373</v>
      </c>
      <c r="BS175" s="1098"/>
      <c r="BT175" s="1098"/>
      <c r="BU175" s="1098"/>
      <c r="BV175" s="1098"/>
      <c r="BW175" s="1098"/>
      <c r="BX175" s="1098"/>
      <c r="BY175" s="1098"/>
      <c r="BZ175" s="1098"/>
      <c r="CA175" s="1098"/>
      <c r="CB175" s="1098"/>
      <c r="CC175" s="1098"/>
      <c r="CD175" s="1098"/>
      <c r="CE175" s="1098"/>
      <c r="CF175" s="1099"/>
      <c r="CG175" s="5"/>
      <c r="CH175" s="5"/>
      <c r="CI175" s="5"/>
      <c r="CJ175" s="5"/>
      <c r="CK175" s="5"/>
      <c r="CL175" s="5"/>
      <c r="CM175" s="5"/>
      <c r="CN175" s="5"/>
      <c r="CO175" s="5"/>
      <c r="CP175" s="5"/>
      <c r="CQ175" s="5"/>
      <c r="CR175" s="1097" t="s">
        <v>374</v>
      </c>
      <c r="CS175" s="1098"/>
      <c r="CT175" s="1098"/>
      <c r="CU175" s="1098"/>
      <c r="CV175" s="1098"/>
      <c r="CW175" s="1098"/>
      <c r="CX175" s="1098"/>
      <c r="CY175" s="1098"/>
      <c r="CZ175" s="1098"/>
      <c r="DA175" s="1098"/>
      <c r="DB175" s="1098"/>
      <c r="DC175" s="1098"/>
      <c r="DD175" s="1098"/>
      <c r="DE175" s="1098"/>
      <c r="DF175" s="1099"/>
      <c r="DG175" s="5"/>
      <c r="DH175" s="1097" t="s">
        <v>160</v>
      </c>
      <c r="DI175" s="1098"/>
      <c r="DJ175" s="1098"/>
      <c r="DK175" s="1098"/>
      <c r="DL175" s="1098"/>
      <c r="DM175" s="1098"/>
      <c r="DN175" s="1098"/>
      <c r="DO175" s="1098"/>
      <c r="DP175" s="1098"/>
      <c r="DQ175" s="1098"/>
      <c r="DR175" s="1098"/>
      <c r="DS175" s="1098"/>
      <c r="DT175" s="1098"/>
      <c r="DU175" s="1098"/>
      <c r="DV175" s="1098"/>
      <c r="DW175" s="1098"/>
      <c r="DX175" s="1099"/>
      <c r="DY175" s="15"/>
      <c r="DZ175" s="5"/>
      <c r="EA175" s="5"/>
    </row>
    <row r="176" spans="2:131" ht="15" customHeight="1">
      <c r="B176" s="5"/>
      <c r="C176" s="14"/>
      <c r="D176" s="1100" t="str">
        <f>IF('入力シート（表紙・目次・様式１～６）'!B59=0,"",'入力シート（表紙・目次・様式１～６）'!B59)</f>
        <v/>
      </c>
      <c r="E176" s="1101"/>
      <c r="F176" s="1101"/>
      <c r="G176" s="1101"/>
      <c r="H176" s="1101"/>
      <c r="I176" s="1101"/>
      <c r="J176" s="1101"/>
      <c r="K176" s="1101"/>
      <c r="L176" s="1101"/>
      <c r="M176" s="1101"/>
      <c r="N176" s="1101"/>
      <c r="O176" s="1101"/>
      <c r="P176" s="1101"/>
      <c r="Q176" s="1101"/>
      <c r="R176" s="1102"/>
      <c r="S176" s="5"/>
      <c r="T176" s="5"/>
      <c r="U176" s="5"/>
      <c r="V176" s="5"/>
      <c r="W176" s="5"/>
      <c r="X176" s="5"/>
      <c r="Y176" s="5"/>
      <c r="Z176" s="5"/>
      <c r="AA176" s="5"/>
      <c r="AB176" s="5"/>
      <c r="AC176" s="5"/>
      <c r="AD176" s="1100" t="str">
        <f>IF('入力シート（表紙・目次・様式１～６）'!D52=0,"",'入力シート（表紙・目次・様式１～６）'!D52)</f>
        <v/>
      </c>
      <c r="AE176" s="1101"/>
      <c r="AF176" s="1101"/>
      <c r="AG176" s="1101"/>
      <c r="AH176" s="1101"/>
      <c r="AI176" s="1101"/>
      <c r="AJ176" s="1101"/>
      <c r="AK176" s="1101"/>
      <c r="AL176" s="1101"/>
      <c r="AM176" s="1101"/>
      <c r="AN176" s="1101"/>
      <c r="AO176" s="1101"/>
      <c r="AP176" s="1101"/>
      <c r="AQ176" s="1101"/>
      <c r="AR176" s="1102"/>
      <c r="AS176" s="5"/>
      <c r="AT176" s="1100" t="str">
        <f>IF('入力シート（表紙・目次・様式１～６）'!K52=0,"",'入力シート（表紙・目次・様式１～６）'!K52)</f>
        <v/>
      </c>
      <c r="AU176" s="1101"/>
      <c r="AV176" s="1101"/>
      <c r="AW176" s="1101"/>
      <c r="AX176" s="1101"/>
      <c r="AY176" s="1101"/>
      <c r="AZ176" s="1101"/>
      <c r="BA176" s="1101"/>
      <c r="BB176" s="1101"/>
      <c r="BC176" s="1101"/>
      <c r="BD176" s="1101"/>
      <c r="BE176" s="1101"/>
      <c r="BF176" s="1101"/>
      <c r="BG176" s="1101"/>
      <c r="BH176" s="1101"/>
      <c r="BI176" s="1101"/>
      <c r="BJ176" s="1102"/>
      <c r="BK176" s="15"/>
      <c r="BL176" s="5"/>
      <c r="BM176" s="5"/>
      <c r="BP176" s="5"/>
      <c r="BQ176" s="14"/>
      <c r="BR176" s="1097" t="s">
        <v>375</v>
      </c>
      <c r="BS176" s="1098"/>
      <c r="BT176" s="1098"/>
      <c r="BU176" s="1098"/>
      <c r="BV176" s="1098"/>
      <c r="BW176" s="1098"/>
      <c r="BX176" s="1098"/>
      <c r="BY176" s="1098"/>
      <c r="BZ176" s="1098"/>
      <c r="CA176" s="1098"/>
      <c r="CB176" s="1098"/>
      <c r="CC176" s="1098"/>
      <c r="CD176" s="1098"/>
      <c r="CE176" s="1098"/>
      <c r="CF176" s="1099"/>
      <c r="CG176" s="5"/>
      <c r="CH176" s="5"/>
      <c r="CI176" s="5"/>
      <c r="CJ176" s="5"/>
      <c r="CK176" s="5"/>
      <c r="CL176" s="5"/>
      <c r="CM176" s="5"/>
      <c r="CN176" s="5"/>
      <c r="CO176" s="5"/>
      <c r="CP176" s="5"/>
      <c r="CQ176" s="5"/>
      <c r="CR176" s="1097"/>
      <c r="CS176" s="1098"/>
      <c r="CT176" s="1098"/>
      <c r="CU176" s="1098"/>
      <c r="CV176" s="1098"/>
      <c r="CW176" s="1098"/>
      <c r="CX176" s="1098"/>
      <c r="CY176" s="1098"/>
      <c r="CZ176" s="1098"/>
      <c r="DA176" s="1098"/>
      <c r="DB176" s="1098"/>
      <c r="DC176" s="1098"/>
      <c r="DD176" s="1098"/>
      <c r="DE176" s="1098"/>
      <c r="DF176" s="1099"/>
      <c r="DG176" s="5"/>
      <c r="DH176" s="1097"/>
      <c r="DI176" s="1098"/>
      <c r="DJ176" s="1098"/>
      <c r="DK176" s="1098"/>
      <c r="DL176" s="1098"/>
      <c r="DM176" s="1098"/>
      <c r="DN176" s="1098"/>
      <c r="DO176" s="1098"/>
      <c r="DP176" s="1098"/>
      <c r="DQ176" s="1098"/>
      <c r="DR176" s="1098"/>
      <c r="DS176" s="1098"/>
      <c r="DT176" s="1098"/>
      <c r="DU176" s="1098"/>
      <c r="DV176" s="1098"/>
      <c r="DW176" s="1098"/>
      <c r="DX176" s="1099"/>
      <c r="DY176" s="15"/>
      <c r="DZ176" s="5"/>
      <c r="EA176" s="5"/>
    </row>
    <row r="177" spans="2:163" ht="15" customHeight="1">
      <c r="B177" s="5"/>
      <c r="C177" s="14"/>
      <c r="D177" s="1100" t="str">
        <f>IF('入力シート（表紙・目次・様式１～６）'!B60=0,"",'入力シート（表紙・目次・様式１～６）'!B60)</f>
        <v/>
      </c>
      <c r="E177" s="1101"/>
      <c r="F177" s="1101"/>
      <c r="G177" s="1101"/>
      <c r="H177" s="1101"/>
      <c r="I177" s="1101"/>
      <c r="J177" s="1101"/>
      <c r="K177" s="1101"/>
      <c r="L177" s="1101"/>
      <c r="M177" s="1101"/>
      <c r="N177" s="1101"/>
      <c r="O177" s="1101"/>
      <c r="P177" s="1101"/>
      <c r="Q177" s="1101"/>
      <c r="R177" s="1102"/>
      <c r="S177" s="5"/>
      <c r="T177" s="5"/>
      <c r="U177" s="5"/>
      <c r="V177" s="5"/>
      <c r="W177" s="5"/>
      <c r="X177" s="5"/>
      <c r="Y177" s="5"/>
      <c r="Z177" s="5"/>
      <c r="AA177" s="5"/>
      <c r="AB177" s="5"/>
      <c r="AC177" s="5"/>
      <c r="AD177" s="1100" t="str">
        <f>IF('入力シート（表紙・目次・様式１～６）'!D53=0,"",'入力シート（表紙・目次・様式１～６）'!D53)</f>
        <v/>
      </c>
      <c r="AE177" s="1101"/>
      <c r="AF177" s="1101"/>
      <c r="AG177" s="1101"/>
      <c r="AH177" s="1101"/>
      <c r="AI177" s="1101"/>
      <c r="AJ177" s="1101"/>
      <c r="AK177" s="1101"/>
      <c r="AL177" s="1101"/>
      <c r="AM177" s="1101"/>
      <c r="AN177" s="1101"/>
      <c r="AO177" s="1101"/>
      <c r="AP177" s="1101"/>
      <c r="AQ177" s="1101"/>
      <c r="AR177" s="1102"/>
      <c r="AS177" s="5"/>
      <c r="AT177" s="1100" t="str">
        <f>IF('入力シート（表紙・目次・様式１～６）'!K53=0,"",'入力シート（表紙・目次・様式１～６）'!K53)</f>
        <v/>
      </c>
      <c r="AU177" s="1101"/>
      <c r="AV177" s="1101"/>
      <c r="AW177" s="1101"/>
      <c r="AX177" s="1101"/>
      <c r="AY177" s="1101"/>
      <c r="AZ177" s="1101"/>
      <c r="BA177" s="1101"/>
      <c r="BB177" s="1101"/>
      <c r="BC177" s="1101"/>
      <c r="BD177" s="1101"/>
      <c r="BE177" s="1101"/>
      <c r="BF177" s="1101"/>
      <c r="BG177" s="1101"/>
      <c r="BH177" s="1101"/>
      <c r="BI177" s="1101"/>
      <c r="BJ177" s="1102"/>
      <c r="BK177" s="15"/>
      <c r="BL177" s="5"/>
      <c r="BM177" s="5"/>
      <c r="BP177" s="5"/>
      <c r="BQ177" s="14"/>
      <c r="BR177" s="1097"/>
      <c r="BS177" s="1098"/>
      <c r="BT177" s="1098"/>
      <c r="BU177" s="1098"/>
      <c r="BV177" s="1098"/>
      <c r="BW177" s="1098"/>
      <c r="BX177" s="1098"/>
      <c r="BY177" s="1098"/>
      <c r="BZ177" s="1098"/>
      <c r="CA177" s="1098"/>
      <c r="CB177" s="1098"/>
      <c r="CC177" s="1098"/>
      <c r="CD177" s="1098"/>
      <c r="CE177" s="1098"/>
      <c r="CF177" s="1099"/>
      <c r="CG177" s="5"/>
      <c r="CH177" s="5"/>
      <c r="CI177" s="5"/>
      <c r="CJ177" s="5"/>
      <c r="CK177" s="5"/>
      <c r="CL177" s="5"/>
      <c r="CM177" s="5"/>
      <c r="CN177" s="5"/>
      <c r="CO177" s="5"/>
      <c r="CP177" s="5"/>
      <c r="CQ177" s="5"/>
      <c r="CR177" s="1097"/>
      <c r="CS177" s="1098"/>
      <c r="CT177" s="1098"/>
      <c r="CU177" s="1098"/>
      <c r="CV177" s="1098"/>
      <c r="CW177" s="1098"/>
      <c r="CX177" s="1098"/>
      <c r="CY177" s="1098"/>
      <c r="CZ177" s="1098"/>
      <c r="DA177" s="1098"/>
      <c r="DB177" s="1098"/>
      <c r="DC177" s="1098"/>
      <c r="DD177" s="1098"/>
      <c r="DE177" s="1098"/>
      <c r="DF177" s="1099"/>
      <c r="DG177" s="5"/>
      <c r="DH177" s="1097"/>
      <c r="DI177" s="1098"/>
      <c r="DJ177" s="1098"/>
      <c r="DK177" s="1098"/>
      <c r="DL177" s="1098"/>
      <c r="DM177" s="1098"/>
      <c r="DN177" s="1098"/>
      <c r="DO177" s="1098"/>
      <c r="DP177" s="1098"/>
      <c r="DQ177" s="1098"/>
      <c r="DR177" s="1098"/>
      <c r="DS177" s="1098"/>
      <c r="DT177" s="1098"/>
      <c r="DU177" s="1098"/>
      <c r="DV177" s="1098"/>
      <c r="DW177" s="1098"/>
      <c r="DX177" s="1099"/>
      <c r="DY177" s="15"/>
      <c r="DZ177" s="5"/>
      <c r="EA177" s="5"/>
    </row>
    <row r="178" spans="2:163" ht="15" customHeight="1" thickBot="1">
      <c r="B178" s="5"/>
      <c r="C178" s="14"/>
      <c r="D178" s="1088" t="str">
        <f>IF('入力シート（表紙・目次・様式１～６）'!B61=0,"",'入力シート（表紙・目次・様式１～６）'!B61)</f>
        <v/>
      </c>
      <c r="E178" s="1089"/>
      <c r="F178" s="1089"/>
      <c r="G178" s="1089"/>
      <c r="H178" s="1089"/>
      <c r="I178" s="1089"/>
      <c r="J178" s="1089"/>
      <c r="K178" s="1089"/>
      <c r="L178" s="1089"/>
      <c r="M178" s="1089"/>
      <c r="N178" s="1089"/>
      <c r="O178" s="1089"/>
      <c r="P178" s="1089"/>
      <c r="Q178" s="1089"/>
      <c r="R178" s="1090"/>
      <c r="S178" s="5"/>
      <c r="T178" s="5"/>
      <c r="U178" s="5"/>
      <c r="V178" s="5"/>
      <c r="W178" s="5"/>
      <c r="X178" s="5"/>
      <c r="Y178" s="5"/>
      <c r="Z178" s="5"/>
      <c r="AA178" s="5"/>
      <c r="AB178" s="5"/>
      <c r="AC178" s="5"/>
      <c r="AD178" s="1088" t="str">
        <f>IF('入力シート（表紙・目次・様式１～６）'!D54=0,"",'入力シート（表紙・目次・様式１～６）'!D54)</f>
        <v/>
      </c>
      <c r="AE178" s="1089"/>
      <c r="AF178" s="1089"/>
      <c r="AG178" s="1089"/>
      <c r="AH178" s="1089"/>
      <c r="AI178" s="1089"/>
      <c r="AJ178" s="1089"/>
      <c r="AK178" s="1089"/>
      <c r="AL178" s="1089"/>
      <c r="AM178" s="1089"/>
      <c r="AN178" s="1089"/>
      <c r="AO178" s="1089"/>
      <c r="AP178" s="1089"/>
      <c r="AQ178" s="1089"/>
      <c r="AR178" s="1090"/>
      <c r="AS178" s="5"/>
      <c r="AT178" s="1088" t="str">
        <f>IF('入力シート（表紙・目次・様式１～６）'!K54=0,"",'入力シート（表紙・目次・様式１～６）'!K54)</f>
        <v/>
      </c>
      <c r="AU178" s="1089"/>
      <c r="AV178" s="1089"/>
      <c r="AW178" s="1089"/>
      <c r="AX178" s="1089"/>
      <c r="AY178" s="1089"/>
      <c r="AZ178" s="1089"/>
      <c r="BA178" s="1089"/>
      <c r="BB178" s="1089"/>
      <c r="BC178" s="1089"/>
      <c r="BD178" s="1089"/>
      <c r="BE178" s="1089"/>
      <c r="BF178" s="1089"/>
      <c r="BG178" s="1089"/>
      <c r="BH178" s="1089"/>
      <c r="BI178" s="1089"/>
      <c r="BJ178" s="1090"/>
      <c r="BK178" s="15"/>
      <c r="BL178" s="5"/>
      <c r="BM178" s="5"/>
      <c r="BP178" s="5"/>
      <c r="BQ178" s="14"/>
      <c r="BR178" s="1091"/>
      <c r="BS178" s="1092"/>
      <c r="BT178" s="1092"/>
      <c r="BU178" s="1092"/>
      <c r="BV178" s="1092"/>
      <c r="BW178" s="1092"/>
      <c r="BX178" s="1092"/>
      <c r="BY178" s="1092"/>
      <c r="BZ178" s="1092"/>
      <c r="CA178" s="1092"/>
      <c r="CB178" s="1092"/>
      <c r="CC178" s="1092"/>
      <c r="CD178" s="1092"/>
      <c r="CE178" s="1092"/>
      <c r="CF178" s="1093"/>
      <c r="CG178" s="5"/>
      <c r="CH178" s="5"/>
      <c r="CI178" s="5"/>
      <c r="CJ178" s="5"/>
      <c r="CK178" s="5"/>
      <c r="CL178" s="5"/>
      <c r="CM178" s="5"/>
      <c r="CN178" s="5"/>
      <c r="CO178" s="5"/>
      <c r="CP178" s="5"/>
      <c r="CQ178" s="5"/>
      <c r="CR178" s="1091"/>
      <c r="CS178" s="1092"/>
      <c r="CT178" s="1092"/>
      <c r="CU178" s="1092"/>
      <c r="CV178" s="1092"/>
      <c r="CW178" s="1092"/>
      <c r="CX178" s="1092"/>
      <c r="CY178" s="1092"/>
      <c r="CZ178" s="1092"/>
      <c r="DA178" s="1092"/>
      <c r="DB178" s="1092"/>
      <c r="DC178" s="1092"/>
      <c r="DD178" s="1092"/>
      <c r="DE178" s="1092"/>
      <c r="DF178" s="1093"/>
      <c r="DG178" s="5"/>
      <c r="DH178" s="1091"/>
      <c r="DI178" s="1092"/>
      <c r="DJ178" s="1092"/>
      <c r="DK178" s="1092"/>
      <c r="DL178" s="1092"/>
      <c r="DM178" s="1092"/>
      <c r="DN178" s="1092"/>
      <c r="DO178" s="1092"/>
      <c r="DP178" s="1092"/>
      <c r="DQ178" s="1092"/>
      <c r="DR178" s="1092"/>
      <c r="DS178" s="1092"/>
      <c r="DT178" s="1092"/>
      <c r="DU178" s="1092"/>
      <c r="DV178" s="1092"/>
      <c r="DW178" s="1092"/>
      <c r="DX178" s="1093"/>
      <c r="DY178" s="15"/>
      <c r="DZ178" s="5"/>
      <c r="EA178" s="5"/>
    </row>
    <row r="179" spans="2:163" ht="18.75" customHeight="1" thickBot="1">
      <c r="B179" s="5"/>
      <c r="C179" s="14"/>
      <c r="D179" s="37"/>
      <c r="E179" s="37"/>
      <c r="F179" s="37"/>
      <c r="G179" s="37"/>
      <c r="H179" s="37"/>
      <c r="I179" s="37"/>
      <c r="J179" s="37"/>
      <c r="K179" s="37"/>
      <c r="L179" s="37"/>
      <c r="M179" s="37"/>
      <c r="N179" s="37"/>
      <c r="O179" s="37"/>
      <c r="P179" s="37"/>
      <c r="Q179" s="37"/>
      <c r="R179" s="37"/>
      <c r="S179" s="5"/>
      <c r="T179" s="5"/>
      <c r="U179" s="5"/>
      <c r="V179" s="5"/>
      <c r="W179" s="5"/>
      <c r="X179" s="5"/>
      <c r="Y179" s="5"/>
      <c r="Z179" s="5"/>
      <c r="AA179" s="5"/>
      <c r="AB179" s="5"/>
      <c r="AC179" s="5"/>
      <c r="AD179" s="37"/>
      <c r="AE179" s="37"/>
      <c r="AF179" s="37"/>
      <c r="AG179" s="37"/>
      <c r="AH179" s="37"/>
      <c r="AI179" s="37"/>
      <c r="AJ179" s="37"/>
      <c r="AK179" s="37"/>
      <c r="AL179" s="37"/>
      <c r="AM179" s="37"/>
      <c r="AN179" s="37"/>
      <c r="AO179" s="37"/>
      <c r="AP179" s="37"/>
      <c r="AQ179" s="37"/>
      <c r="AR179" s="37"/>
      <c r="AS179" s="5"/>
      <c r="AT179" s="37"/>
      <c r="AU179" s="37"/>
      <c r="AV179" s="37"/>
      <c r="AW179" s="37"/>
      <c r="AX179" s="37"/>
      <c r="AY179" s="37"/>
      <c r="AZ179" s="37"/>
      <c r="BA179" s="37"/>
      <c r="BB179" s="37"/>
      <c r="BC179" s="37"/>
      <c r="BD179" s="37"/>
      <c r="BE179" s="37"/>
      <c r="BF179" s="37"/>
      <c r="BG179" s="37"/>
      <c r="BH179" s="37"/>
      <c r="BI179" s="37"/>
      <c r="BJ179" s="37"/>
      <c r="BK179" s="15"/>
      <c r="BL179" s="5"/>
      <c r="BM179" s="5"/>
      <c r="BP179" s="5"/>
      <c r="BQ179" s="14"/>
      <c r="BR179" s="37"/>
      <c r="BS179" s="37"/>
      <c r="BT179" s="37"/>
      <c r="BU179" s="37"/>
      <c r="BV179" s="37"/>
      <c r="BW179" s="37"/>
      <c r="BX179" s="37"/>
      <c r="BY179" s="37"/>
      <c r="BZ179" s="37"/>
      <c r="CA179" s="37"/>
      <c r="CB179" s="37"/>
      <c r="CC179" s="37"/>
      <c r="CD179" s="37"/>
      <c r="CE179" s="37"/>
      <c r="CF179" s="37"/>
      <c r="CG179" s="5"/>
      <c r="CH179" s="5"/>
      <c r="CI179" s="5"/>
      <c r="CJ179" s="5"/>
      <c r="CK179" s="5"/>
      <c r="CL179" s="5"/>
      <c r="CM179" s="5"/>
      <c r="CN179" s="5"/>
      <c r="CO179" s="5"/>
      <c r="CP179" s="5"/>
      <c r="CQ179" s="5"/>
      <c r="CR179" s="37"/>
      <c r="CS179" s="37"/>
      <c r="CT179" s="37"/>
      <c r="CU179" s="37"/>
      <c r="CV179" s="37"/>
      <c r="CW179" s="37"/>
      <c r="CX179" s="37"/>
      <c r="CY179" s="37"/>
      <c r="CZ179" s="37"/>
      <c r="DA179" s="37"/>
      <c r="DB179" s="37"/>
      <c r="DC179" s="37"/>
      <c r="DD179" s="37"/>
      <c r="DE179" s="37"/>
      <c r="DF179" s="37"/>
      <c r="DG179" s="5"/>
      <c r="DH179" s="37"/>
      <c r="DI179" s="37"/>
      <c r="DJ179" s="37"/>
      <c r="DK179" s="37"/>
      <c r="DL179" s="37"/>
      <c r="DM179" s="37"/>
      <c r="DN179" s="37"/>
      <c r="DO179" s="37"/>
      <c r="DP179" s="37"/>
      <c r="DQ179" s="37"/>
      <c r="DR179" s="37"/>
      <c r="DS179" s="37"/>
      <c r="DT179" s="37"/>
      <c r="DU179" s="37"/>
      <c r="DV179" s="37"/>
      <c r="DW179" s="37"/>
      <c r="DX179" s="37"/>
      <c r="DY179" s="15"/>
      <c r="DZ179" s="5"/>
      <c r="EA179" s="5"/>
    </row>
    <row r="180" spans="2:163" ht="15" customHeight="1">
      <c r="B180" s="5"/>
      <c r="C180" s="14"/>
      <c r="D180" s="1094" t="s">
        <v>610</v>
      </c>
      <c r="E180" s="1095"/>
      <c r="F180" s="1095"/>
      <c r="G180" s="1095"/>
      <c r="H180" s="1095"/>
      <c r="I180" s="1095"/>
      <c r="J180" s="1095"/>
      <c r="K180" s="1095"/>
      <c r="L180" s="1095"/>
      <c r="M180" s="1095"/>
      <c r="N180" s="1095"/>
      <c r="O180" s="1095"/>
      <c r="P180" s="1095"/>
      <c r="Q180" s="1095"/>
      <c r="R180" s="1096"/>
      <c r="S180" s="5"/>
      <c r="T180" s="5"/>
      <c r="U180" s="5"/>
      <c r="V180" s="5"/>
      <c r="W180" s="5"/>
      <c r="X180" s="5"/>
      <c r="Y180" s="5"/>
      <c r="Z180" s="5"/>
      <c r="AA180" s="5"/>
      <c r="AB180" s="5"/>
      <c r="AC180" s="5"/>
      <c r="AD180" s="1094" t="str">
        <f>IF('入力シート（表紙・目次・様式１～６）'!D55=0,"",'入力シート（表紙・目次・様式１～６）'!D55)</f>
        <v>施設内全体の避難誘導</v>
      </c>
      <c r="AE180" s="1095"/>
      <c r="AF180" s="1095"/>
      <c r="AG180" s="1095"/>
      <c r="AH180" s="1095"/>
      <c r="AI180" s="1095"/>
      <c r="AJ180" s="1095"/>
      <c r="AK180" s="1095"/>
      <c r="AL180" s="1095"/>
      <c r="AM180" s="1095"/>
      <c r="AN180" s="1095"/>
      <c r="AO180" s="1095"/>
      <c r="AP180" s="1095"/>
      <c r="AQ180" s="1095"/>
      <c r="AR180" s="1096"/>
      <c r="AS180" s="5"/>
      <c r="AT180" s="1094" t="str">
        <f>IF('入力シート（表紙・目次・様式１～６）'!K55=0,"",'入力シート（表紙・目次・様式１～６）'!K55)</f>
        <v>避難誘導班（避難誘導要員）</v>
      </c>
      <c r="AU180" s="1095"/>
      <c r="AV180" s="1095"/>
      <c r="AW180" s="1095"/>
      <c r="AX180" s="1095"/>
      <c r="AY180" s="1095"/>
      <c r="AZ180" s="1095"/>
      <c r="BA180" s="1095"/>
      <c r="BB180" s="1095"/>
      <c r="BC180" s="1095"/>
      <c r="BD180" s="1095"/>
      <c r="BE180" s="1095"/>
      <c r="BF180" s="1095"/>
      <c r="BG180" s="1095"/>
      <c r="BH180" s="1095"/>
      <c r="BI180" s="1095"/>
      <c r="BJ180" s="1096"/>
      <c r="BK180" s="15"/>
      <c r="BL180" s="5"/>
      <c r="BM180" s="5"/>
      <c r="BP180" s="5"/>
      <c r="BQ180" s="14"/>
      <c r="BR180" s="1108" t="s">
        <v>363</v>
      </c>
      <c r="BS180" s="1109"/>
      <c r="BT180" s="1109"/>
      <c r="BU180" s="1109"/>
      <c r="BV180" s="1109"/>
      <c r="BW180" s="1109"/>
      <c r="BX180" s="1109"/>
      <c r="BY180" s="1109"/>
      <c r="BZ180" s="1109"/>
      <c r="CA180" s="1109"/>
      <c r="CB180" s="1109"/>
      <c r="CC180" s="1109"/>
      <c r="CD180" s="1109"/>
      <c r="CE180" s="1109"/>
      <c r="CF180" s="1110"/>
      <c r="CG180" s="5"/>
      <c r="CH180" s="5"/>
      <c r="CI180" s="5"/>
      <c r="CJ180" s="5"/>
      <c r="CK180" s="5"/>
      <c r="CL180" s="5"/>
      <c r="CM180" s="5"/>
      <c r="CN180" s="5"/>
      <c r="CO180" s="5"/>
      <c r="CP180" s="5"/>
      <c r="CQ180" s="5"/>
      <c r="CR180" s="1108" t="s">
        <v>376</v>
      </c>
      <c r="CS180" s="1109"/>
      <c r="CT180" s="1109"/>
      <c r="CU180" s="1109"/>
      <c r="CV180" s="1109"/>
      <c r="CW180" s="1109"/>
      <c r="CX180" s="1109"/>
      <c r="CY180" s="1109"/>
      <c r="CZ180" s="1109"/>
      <c r="DA180" s="1109"/>
      <c r="DB180" s="1109"/>
      <c r="DC180" s="1109"/>
      <c r="DD180" s="1109"/>
      <c r="DE180" s="1109"/>
      <c r="DF180" s="1110"/>
      <c r="DG180" s="5"/>
      <c r="DH180" s="1108" t="s">
        <v>160</v>
      </c>
      <c r="DI180" s="1109"/>
      <c r="DJ180" s="1109"/>
      <c r="DK180" s="1109"/>
      <c r="DL180" s="1109"/>
      <c r="DM180" s="1109"/>
      <c r="DN180" s="1109"/>
      <c r="DO180" s="1109"/>
      <c r="DP180" s="1109"/>
      <c r="DQ180" s="1109"/>
      <c r="DR180" s="1109"/>
      <c r="DS180" s="1109"/>
      <c r="DT180" s="1109"/>
      <c r="DU180" s="1109"/>
      <c r="DV180" s="1109"/>
      <c r="DW180" s="1109"/>
      <c r="DX180" s="1110"/>
      <c r="DY180" s="15"/>
      <c r="DZ180" s="5"/>
      <c r="EA180" s="5"/>
    </row>
    <row r="181" spans="2:163" ht="15" customHeight="1">
      <c r="B181" s="5"/>
      <c r="C181" s="14"/>
      <c r="D181" s="1100" t="str">
        <f>IF('入力シート（表紙・目次・様式１～６）'!B55=0,"",'入力シート（表紙・目次・様式１～６）'!B55)</f>
        <v>寝屋川（寝屋川治水緑地地点） 氾濫注意水位</v>
      </c>
      <c r="E181" s="1101"/>
      <c r="F181" s="1101"/>
      <c r="G181" s="1101"/>
      <c r="H181" s="1101"/>
      <c r="I181" s="1101"/>
      <c r="J181" s="1101"/>
      <c r="K181" s="1101"/>
      <c r="L181" s="1101"/>
      <c r="M181" s="1101"/>
      <c r="N181" s="1101"/>
      <c r="O181" s="1101"/>
      <c r="P181" s="1101"/>
      <c r="Q181" s="1101"/>
      <c r="R181" s="1102"/>
      <c r="S181" s="5"/>
      <c r="T181" s="5"/>
      <c r="U181" s="5"/>
      <c r="V181" s="5"/>
      <c r="W181" s="5"/>
      <c r="X181" s="5"/>
      <c r="Y181" s="5"/>
      <c r="Z181" s="5"/>
      <c r="AA181" s="5"/>
      <c r="AB181" s="5"/>
      <c r="AC181" s="5"/>
      <c r="AD181" s="1100" t="str">
        <f>IF('入力シート（表紙・目次・様式１～６）'!D56=0,"",'入力シート（表紙・目次・様式１～６）'!D56)</f>
        <v/>
      </c>
      <c r="AE181" s="1101"/>
      <c r="AF181" s="1101"/>
      <c r="AG181" s="1101"/>
      <c r="AH181" s="1101"/>
      <c r="AI181" s="1101"/>
      <c r="AJ181" s="1101"/>
      <c r="AK181" s="1101"/>
      <c r="AL181" s="1101"/>
      <c r="AM181" s="1101"/>
      <c r="AN181" s="1101"/>
      <c r="AO181" s="1101"/>
      <c r="AP181" s="1101"/>
      <c r="AQ181" s="1101"/>
      <c r="AR181" s="1102"/>
      <c r="AS181" s="5"/>
      <c r="AT181" s="1100" t="str">
        <f>IF('入力シート（表紙・目次・様式１～６）'!K56=0,"",'入力シート（表紙・目次・様式１～６）'!K56)</f>
        <v/>
      </c>
      <c r="AU181" s="1101"/>
      <c r="AV181" s="1101"/>
      <c r="AW181" s="1101"/>
      <c r="AX181" s="1101"/>
      <c r="AY181" s="1101"/>
      <c r="AZ181" s="1101"/>
      <c r="BA181" s="1101"/>
      <c r="BB181" s="1101"/>
      <c r="BC181" s="1101"/>
      <c r="BD181" s="1101"/>
      <c r="BE181" s="1101"/>
      <c r="BF181" s="1101"/>
      <c r="BG181" s="1101"/>
      <c r="BH181" s="1101"/>
      <c r="BI181" s="1101"/>
      <c r="BJ181" s="1102"/>
      <c r="BK181" s="15"/>
      <c r="BL181" s="5"/>
      <c r="BM181" s="5"/>
      <c r="BP181" s="5"/>
      <c r="BQ181" s="14"/>
      <c r="BR181" s="1097" t="s">
        <v>1099</v>
      </c>
      <c r="BS181" s="1098"/>
      <c r="BT181" s="1098"/>
      <c r="BU181" s="1098"/>
      <c r="BV181" s="1098"/>
      <c r="BW181" s="1098"/>
      <c r="BX181" s="1098"/>
      <c r="BY181" s="1098"/>
      <c r="BZ181" s="1098"/>
      <c r="CA181" s="1098"/>
      <c r="CB181" s="1098"/>
      <c r="CC181" s="1098"/>
      <c r="CD181" s="1098"/>
      <c r="CE181" s="1098"/>
      <c r="CF181" s="1099"/>
      <c r="CG181" s="5"/>
      <c r="CH181" s="5"/>
      <c r="CI181" s="5"/>
      <c r="CJ181" s="5"/>
      <c r="CK181" s="5"/>
      <c r="CL181" s="5"/>
      <c r="CM181" s="5"/>
      <c r="CN181" s="5"/>
      <c r="CO181" s="5"/>
      <c r="CP181" s="5"/>
      <c r="CQ181" s="5"/>
      <c r="CR181" s="1097"/>
      <c r="CS181" s="1098"/>
      <c r="CT181" s="1098"/>
      <c r="CU181" s="1098"/>
      <c r="CV181" s="1098"/>
      <c r="CW181" s="1098"/>
      <c r="CX181" s="1098"/>
      <c r="CY181" s="1098"/>
      <c r="CZ181" s="1098"/>
      <c r="DA181" s="1098"/>
      <c r="DB181" s="1098"/>
      <c r="DC181" s="1098"/>
      <c r="DD181" s="1098"/>
      <c r="DE181" s="1098"/>
      <c r="DF181" s="1099"/>
      <c r="DG181" s="5"/>
      <c r="DH181" s="1097"/>
      <c r="DI181" s="1098"/>
      <c r="DJ181" s="1098"/>
      <c r="DK181" s="1098"/>
      <c r="DL181" s="1098"/>
      <c r="DM181" s="1098"/>
      <c r="DN181" s="1098"/>
      <c r="DO181" s="1098"/>
      <c r="DP181" s="1098"/>
      <c r="DQ181" s="1098"/>
      <c r="DR181" s="1098"/>
      <c r="DS181" s="1098"/>
      <c r="DT181" s="1098"/>
      <c r="DU181" s="1098"/>
      <c r="DV181" s="1098"/>
      <c r="DW181" s="1098"/>
      <c r="DX181" s="1099"/>
      <c r="DY181" s="15"/>
      <c r="DZ181" s="5"/>
      <c r="EA181" s="5"/>
    </row>
    <row r="182" spans="2:163" ht="15" customHeight="1">
      <c r="B182" s="5"/>
      <c r="C182" s="14"/>
      <c r="D182" s="1100" t="str">
        <f>IF('入力シート（表紙・目次・様式１～６）'!B56=0,"",'入力シート（表紙・目次・様式１～６）'!B56)</f>
        <v>避難情報（避難指示）</v>
      </c>
      <c r="E182" s="1101"/>
      <c r="F182" s="1101"/>
      <c r="G182" s="1101"/>
      <c r="H182" s="1101"/>
      <c r="I182" s="1101"/>
      <c r="J182" s="1101"/>
      <c r="K182" s="1101"/>
      <c r="L182" s="1101"/>
      <c r="M182" s="1101"/>
      <c r="N182" s="1101"/>
      <c r="O182" s="1101"/>
      <c r="P182" s="1101"/>
      <c r="Q182" s="1101"/>
      <c r="R182" s="1102"/>
      <c r="S182" s="5"/>
      <c r="T182" s="5"/>
      <c r="U182" s="5"/>
      <c r="V182" s="5"/>
      <c r="W182" s="5"/>
      <c r="X182" s="5"/>
      <c r="Y182" s="5"/>
      <c r="Z182" s="5"/>
      <c r="AA182" s="5"/>
      <c r="AB182" s="5"/>
      <c r="AC182" s="5"/>
      <c r="AD182" s="1100" t="str">
        <f>IF('入力シート（表紙・目次・様式１～６）'!D57=0,"",'入力シート（表紙・目次・様式１～６）'!D57)</f>
        <v/>
      </c>
      <c r="AE182" s="1101"/>
      <c r="AF182" s="1101"/>
      <c r="AG182" s="1101"/>
      <c r="AH182" s="1101"/>
      <c r="AI182" s="1101"/>
      <c r="AJ182" s="1101"/>
      <c r="AK182" s="1101"/>
      <c r="AL182" s="1101"/>
      <c r="AM182" s="1101"/>
      <c r="AN182" s="1101"/>
      <c r="AO182" s="1101"/>
      <c r="AP182" s="1101"/>
      <c r="AQ182" s="1101"/>
      <c r="AR182" s="1102"/>
      <c r="AS182" s="5"/>
      <c r="AT182" s="1100" t="str">
        <f>IF('入力シート（表紙・目次・様式１～６）'!K57=0,"",'入力シート（表紙・目次・様式１～６）'!K57)</f>
        <v/>
      </c>
      <c r="AU182" s="1101"/>
      <c r="AV182" s="1101"/>
      <c r="AW182" s="1101"/>
      <c r="AX182" s="1101"/>
      <c r="AY182" s="1101"/>
      <c r="AZ182" s="1101"/>
      <c r="BA182" s="1101"/>
      <c r="BB182" s="1101"/>
      <c r="BC182" s="1101"/>
      <c r="BD182" s="1101"/>
      <c r="BE182" s="1101"/>
      <c r="BF182" s="1101"/>
      <c r="BG182" s="1101"/>
      <c r="BH182" s="1101"/>
      <c r="BI182" s="1101"/>
      <c r="BJ182" s="1102"/>
      <c r="BK182" s="15"/>
      <c r="BL182" s="5"/>
      <c r="BM182" s="5"/>
      <c r="BP182" s="5"/>
      <c r="BQ182" s="14"/>
      <c r="BR182" s="1097"/>
      <c r="BS182" s="1098"/>
      <c r="BT182" s="1098"/>
      <c r="BU182" s="1098"/>
      <c r="BV182" s="1098"/>
      <c r="BW182" s="1098"/>
      <c r="BX182" s="1098"/>
      <c r="BY182" s="1098"/>
      <c r="BZ182" s="1098"/>
      <c r="CA182" s="1098"/>
      <c r="CB182" s="1098"/>
      <c r="CC182" s="1098"/>
      <c r="CD182" s="1098"/>
      <c r="CE182" s="1098"/>
      <c r="CF182" s="1099"/>
      <c r="CG182" s="5"/>
      <c r="CH182" s="5"/>
      <c r="CI182" s="5"/>
      <c r="CJ182" s="5"/>
      <c r="CK182" s="5"/>
      <c r="CL182" s="5"/>
      <c r="CM182" s="5"/>
      <c r="CN182" s="5"/>
      <c r="CO182" s="5"/>
      <c r="CP182" s="5"/>
      <c r="CQ182" s="5"/>
      <c r="CR182" s="1097"/>
      <c r="CS182" s="1098"/>
      <c r="CT182" s="1098"/>
      <c r="CU182" s="1098"/>
      <c r="CV182" s="1098"/>
      <c r="CW182" s="1098"/>
      <c r="CX182" s="1098"/>
      <c r="CY182" s="1098"/>
      <c r="CZ182" s="1098"/>
      <c r="DA182" s="1098"/>
      <c r="DB182" s="1098"/>
      <c r="DC182" s="1098"/>
      <c r="DD182" s="1098"/>
      <c r="DE182" s="1098"/>
      <c r="DF182" s="1099"/>
      <c r="DG182" s="5"/>
      <c r="DH182" s="1097"/>
      <c r="DI182" s="1098"/>
      <c r="DJ182" s="1098"/>
      <c r="DK182" s="1098"/>
      <c r="DL182" s="1098"/>
      <c r="DM182" s="1098"/>
      <c r="DN182" s="1098"/>
      <c r="DO182" s="1098"/>
      <c r="DP182" s="1098"/>
      <c r="DQ182" s="1098"/>
      <c r="DR182" s="1098"/>
      <c r="DS182" s="1098"/>
      <c r="DT182" s="1098"/>
      <c r="DU182" s="1098"/>
      <c r="DV182" s="1098"/>
      <c r="DW182" s="1098"/>
      <c r="DX182" s="1099"/>
      <c r="DY182" s="15"/>
      <c r="DZ182" s="5"/>
      <c r="EA182" s="5"/>
    </row>
    <row r="183" spans="2:163" ht="15" customHeight="1">
      <c r="B183" s="5"/>
      <c r="C183" s="14"/>
      <c r="D183" s="1100" t="str">
        <f>IF('入力シート（表紙・目次・様式１～６）'!B57=0,"",'入力シート（表紙・目次・様式１～６）'!B57)</f>
        <v/>
      </c>
      <c r="E183" s="1101"/>
      <c r="F183" s="1101"/>
      <c r="G183" s="1101"/>
      <c r="H183" s="1101"/>
      <c r="I183" s="1101"/>
      <c r="J183" s="1101"/>
      <c r="K183" s="1101"/>
      <c r="L183" s="1101"/>
      <c r="M183" s="1101"/>
      <c r="N183" s="1101"/>
      <c r="O183" s="1101"/>
      <c r="P183" s="1101"/>
      <c r="Q183" s="1101"/>
      <c r="R183" s="1102"/>
      <c r="S183" s="5"/>
      <c r="T183" s="5"/>
      <c r="U183" s="5"/>
      <c r="V183" s="5"/>
      <c r="W183" s="5"/>
      <c r="X183" s="5"/>
      <c r="Y183" s="5"/>
      <c r="Z183" s="5"/>
      <c r="AA183" s="5"/>
      <c r="AB183" s="5"/>
      <c r="AC183" s="5"/>
      <c r="AD183" s="1100" t="str">
        <f>IF('入力シート（表紙・目次・様式１～６）'!D58=0,"",'入力シート（表紙・目次・様式１～６）'!D58)</f>
        <v/>
      </c>
      <c r="AE183" s="1101"/>
      <c r="AF183" s="1101"/>
      <c r="AG183" s="1101"/>
      <c r="AH183" s="1101"/>
      <c r="AI183" s="1101"/>
      <c r="AJ183" s="1101"/>
      <c r="AK183" s="1101"/>
      <c r="AL183" s="1101"/>
      <c r="AM183" s="1101"/>
      <c r="AN183" s="1101"/>
      <c r="AO183" s="1101"/>
      <c r="AP183" s="1101"/>
      <c r="AQ183" s="1101"/>
      <c r="AR183" s="1102"/>
      <c r="AS183" s="5"/>
      <c r="AT183" s="1100" t="str">
        <f>IF('入力シート（表紙・目次・様式１～６）'!K58=0,"",'入力シート（表紙・目次・様式１～６）'!K58)</f>
        <v/>
      </c>
      <c r="AU183" s="1101"/>
      <c r="AV183" s="1101"/>
      <c r="AW183" s="1101"/>
      <c r="AX183" s="1101"/>
      <c r="AY183" s="1101"/>
      <c r="AZ183" s="1101"/>
      <c r="BA183" s="1101"/>
      <c r="BB183" s="1101"/>
      <c r="BC183" s="1101"/>
      <c r="BD183" s="1101"/>
      <c r="BE183" s="1101"/>
      <c r="BF183" s="1101"/>
      <c r="BG183" s="1101"/>
      <c r="BH183" s="1101"/>
      <c r="BI183" s="1101"/>
      <c r="BJ183" s="1102"/>
      <c r="BK183" s="15"/>
      <c r="BL183" s="5"/>
      <c r="BM183" s="5"/>
      <c r="BP183" s="5"/>
      <c r="BQ183" s="14"/>
      <c r="BR183" s="1097" t="s">
        <v>377</v>
      </c>
      <c r="BS183" s="1098"/>
      <c r="BT183" s="1098"/>
      <c r="BU183" s="1098"/>
      <c r="BV183" s="1098"/>
      <c r="BW183" s="1098"/>
      <c r="BX183" s="1098"/>
      <c r="BY183" s="1098"/>
      <c r="BZ183" s="1098"/>
      <c r="CA183" s="1098"/>
      <c r="CB183" s="1098"/>
      <c r="CC183" s="1098"/>
      <c r="CD183" s="1098"/>
      <c r="CE183" s="1098"/>
      <c r="CF183" s="1099"/>
      <c r="CG183" s="5"/>
      <c r="CH183" s="5"/>
      <c r="CI183" s="5"/>
      <c r="CJ183" s="5"/>
      <c r="CK183" s="5"/>
      <c r="CL183" s="5"/>
      <c r="CM183" s="5"/>
      <c r="CN183" s="5"/>
      <c r="CO183" s="5"/>
      <c r="CP183" s="5"/>
      <c r="CQ183" s="5"/>
      <c r="CR183" s="1097"/>
      <c r="CS183" s="1098"/>
      <c r="CT183" s="1098"/>
      <c r="CU183" s="1098"/>
      <c r="CV183" s="1098"/>
      <c r="CW183" s="1098"/>
      <c r="CX183" s="1098"/>
      <c r="CY183" s="1098"/>
      <c r="CZ183" s="1098"/>
      <c r="DA183" s="1098"/>
      <c r="DB183" s="1098"/>
      <c r="DC183" s="1098"/>
      <c r="DD183" s="1098"/>
      <c r="DE183" s="1098"/>
      <c r="DF183" s="1099"/>
      <c r="DG183" s="5"/>
      <c r="DH183" s="1097"/>
      <c r="DI183" s="1098"/>
      <c r="DJ183" s="1098"/>
      <c r="DK183" s="1098"/>
      <c r="DL183" s="1098"/>
      <c r="DM183" s="1098"/>
      <c r="DN183" s="1098"/>
      <c r="DO183" s="1098"/>
      <c r="DP183" s="1098"/>
      <c r="DQ183" s="1098"/>
      <c r="DR183" s="1098"/>
      <c r="DS183" s="1098"/>
      <c r="DT183" s="1098"/>
      <c r="DU183" s="1098"/>
      <c r="DV183" s="1098"/>
      <c r="DW183" s="1098"/>
      <c r="DX183" s="1099"/>
      <c r="DY183" s="15"/>
      <c r="DZ183" s="5"/>
      <c r="EA183" s="5"/>
    </row>
    <row r="184" spans="2:163" ht="15" customHeight="1">
      <c r="B184" s="5"/>
      <c r="C184" s="14"/>
      <c r="D184" s="1100" t="str">
        <f>IF('入力シート（表紙・目次・様式１～６）'!B58=0,"",'入力シート（表紙・目次・様式１～６）'!B58)</f>
        <v/>
      </c>
      <c r="E184" s="1101"/>
      <c r="F184" s="1101"/>
      <c r="G184" s="1101"/>
      <c r="H184" s="1101"/>
      <c r="I184" s="1101"/>
      <c r="J184" s="1101"/>
      <c r="K184" s="1101"/>
      <c r="L184" s="1101"/>
      <c r="M184" s="1101"/>
      <c r="N184" s="1101"/>
      <c r="O184" s="1101"/>
      <c r="P184" s="1101"/>
      <c r="Q184" s="1101"/>
      <c r="R184" s="1102"/>
      <c r="S184" s="5"/>
      <c r="T184" s="5"/>
      <c r="U184" s="5"/>
      <c r="V184" s="5"/>
      <c r="W184" s="5"/>
      <c r="X184" s="5"/>
      <c r="Y184" s="5"/>
      <c r="Z184" s="5"/>
      <c r="AA184" s="5"/>
      <c r="AB184" s="5"/>
      <c r="AC184" s="5"/>
      <c r="AD184" s="1100" t="str">
        <f>IF('入力シート（表紙・目次・様式１～６）'!D59=0,"",'入力シート（表紙・目次・様式１～６）'!D59)</f>
        <v/>
      </c>
      <c r="AE184" s="1101"/>
      <c r="AF184" s="1101"/>
      <c r="AG184" s="1101"/>
      <c r="AH184" s="1101"/>
      <c r="AI184" s="1101"/>
      <c r="AJ184" s="1101"/>
      <c r="AK184" s="1101"/>
      <c r="AL184" s="1101"/>
      <c r="AM184" s="1101"/>
      <c r="AN184" s="1101"/>
      <c r="AO184" s="1101"/>
      <c r="AP184" s="1101"/>
      <c r="AQ184" s="1101"/>
      <c r="AR184" s="1102"/>
      <c r="AS184" s="5"/>
      <c r="AT184" s="1100" t="str">
        <f>IF('入力シート（表紙・目次・様式１～６）'!K59=0,"",'入力シート（表紙・目次・様式１～６）'!K59)</f>
        <v/>
      </c>
      <c r="AU184" s="1101"/>
      <c r="AV184" s="1101"/>
      <c r="AW184" s="1101"/>
      <c r="AX184" s="1101"/>
      <c r="AY184" s="1101"/>
      <c r="AZ184" s="1101"/>
      <c r="BA184" s="1101"/>
      <c r="BB184" s="1101"/>
      <c r="BC184" s="1101"/>
      <c r="BD184" s="1101"/>
      <c r="BE184" s="1101"/>
      <c r="BF184" s="1101"/>
      <c r="BG184" s="1101"/>
      <c r="BH184" s="1101"/>
      <c r="BI184" s="1101"/>
      <c r="BJ184" s="1102"/>
      <c r="BK184" s="15"/>
      <c r="BL184" s="5"/>
      <c r="BM184" s="5"/>
      <c r="BP184" s="5"/>
      <c r="BQ184" s="14"/>
      <c r="BR184" s="1097" t="s">
        <v>378</v>
      </c>
      <c r="BS184" s="1098"/>
      <c r="BT184" s="1098"/>
      <c r="BU184" s="1098"/>
      <c r="BV184" s="1098"/>
      <c r="BW184" s="1098"/>
      <c r="BX184" s="1098"/>
      <c r="BY184" s="1098"/>
      <c r="BZ184" s="1098"/>
      <c r="CA184" s="1098"/>
      <c r="CB184" s="1098"/>
      <c r="CC184" s="1098"/>
      <c r="CD184" s="1098"/>
      <c r="CE184" s="1098"/>
      <c r="CF184" s="1099"/>
      <c r="CG184" s="5"/>
      <c r="CH184" s="5"/>
      <c r="CI184" s="5"/>
      <c r="CJ184" s="5"/>
      <c r="CK184" s="5"/>
      <c r="CL184" s="5"/>
      <c r="CM184" s="5"/>
      <c r="CN184" s="5"/>
      <c r="CO184" s="5"/>
      <c r="CP184" s="5"/>
      <c r="CQ184" s="5"/>
      <c r="CR184" s="1097"/>
      <c r="CS184" s="1098"/>
      <c r="CT184" s="1098"/>
      <c r="CU184" s="1098"/>
      <c r="CV184" s="1098"/>
      <c r="CW184" s="1098"/>
      <c r="CX184" s="1098"/>
      <c r="CY184" s="1098"/>
      <c r="CZ184" s="1098"/>
      <c r="DA184" s="1098"/>
      <c r="DB184" s="1098"/>
      <c r="DC184" s="1098"/>
      <c r="DD184" s="1098"/>
      <c r="DE184" s="1098"/>
      <c r="DF184" s="1099"/>
      <c r="DG184" s="5"/>
      <c r="DH184" s="1097"/>
      <c r="DI184" s="1098"/>
      <c r="DJ184" s="1098"/>
      <c r="DK184" s="1098"/>
      <c r="DL184" s="1098"/>
      <c r="DM184" s="1098"/>
      <c r="DN184" s="1098"/>
      <c r="DO184" s="1098"/>
      <c r="DP184" s="1098"/>
      <c r="DQ184" s="1098"/>
      <c r="DR184" s="1098"/>
      <c r="DS184" s="1098"/>
      <c r="DT184" s="1098"/>
      <c r="DU184" s="1098"/>
      <c r="DV184" s="1098"/>
      <c r="DW184" s="1098"/>
      <c r="DX184" s="1099"/>
      <c r="DY184" s="15"/>
      <c r="DZ184" s="5"/>
      <c r="EA184" s="5"/>
    </row>
    <row r="185" spans="2:163" ht="15" customHeight="1">
      <c r="B185" s="5"/>
      <c r="C185" s="14"/>
      <c r="D185" s="1100" t="str">
        <f>IF('入力シート（表紙・目次・様式１～６）'!B59=0,"",'入力シート（表紙・目次・様式１～６）'!B59)</f>
        <v/>
      </c>
      <c r="E185" s="1101"/>
      <c r="F185" s="1101"/>
      <c r="G185" s="1101"/>
      <c r="H185" s="1101"/>
      <c r="I185" s="1101"/>
      <c r="J185" s="1101"/>
      <c r="K185" s="1101"/>
      <c r="L185" s="1101"/>
      <c r="M185" s="1101"/>
      <c r="N185" s="1101"/>
      <c r="O185" s="1101"/>
      <c r="P185" s="1101"/>
      <c r="Q185" s="1101"/>
      <c r="R185" s="1102"/>
      <c r="S185" s="5"/>
      <c r="T185" s="5"/>
      <c r="U185" s="5"/>
      <c r="V185" s="5"/>
      <c r="W185" s="5"/>
      <c r="X185" s="5"/>
      <c r="Y185" s="5"/>
      <c r="Z185" s="5"/>
      <c r="AA185" s="5"/>
      <c r="AB185" s="5"/>
      <c r="AC185" s="5"/>
      <c r="AD185" s="1100" t="str">
        <f>IF('入力シート（表紙・目次・様式１～６）'!D60=0,"",'入力シート（表紙・目次・様式１～６）'!D60)</f>
        <v/>
      </c>
      <c r="AE185" s="1101"/>
      <c r="AF185" s="1101"/>
      <c r="AG185" s="1101"/>
      <c r="AH185" s="1101"/>
      <c r="AI185" s="1101"/>
      <c r="AJ185" s="1101"/>
      <c r="AK185" s="1101"/>
      <c r="AL185" s="1101"/>
      <c r="AM185" s="1101"/>
      <c r="AN185" s="1101"/>
      <c r="AO185" s="1101"/>
      <c r="AP185" s="1101"/>
      <c r="AQ185" s="1101"/>
      <c r="AR185" s="1102"/>
      <c r="AS185" s="5"/>
      <c r="AT185" s="1100" t="str">
        <f>IF('入力シート（表紙・目次・様式１～６）'!K60=0,"",'入力シート（表紙・目次・様式１～６）'!K60)</f>
        <v/>
      </c>
      <c r="AU185" s="1101"/>
      <c r="AV185" s="1101"/>
      <c r="AW185" s="1101"/>
      <c r="AX185" s="1101"/>
      <c r="AY185" s="1101"/>
      <c r="AZ185" s="1101"/>
      <c r="BA185" s="1101"/>
      <c r="BB185" s="1101"/>
      <c r="BC185" s="1101"/>
      <c r="BD185" s="1101"/>
      <c r="BE185" s="1101"/>
      <c r="BF185" s="1101"/>
      <c r="BG185" s="1101"/>
      <c r="BH185" s="1101"/>
      <c r="BI185" s="1101"/>
      <c r="BJ185" s="1102"/>
      <c r="BK185" s="15"/>
      <c r="BL185" s="5"/>
      <c r="BM185" s="5"/>
      <c r="BP185" s="5"/>
      <c r="BQ185" s="14"/>
      <c r="BR185" s="1097"/>
      <c r="BS185" s="1098"/>
      <c r="BT185" s="1098"/>
      <c r="BU185" s="1098"/>
      <c r="BV185" s="1098"/>
      <c r="BW185" s="1098"/>
      <c r="BX185" s="1098"/>
      <c r="BY185" s="1098"/>
      <c r="BZ185" s="1098"/>
      <c r="CA185" s="1098"/>
      <c r="CB185" s="1098"/>
      <c r="CC185" s="1098"/>
      <c r="CD185" s="1098"/>
      <c r="CE185" s="1098"/>
      <c r="CF185" s="1099"/>
      <c r="CG185" s="5"/>
      <c r="CH185" s="5"/>
      <c r="CI185" s="5"/>
      <c r="CJ185" s="5"/>
      <c r="CK185" s="5"/>
      <c r="CL185" s="5"/>
      <c r="CM185" s="5"/>
      <c r="CN185" s="5"/>
      <c r="CO185" s="5"/>
      <c r="CP185" s="5"/>
      <c r="CQ185" s="5"/>
      <c r="CR185" s="1097"/>
      <c r="CS185" s="1098"/>
      <c r="CT185" s="1098"/>
      <c r="CU185" s="1098"/>
      <c r="CV185" s="1098"/>
      <c r="CW185" s="1098"/>
      <c r="CX185" s="1098"/>
      <c r="CY185" s="1098"/>
      <c r="CZ185" s="1098"/>
      <c r="DA185" s="1098"/>
      <c r="DB185" s="1098"/>
      <c r="DC185" s="1098"/>
      <c r="DD185" s="1098"/>
      <c r="DE185" s="1098"/>
      <c r="DF185" s="1099"/>
      <c r="DG185" s="5"/>
      <c r="DH185" s="1097"/>
      <c r="DI185" s="1098"/>
      <c r="DJ185" s="1098"/>
      <c r="DK185" s="1098"/>
      <c r="DL185" s="1098"/>
      <c r="DM185" s="1098"/>
      <c r="DN185" s="1098"/>
      <c r="DO185" s="1098"/>
      <c r="DP185" s="1098"/>
      <c r="DQ185" s="1098"/>
      <c r="DR185" s="1098"/>
      <c r="DS185" s="1098"/>
      <c r="DT185" s="1098"/>
      <c r="DU185" s="1098"/>
      <c r="DV185" s="1098"/>
      <c r="DW185" s="1098"/>
      <c r="DX185" s="1099"/>
      <c r="DY185" s="15"/>
      <c r="DZ185" s="5"/>
      <c r="EA185" s="5"/>
    </row>
    <row r="186" spans="2:163" ht="15" customHeight="1">
      <c r="B186" s="5"/>
      <c r="C186" s="14"/>
      <c r="D186" s="1100" t="str">
        <f>IF('入力シート（表紙・目次・様式１～６）'!B60=0,"",'入力シート（表紙・目次・様式１～６）'!B60)</f>
        <v/>
      </c>
      <c r="E186" s="1101"/>
      <c r="F186" s="1101"/>
      <c r="G186" s="1101"/>
      <c r="H186" s="1101"/>
      <c r="I186" s="1101"/>
      <c r="J186" s="1101"/>
      <c r="K186" s="1101"/>
      <c r="L186" s="1101"/>
      <c r="M186" s="1101"/>
      <c r="N186" s="1101"/>
      <c r="O186" s="1101"/>
      <c r="P186" s="1101"/>
      <c r="Q186" s="1101"/>
      <c r="R186" s="1102"/>
      <c r="S186" s="5"/>
      <c r="T186" s="5"/>
      <c r="U186" s="5"/>
      <c r="V186" s="5"/>
      <c r="W186" s="5"/>
      <c r="X186" s="5"/>
      <c r="Y186" s="5"/>
      <c r="Z186" s="5"/>
      <c r="AA186" s="5"/>
      <c r="AB186" s="5"/>
      <c r="AC186" s="5"/>
      <c r="AD186" s="1100" t="str">
        <f>IF('入力シート（表紙・目次・様式１～６）'!D61=0,"",'入力シート（表紙・目次・様式１～６）'!D61)</f>
        <v/>
      </c>
      <c r="AE186" s="1101"/>
      <c r="AF186" s="1101"/>
      <c r="AG186" s="1101"/>
      <c r="AH186" s="1101"/>
      <c r="AI186" s="1101"/>
      <c r="AJ186" s="1101"/>
      <c r="AK186" s="1101"/>
      <c r="AL186" s="1101"/>
      <c r="AM186" s="1101"/>
      <c r="AN186" s="1101"/>
      <c r="AO186" s="1101"/>
      <c r="AP186" s="1101"/>
      <c r="AQ186" s="1101"/>
      <c r="AR186" s="1102"/>
      <c r="AS186" s="5"/>
      <c r="AT186" s="1100" t="str">
        <f>IF('入力シート（表紙・目次・様式１～６）'!K61=0,"",'入力シート（表紙・目次・様式１～６）'!K61)</f>
        <v/>
      </c>
      <c r="AU186" s="1101"/>
      <c r="AV186" s="1101"/>
      <c r="AW186" s="1101"/>
      <c r="AX186" s="1101"/>
      <c r="AY186" s="1101"/>
      <c r="AZ186" s="1101"/>
      <c r="BA186" s="1101"/>
      <c r="BB186" s="1101"/>
      <c r="BC186" s="1101"/>
      <c r="BD186" s="1101"/>
      <c r="BE186" s="1101"/>
      <c r="BF186" s="1101"/>
      <c r="BG186" s="1101"/>
      <c r="BH186" s="1101"/>
      <c r="BI186" s="1101"/>
      <c r="BJ186" s="1102"/>
      <c r="BK186" s="15"/>
      <c r="BL186" s="5"/>
      <c r="BM186" s="5"/>
      <c r="BP186" s="5"/>
      <c r="BQ186" s="14"/>
      <c r="BR186" s="1097"/>
      <c r="BS186" s="1098"/>
      <c r="BT186" s="1098"/>
      <c r="BU186" s="1098"/>
      <c r="BV186" s="1098"/>
      <c r="BW186" s="1098"/>
      <c r="BX186" s="1098"/>
      <c r="BY186" s="1098"/>
      <c r="BZ186" s="1098"/>
      <c r="CA186" s="1098"/>
      <c r="CB186" s="1098"/>
      <c r="CC186" s="1098"/>
      <c r="CD186" s="1098"/>
      <c r="CE186" s="1098"/>
      <c r="CF186" s="1099"/>
      <c r="CG186" s="5"/>
      <c r="CH186" s="5"/>
      <c r="CI186" s="5"/>
      <c r="CJ186" s="5"/>
      <c r="CK186" s="5"/>
      <c r="CL186" s="5"/>
      <c r="CM186" s="5"/>
      <c r="CN186" s="5"/>
      <c r="CO186" s="5"/>
      <c r="CP186" s="5"/>
      <c r="CQ186" s="5"/>
      <c r="CR186" s="1097"/>
      <c r="CS186" s="1098"/>
      <c r="CT186" s="1098"/>
      <c r="CU186" s="1098"/>
      <c r="CV186" s="1098"/>
      <c r="CW186" s="1098"/>
      <c r="CX186" s="1098"/>
      <c r="CY186" s="1098"/>
      <c r="CZ186" s="1098"/>
      <c r="DA186" s="1098"/>
      <c r="DB186" s="1098"/>
      <c r="DC186" s="1098"/>
      <c r="DD186" s="1098"/>
      <c r="DE186" s="1098"/>
      <c r="DF186" s="1099"/>
      <c r="DG186" s="5"/>
      <c r="DH186" s="1097"/>
      <c r="DI186" s="1098"/>
      <c r="DJ186" s="1098"/>
      <c r="DK186" s="1098"/>
      <c r="DL186" s="1098"/>
      <c r="DM186" s="1098"/>
      <c r="DN186" s="1098"/>
      <c r="DO186" s="1098"/>
      <c r="DP186" s="1098"/>
      <c r="DQ186" s="1098"/>
      <c r="DR186" s="1098"/>
      <c r="DS186" s="1098"/>
      <c r="DT186" s="1098"/>
      <c r="DU186" s="1098"/>
      <c r="DV186" s="1098"/>
      <c r="DW186" s="1098"/>
      <c r="DX186" s="1099"/>
      <c r="DY186" s="15"/>
      <c r="DZ186" s="5"/>
      <c r="EA186" s="5"/>
    </row>
    <row r="187" spans="2:163" ht="15" customHeight="1" thickBot="1">
      <c r="B187" s="5"/>
      <c r="C187" s="14"/>
      <c r="D187" s="1088" t="str">
        <f>IF('入力シート（表紙・目次・様式１～６）'!B61=0,"",'入力シート（表紙・目次・様式１～６）'!B61)</f>
        <v/>
      </c>
      <c r="E187" s="1089"/>
      <c r="F187" s="1089"/>
      <c r="G187" s="1089"/>
      <c r="H187" s="1089"/>
      <c r="I187" s="1089"/>
      <c r="J187" s="1089"/>
      <c r="K187" s="1089"/>
      <c r="L187" s="1089"/>
      <c r="M187" s="1089"/>
      <c r="N187" s="1089"/>
      <c r="O187" s="1089"/>
      <c r="P187" s="1089"/>
      <c r="Q187" s="1089"/>
      <c r="R187" s="1090"/>
      <c r="S187" s="5"/>
      <c r="T187" s="5"/>
      <c r="U187" s="5"/>
      <c r="V187" s="5"/>
      <c r="W187" s="5"/>
      <c r="X187" s="5"/>
      <c r="Y187" s="5"/>
      <c r="Z187" s="5"/>
      <c r="AA187" s="5"/>
      <c r="AB187" s="5"/>
      <c r="AC187" s="5"/>
      <c r="AD187" s="1088" t="str">
        <f>IF('入力シート（表紙・目次・様式１～６）'!D62=0,"",'入力シート（表紙・目次・様式１～６）'!D62)</f>
        <v/>
      </c>
      <c r="AE187" s="1089"/>
      <c r="AF187" s="1089"/>
      <c r="AG187" s="1089"/>
      <c r="AH187" s="1089"/>
      <c r="AI187" s="1089"/>
      <c r="AJ187" s="1089"/>
      <c r="AK187" s="1089"/>
      <c r="AL187" s="1089"/>
      <c r="AM187" s="1089"/>
      <c r="AN187" s="1089"/>
      <c r="AO187" s="1089"/>
      <c r="AP187" s="1089"/>
      <c r="AQ187" s="1089"/>
      <c r="AR187" s="1090"/>
      <c r="AS187" s="5"/>
      <c r="AT187" s="1088" t="str">
        <f>IF('入力シート（表紙・目次・様式１～６）'!K62=0,"",'入力シート（表紙・目次・様式１～６）'!K62)</f>
        <v/>
      </c>
      <c r="AU187" s="1089"/>
      <c r="AV187" s="1089"/>
      <c r="AW187" s="1089"/>
      <c r="AX187" s="1089"/>
      <c r="AY187" s="1089"/>
      <c r="AZ187" s="1089"/>
      <c r="BA187" s="1089"/>
      <c r="BB187" s="1089"/>
      <c r="BC187" s="1089"/>
      <c r="BD187" s="1089"/>
      <c r="BE187" s="1089"/>
      <c r="BF187" s="1089"/>
      <c r="BG187" s="1089"/>
      <c r="BH187" s="1089"/>
      <c r="BI187" s="1089"/>
      <c r="BJ187" s="1090"/>
      <c r="BK187" s="15"/>
      <c r="BL187" s="5"/>
      <c r="BM187" s="5"/>
      <c r="BP187" s="5"/>
      <c r="BQ187" s="14"/>
      <c r="BR187" s="1091"/>
      <c r="BS187" s="1092"/>
      <c r="BT187" s="1092"/>
      <c r="BU187" s="1092"/>
      <c r="BV187" s="1092"/>
      <c r="BW187" s="1092"/>
      <c r="BX187" s="1092"/>
      <c r="BY187" s="1092"/>
      <c r="BZ187" s="1092"/>
      <c r="CA187" s="1092"/>
      <c r="CB187" s="1092"/>
      <c r="CC187" s="1092"/>
      <c r="CD187" s="1092"/>
      <c r="CE187" s="1092"/>
      <c r="CF187" s="1093"/>
      <c r="CG187" s="5"/>
      <c r="CH187" s="5"/>
      <c r="CI187" s="5"/>
      <c r="CJ187" s="5"/>
      <c r="CK187" s="5"/>
      <c r="CL187" s="5"/>
      <c r="CM187" s="5"/>
      <c r="CN187" s="5"/>
      <c r="CO187" s="5"/>
      <c r="CP187" s="5"/>
      <c r="CQ187" s="5"/>
      <c r="CR187" s="1091"/>
      <c r="CS187" s="1092"/>
      <c r="CT187" s="1092"/>
      <c r="CU187" s="1092"/>
      <c r="CV187" s="1092"/>
      <c r="CW187" s="1092"/>
      <c r="CX187" s="1092"/>
      <c r="CY187" s="1092"/>
      <c r="CZ187" s="1092"/>
      <c r="DA187" s="1092"/>
      <c r="DB187" s="1092"/>
      <c r="DC187" s="1092"/>
      <c r="DD187" s="1092"/>
      <c r="DE187" s="1092"/>
      <c r="DF187" s="1093"/>
      <c r="DG187" s="5"/>
      <c r="DH187" s="1091"/>
      <c r="DI187" s="1092"/>
      <c r="DJ187" s="1092"/>
      <c r="DK187" s="1092"/>
      <c r="DL187" s="1092"/>
      <c r="DM187" s="1092"/>
      <c r="DN187" s="1092"/>
      <c r="DO187" s="1092"/>
      <c r="DP187" s="1092"/>
      <c r="DQ187" s="1092"/>
      <c r="DR187" s="1092"/>
      <c r="DS187" s="1092"/>
      <c r="DT187" s="1092"/>
      <c r="DU187" s="1092"/>
      <c r="DV187" s="1092"/>
      <c r="DW187" s="1092"/>
      <c r="DX187" s="1093"/>
      <c r="DY187" s="15"/>
      <c r="DZ187" s="5"/>
      <c r="EA187" s="5"/>
    </row>
    <row r="188" spans="2:163" ht="18.75" customHeight="1" thickBot="1">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c r="B190" s="5"/>
      <c r="C190" s="5"/>
      <c r="D190" s="778" t="s">
        <v>459</v>
      </c>
      <c r="E190" s="778"/>
      <c r="F190" s="778"/>
      <c r="G190" s="778"/>
      <c r="H190" s="778"/>
      <c r="I190" s="778"/>
      <c r="J190" s="778"/>
      <c r="K190" s="778"/>
      <c r="L190" s="778"/>
      <c r="M190" s="778"/>
      <c r="N190" s="778"/>
      <c r="O190" s="778"/>
      <c r="P190" s="778"/>
      <c r="Q190" s="778"/>
      <c r="R190" s="778"/>
      <c r="S190" s="778"/>
      <c r="T190" s="778"/>
      <c r="U190" s="778"/>
      <c r="V190" s="778"/>
      <c r="AC190" s="1106" t="s">
        <v>379</v>
      </c>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P190" s="5"/>
      <c r="BQ190" s="5"/>
      <c r="BR190" s="778" t="s">
        <v>459</v>
      </c>
      <c r="BS190" s="778"/>
      <c r="BT190" s="778"/>
      <c r="BU190" s="778"/>
      <c r="BV190" s="778"/>
      <c r="BW190" s="778"/>
      <c r="BX190" s="778"/>
      <c r="BY190" s="778"/>
      <c r="BZ190" s="778"/>
      <c r="CA190" s="778"/>
      <c r="CB190" s="778"/>
      <c r="CC190" s="778"/>
      <c r="CD190" s="778"/>
      <c r="CE190" s="778"/>
      <c r="CF190" s="778"/>
      <c r="CG190" s="778"/>
      <c r="CH190" s="778"/>
      <c r="CI190" s="778"/>
      <c r="CJ190" s="778"/>
      <c r="CQ190" s="1106" t="s">
        <v>379</v>
      </c>
      <c r="CR190" s="1106"/>
      <c r="CS190" s="1106"/>
      <c r="CT190" s="1106"/>
      <c r="CU190" s="1106"/>
      <c r="CV190" s="1106"/>
      <c r="CW190" s="1106"/>
      <c r="CX190" s="1106"/>
      <c r="CY190" s="1106"/>
      <c r="CZ190" s="1106"/>
      <c r="DA190" s="1106"/>
      <c r="DB190" s="1106"/>
      <c r="DC190" s="1106"/>
      <c r="DD190" s="1106"/>
      <c r="DE190" s="1106"/>
      <c r="DF190" s="1106"/>
      <c r="DG190" s="1106"/>
      <c r="DH190" s="1106"/>
      <c r="DI190" s="1106"/>
      <c r="DJ190" s="1106"/>
      <c r="DK190" s="1106"/>
      <c r="DL190" s="1106"/>
      <c r="DM190" s="1106"/>
      <c r="DN190" s="1106"/>
      <c r="DO190" s="1106"/>
      <c r="DP190" s="1106"/>
      <c r="DQ190" s="1106"/>
      <c r="DR190" s="1106"/>
      <c r="DS190" s="1106"/>
      <c r="DT190" s="1106"/>
      <c r="DU190" s="1106"/>
      <c r="DV190" s="1106"/>
      <c r="DW190" s="1106"/>
      <c r="DX190" s="1106"/>
      <c r="DY190" s="1106"/>
      <c r="ED190" s="205"/>
      <c r="EE190" s="205"/>
      <c r="EF190" s="205"/>
      <c r="EG190" s="205"/>
      <c r="EH190" s="205"/>
      <c r="EI190" s="190"/>
      <c r="EJ190" s="190"/>
      <c r="EK190" s="190"/>
      <c r="EL190" s="190"/>
      <c r="EM190" s="190"/>
      <c r="EN190" s="205"/>
      <c r="EO190" s="210"/>
      <c r="EP190" s="210"/>
      <c r="EQ190" s="210"/>
      <c r="ER190" s="210"/>
      <c r="ES190" s="210"/>
      <c r="ET190" s="210"/>
      <c r="EU190" s="210"/>
      <c r="EV190" s="210"/>
      <c r="EW190" s="210"/>
      <c r="EX190" s="210"/>
      <c r="EY190" s="210"/>
      <c r="EZ190" s="210"/>
      <c r="FA190" s="210"/>
      <c r="FB190" s="210"/>
      <c r="FC190" s="210"/>
      <c r="FD190" s="210"/>
      <c r="FE190" s="210"/>
      <c r="FF190" s="210"/>
      <c r="FG190" s="210"/>
    </row>
    <row r="191" spans="2:163" ht="18.75" customHeight="1">
      <c r="B191" s="5"/>
      <c r="C191" s="5"/>
      <c r="D191" s="1103" t="s">
        <v>380</v>
      </c>
      <c r="E191" s="1103"/>
      <c r="F191" s="1103"/>
      <c r="G191" s="1103"/>
      <c r="H191" s="1103"/>
      <c r="I191" s="1103"/>
      <c r="J191" s="1103"/>
      <c r="K191" s="1103"/>
      <c r="L191" s="1103"/>
      <c r="M191" s="1103"/>
      <c r="N191" s="1103"/>
      <c r="O191" s="1103"/>
      <c r="P191" s="1103"/>
      <c r="Q191" s="1103"/>
      <c r="R191" s="1103"/>
      <c r="S191" s="1103"/>
      <c r="T191" s="1103"/>
      <c r="U191" s="1103"/>
      <c r="V191" s="1103"/>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P191" s="5"/>
      <c r="BQ191" s="5"/>
      <c r="BR191" s="1103" t="s">
        <v>380</v>
      </c>
      <c r="BS191" s="1103"/>
      <c r="BT191" s="1103"/>
      <c r="BU191" s="1103"/>
      <c r="BV191" s="1103"/>
      <c r="BW191" s="1103"/>
      <c r="BX191" s="1103"/>
      <c r="BY191" s="1103"/>
      <c r="BZ191" s="1103"/>
      <c r="CA191" s="1103"/>
      <c r="CB191" s="1103"/>
      <c r="CC191" s="1103"/>
      <c r="CD191" s="1103"/>
      <c r="CE191" s="1103"/>
      <c r="CF191" s="1103"/>
      <c r="CG191" s="1103"/>
      <c r="CH191" s="1103"/>
      <c r="CI191" s="1103"/>
      <c r="CJ191" s="1103"/>
      <c r="CQ191" s="1106"/>
      <c r="CR191" s="1106"/>
      <c r="CS191" s="1106"/>
      <c r="CT191" s="1106"/>
      <c r="CU191" s="1106"/>
      <c r="CV191" s="1106"/>
      <c r="CW191" s="1106"/>
      <c r="CX191" s="1106"/>
      <c r="CY191" s="1106"/>
      <c r="CZ191" s="1106"/>
      <c r="DA191" s="1106"/>
      <c r="DB191" s="1106"/>
      <c r="DC191" s="1106"/>
      <c r="DD191" s="1106"/>
      <c r="DE191" s="1106"/>
      <c r="DF191" s="1106"/>
      <c r="DG191" s="1106"/>
      <c r="DH191" s="1106"/>
      <c r="DI191" s="1106"/>
      <c r="DJ191" s="1106"/>
      <c r="DK191" s="1106"/>
      <c r="DL191" s="1106"/>
      <c r="DM191" s="1106"/>
      <c r="DN191" s="1106"/>
      <c r="DO191" s="1106"/>
      <c r="DP191" s="1106"/>
      <c r="DQ191" s="1106"/>
      <c r="DR191" s="1106"/>
      <c r="DS191" s="1106"/>
      <c r="DT191" s="1106"/>
      <c r="DU191" s="1106"/>
      <c r="DV191" s="1106"/>
      <c r="DW191" s="1106"/>
      <c r="DX191" s="1106"/>
      <c r="DY191" s="1106"/>
      <c r="ED191" s="193"/>
      <c r="EE191" s="234"/>
      <c r="EF191" s="190"/>
      <c r="EG191" s="190"/>
      <c r="EH191" s="190"/>
      <c r="EI191" s="190"/>
      <c r="EJ191" s="190"/>
      <c r="EK191" s="190"/>
      <c r="EL191" s="190"/>
      <c r="EM191" s="190"/>
      <c r="EN191" s="205"/>
      <c r="EO191" s="210"/>
      <c r="EP191" s="210"/>
      <c r="EQ191" s="210"/>
      <c r="ER191" s="210"/>
      <c r="ES191" s="210"/>
      <c r="ET191" s="210"/>
      <c r="EU191" s="210"/>
      <c r="EV191" s="210"/>
      <c r="EW191" s="210"/>
      <c r="EX191" s="210"/>
      <c r="EY191" s="210"/>
      <c r="EZ191" s="210"/>
      <c r="FA191" s="210"/>
      <c r="FB191" s="210"/>
      <c r="FC191" s="210"/>
      <c r="FD191" s="210"/>
      <c r="FE191" s="210"/>
      <c r="FF191" s="210"/>
      <c r="FG191" s="210"/>
    </row>
    <row r="192" spans="2:163" ht="18.75" customHeight="1">
      <c r="B192" s="5"/>
      <c r="C192" s="5"/>
      <c r="D192" s="1103"/>
      <c r="E192" s="1103"/>
      <c r="F192" s="1103"/>
      <c r="G192" s="1103"/>
      <c r="H192" s="1103"/>
      <c r="I192" s="1103"/>
      <c r="J192" s="1103"/>
      <c r="K192" s="1103"/>
      <c r="L192" s="1103"/>
      <c r="M192" s="1103"/>
      <c r="N192" s="1103"/>
      <c r="O192" s="1103"/>
      <c r="P192" s="1103"/>
      <c r="Q192" s="1103"/>
      <c r="R192" s="1103"/>
      <c r="S192" s="1103"/>
      <c r="T192" s="1103"/>
      <c r="U192" s="1103"/>
      <c r="V192" s="1103"/>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P192" s="5"/>
      <c r="BQ192" s="5"/>
      <c r="BR192" s="1103"/>
      <c r="BS192" s="1103"/>
      <c r="BT192" s="1103"/>
      <c r="BU192" s="1103"/>
      <c r="BV192" s="1103"/>
      <c r="BW192" s="1103"/>
      <c r="BX192" s="1103"/>
      <c r="BY192" s="1103"/>
      <c r="BZ192" s="1103"/>
      <c r="CA192" s="1103"/>
      <c r="CB192" s="1103"/>
      <c r="CC192" s="1103"/>
      <c r="CD192" s="1103"/>
      <c r="CE192" s="1103"/>
      <c r="CF192" s="1103"/>
      <c r="CG192" s="1103"/>
      <c r="CH192" s="1103"/>
      <c r="CI192" s="1103"/>
      <c r="CJ192" s="1103"/>
      <c r="CQ192" s="1106"/>
      <c r="CR192" s="1106"/>
      <c r="CS192" s="1106"/>
      <c r="CT192" s="1106"/>
      <c r="CU192" s="1106"/>
      <c r="CV192" s="1106"/>
      <c r="CW192" s="1106"/>
      <c r="CX192" s="1106"/>
      <c r="CY192" s="1106"/>
      <c r="CZ192" s="1106"/>
      <c r="DA192" s="1106"/>
      <c r="DB192" s="1106"/>
      <c r="DC192" s="1106"/>
      <c r="DD192" s="1106"/>
      <c r="DE192" s="1106"/>
      <c r="DF192" s="1106"/>
      <c r="DG192" s="1106"/>
      <c r="DH192" s="1106"/>
      <c r="DI192" s="1106"/>
      <c r="DJ192" s="1106"/>
      <c r="DK192" s="1106"/>
      <c r="DL192" s="1106"/>
      <c r="DM192" s="1106"/>
      <c r="DN192" s="1106"/>
      <c r="DO192" s="1106"/>
      <c r="DP192" s="1106"/>
      <c r="DQ192" s="1106"/>
      <c r="DR192" s="1106"/>
      <c r="DS192" s="1106"/>
      <c r="DT192" s="1106"/>
      <c r="DU192" s="1106"/>
      <c r="DV192" s="1106"/>
      <c r="DW192" s="1106"/>
      <c r="DX192" s="1106"/>
      <c r="DY192" s="1106"/>
      <c r="ED192" s="193"/>
      <c r="EE192" s="234"/>
      <c r="EF192" s="190"/>
      <c r="EG192" s="190"/>
      <c r="EH192" s="190"/>
      <c r="EI192" s="190"/>
      <c r="EJ192" s="190"/>
      <c r="EK192" s="190"/>
      <c r="EL192" s="190"/>
      <c r="EM192" s="190"/>
      <c r="EN192" s="205"/>
      <c r="EO192" s="210"/>
      <c r="EP192" s="210"/>
      <c r="EQ192" s="210"/>
      <c r="ER192" s="210"/>
      <c r="ES192" s="210"/>
      <c r="ET192" s="210"/>
      <c r="EU192" s="210"/>
      <c r="EV192" s="210"/>
      <c r="EW192" s="210"/>
      <c r="EX192" s="210"/>
      <c r="EY192" s="210"/>
      <c r="EZ192" s="210"/>
      <c r="FA192" s="210"/>
      <c r="FB192" s="210"/>
      <c r="FC192" s="210"/>
      <c r="FD192" s="210"/>
      <c r="FE192" s="210"/>
      <c r="FF192" s="210"/>
      <c r="FG192" s="210"/>
    </row>
    <row r="193" spans="1:163" ht="18.75" customHeight="1">
      <c r="B193" s="5"/>
      <c r="C193" s="5"/>
      <c r="D193" s="6"/>
      <c r="E193" s="6"/>
      <c r="F193" s="6"/>
      <c r="G193" s="6"/>
      <c r="I193" s="6"/>
      <c r="J193" s="6"/>
      <c r="K193" s="6"/>
      <c r="L193" s="5"/>
      <c r="M193" s="162" t="s">
        <v>119</v>
      </c>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P193" s="5"/>
      <c r="BQ193" s="5"/>
      <c r="BR193" s="6"/>
      <c r="BS193" s="6"/>
      <c r="BT193" s="6"/>
      <c r="BU193" s="6"/>
      <c r="BW193" s="6"/>
      <c r="BX193" s="6"/>
      <c r="BY193" s="6"/>
      <c r="BZ193" s="5"/>
      <c r="CA193" s="162" t="s">
        <v>119</v>
      </c>
      <c r="CQ193" s="76"/>
      <c r="CR193" s="76"/>
      <c r="CS193" s="76"/>
      <c r="CT193" s="76"/>
      <c r="CU193" s="76"/>
      <c r="CV193" s="76"/>
      <c r="CW193" s="76"/>
      <c r="CX193" s="76"/>
      <c r="CY193" s="76"/>
      <c r="CZ193" s="76"/>
      <c r="DA193" s="76"/>
      <c r="DB193" s="76"/>
      <c r="DC193" s="76"/>
      <c r="DD193" s="76"/>
      <c r="DE193" s="76"/>
      <c r="DF193" s="76"/>
      <c r="DG193" s="76"/>
      <c r="DH193" s="76"/>
      <c r="DI193" s="76"/>
      <c r="DJ193" s="76"/>
      <c r="DK193" s="76"/>
      <c r="DL193" s="76"/>
      <c r="DM193" s="76"/>
      <c r="DN193" s="76"/>
      <c r="DO193" s="76"/>
      <c r="DP193" s="76"/>
      <c r="DQ193" s="76"/>
      <c r="DR193" s="76"/>
      <c r="DS193" s="76"/>
      <c r="DT193" s="76"/>
      <c r="DU193" s="76"/>
      <c r="DV193" s="76"/>
      <c r="DW193" s="76"/>
      <c r="ED193" s="193"/>
      <c r="EE193" s="234"/>
      <c r="EF193" s="190"/>
      <c r="EG193" s="190"/>
      <c r="EH193" s="190"/>
      <c r="EI193" s="190"/>
      <c r="EJ193" s="190"/>
      <c r="EK193" s="190"/>
      <c r="EL193" s="190"/>
      <c r="EM193" s="190"/>
      <c r="EN193" s="205"/>
      <c r="EO193" s="210"/>
      <c r="EP193" s="210"/>
      <c r="EQ193" s="210"/>
      <c r="ER193" s="210"/>
      <c r="ES193" s="210"/>
      <c r="ET193" s="210"/>
      <c r="EU193" s="210"/>
      <c r="EV193" s="210"/>
      <c r="EW193" s="210"/>
      <c r="EX193" s="210"/>
      <c r="EY193" s="210"/>
      <c r="EZ193" s="210"/>
      <c r="FA193" s="210"/>
      <c r="FB193" s="210"/>
      <c r="FC193" s="210"/>
      <c r="FD193" s="210"/>
      <c r="FE193" s="210"/>
      <c r="FF193" s="210"/>
      <c r="FG193" s="210"/>
    </row>
    <row r="194" spans="1:163" ht="18.75" customHeight="1">
      <c r="B194" s="5"/>
      <c r="C194" s="5"/>
      <c r="D194" s="779" t="s">
        <v>460</v>
      </c>
      <c r="E194" s="779"/>
      <c r="F194" s="779"/>
      <c r="G194" s="779"/>
      <c r="H194" s="779"/>
      <c r="I194" s="779"/>
      <c r="J194" s="779"/>
      <c r="K194" s="779"/>
      <c r="L194" s="779"/>
      <c r="M194" s="779"/>
      <c r="N194" s="779"/>
      <c r="O194" s="779"/>
      <c r="P194" s="779"/>
      <c r="Q194" s="779"/>
      <c r="R194" s="779"/>
      <c r="S194" s="779"/>
      <c r="T194" s="779"/>
      <c r="U194" s="779"/>
      <c r="V194" s="779"/>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P194" s="5"/>
      <c r="BQ194" s="5"/>
      <c r="BR194" s="779" t="s">
        <v>460</v>
      </c>
      <c r="BS194" s="779"/>
      <c r="BT194" s="779"/>
      <c r="BU194" s="779"/>
      <c r="BV194" s="779"/>
      <c r="BW194" s="779"/>
      <c r="BX194" s="779"/>
      <c r="BY194" s="779"/>
      <c r="BZ194" s="779"/>
      <c r="CA194" s="779"/>
      <c r="CB194" s="779"/>
      <c r="CC194" s="779"/>
      <c r="CD194" s="779"/>
      <c r="CE194" s="779"/>
      <c r="CF194" s="779"/>
      <c r="CG194" s="779"/>
      <c r="CH194" s="779"/>
      <c r="CI194" s="779"/>
      <c r="CJ194" s="779"/>
      <c r="CQ194" s="76"/>
      <c r="CR194" s="76"/>
      <c r="CS194" s="76"/>
      <c r="CT194" s="76"/>
      <c r="CU194" s="76"/>
      <c r="CV194" s="76"/>
      <c r="CW194" s="76"/>
      <c r="CX194" s="76"/>
      <c r="CY194" s="76"/>
      <c r="CZ194" s="76"/>
      <c r="DA194" s="76"/>
      <c r="DB194" s="76"/>
      <c r="DC194" s="76"/>
      <c r="DD194" s="76"/>
      <c r="DE194" s="76"/>
      <c r="DF194" s="76"/>
      <c r="DG194" s="76"/>
      <c r="DH194" s="76"/>
      <c r="DI194" s="76"/>
      <c r="DJ194" s="76"/>
      <c r="DK194" s="76"/>
      <c r="DL194" s="76"/>
      <c r="DM194" s="76"/>
      <c r="DN194" s="76"/>
      <c r="DO194" s="76"/>
      <c r="DP194" s="76"/>
      <c r="DQ194" s="76"/>
      <c r="DR194" s="76"/>
      <c r="DS194" s="76"/>
      <c r="DT194" s="76"/>
      <c r="DU194" s="76"/>
      <c r="DV194" s="76"/>
      <c r="DW194" s="76"/>
      <c r="ED194" s="192"/>
      <c r="EE194" s="235"/>
      <c r="EF194" s="205"/>
      <c r="EG194" s="205"/>
      <c r="EH194" s="205"/>
      <c r="EI194" s="205"/>
      <c r="EJ194" s="205"/>
      <c r="EK194" s="205"/>
      <c r="EL194" s="205"/>
      <c r="EM194" s="205"/>
      <c r="EN194" s="205"/>
      <c r="EO194" s="210"/>
      <c r="EP194" s="210"/>
      <c r="EQ194" s="210"/>
      <c r="ER194" s="210"/>
      <c r="ES194" s="210"/>
      <c r="ET194" s="210"/>
      <c r="EU194" s="210"/>
      <c r="EV194" s="210"/>
      <c r="EW194" s="210"/>
      <c r="EX194" s="210"/>
      <c r="EY194" s="210"/>
      <c r="EZ194" s="210"/>
      <c r="FA194" s="210"/>
      <c r="FB194" s="210"/>
      <c r="FC194" s="210"/>
      <c r="FD194" s="210"/>
      <c r="FE194" s="210"/>
      <c r="FF194" s="210"/>
      <c r="FG194" s="210"/>
    </row>
    <row r="195" spans="1:163" ht="18.75" customHeight="1">
      <c r="B195" s="5"/>
      <c r="C195" s="5"/>
      <c r="D195" s="1103" t="s">
        <v>381</v>
      </c>
      <c r="E195" s="1103"/>
      <c r="F195" s="1103"/>
      <c r="G195" s="1103"/>
      <c r="H195" s="1103"/>
      <c r="I195" s="1103"/>
      <c r="J195" s="1103"/>
      <c r="K195" s="1103"/>
      <c r="L195" s="1103"/>
      <c r="M195" s="1103"/>
      <c r="N195" s="1103"/>
      <c r="O195" s="1103"/>
      <c r="P195" s="1103"/>
      <c r="Q195" s="1103"/>
      <c r="R195" s="1103"/>
      <c r="S195" s="1103"/>
      <c r="T195" s="1103"/>
      <c r="U195" s="1103"/>
      <c r="V195" s="1103"/>
      <c r="AC195" s="77"/>
      <c r="AD195" s="77"/>
      <c r="AE195" s="77"/>
      <c r="AF195" s="77"/>
      <c r="AG195" s="77"/>
      <c r="AH195" s="77"/>
      <c r="AI195" s="77"/>
      <c r="AJ195" s="77"/>
      <c r="AK195" s="78"/>
      <c r="AL195" s="78"/>
      <c r="AM195" s="78"/>
      <c r="AN195" s="78"/>
      <c r="AO195" s="78"/>
      <c r="AP195" s="78"/>
      <c r="AQ195" s="78"/>
      <c r="AR195" s="78"/>
      <c r="AS195" s="78"/>
      <c r="AT195" s="78"/>
      <c r="AU195" s="78"/>
      <c r="AV195" s="78"/>
      <c r="AW195" s="78"/>
      <c r="AX195" s="78"/>
      <c r="AY195" s="78"/>
      <c r="AZ195" s="78"/>
      <c r="BA195" s="78"/>
      <c r="BB195" s="78"/>
      <c r="BC195" s="78"/>
      <c r="BD195" s="77"/>
      <c r="BE195" s="77"/>
      <c r="BF195" s="77"/>
      <c r="BG195" s="77"/>
      <c r="BH195" s="77"/>
      <c r="BI195" s="77"/>
      <c r="BP195" s="5"/>
      <c r="BQ195" s="5"/>
      <c r="BR195" s="1103" t="s">
        <v>381</v>
      </c>
      <c r="BS195" s="1103"/>
      <c r="BT195" s="1103"/>
      <c r="BU195" s="1103"/>
      <c r="BV195" s="1103"/>
      <c r="BW195" s="1103"/>
      <c r="BX195" s="1103"/>
      <c r="BY195" s="1103"/>
      <c r="BZ195" s="1103"/>
      <c r="CA195" s="1103"/>
      <c r="CB195" s="1103"/>
      <c r="CC195" s="1103"/>
      <c r="CD195" s="1103"/>
      <c r="CE195" s="1103"/>
      <c r="CF195" s="1103"/>
      <c r="CG195" s="1103"/>
      <c r="CH195" s="1103"/>
      <c r="CI195" s="1103"/>
      <c r="CJ195" s="1103"/>
      <c r="CQ195" s="77"/>
      <c r="CR195" s="77"/>
      <c r="CS195" s="77"/>
      <c r="CT195" s="77"/>
      <c r="CU195" s="77"/>
      <c r="CV195" s="77"/>
      <c r="CW195" s="77"/>
      <c r="CX195" s="77"/>
      <c r="CY195" s="78"/>
      <c r="CZ195" s="78"/>
      <c r="DA195" s="78"/>
      <c r="DB195" s="78"/>
      <c r="DC195" s="78"/>
      <c r="DD195" s="78"/>
      <c r="DE195" s="78"/>
      <c r="DF195" s="78"/>
      <c r="DG195" s="78"/>
      <c r="DH195" s="78"/>
      <c r="DI195" s="78"/>
      <c r="DJ195" s="78"/>
      <c r="DK195" s="78"/>
      <c r="DL195" s="78"/>
      <c r="DM195" s="78"/>
      <c r="DN195" s="78"/>
      <c r="DO195" s="78"/>
      <c r="DP195" s="78"/>
      <c r="DQ195" s="78"/>
      <c r="DR195" s="77"/>
      <c r="DS195" s="77"/>
      <c r="DT195" s="77"/>
      <c r="DU195" s="77"/>
      <c r="DV195" s="77"/>
      <c r="DW195" s="77"/>
      <c r="ED195" s="205"/>
      <c r="EE195" s="205"/>
      <c r="EF195" s="205"/>
      <c r="EG195" s="205"/>
      <c r="EH195" s="205"/>
      <c r="EI195" s="205"/>
      <c r="EJ195" s="205"/>
      <c r="EK195" s="205"/>
      <c r="EL195" s="205"/>
      <c r="EM195" s="205"/>
      <c r="EN195" s="205"/>
      <c r="EO195" s="210"/>
      <c r="EP195" s="210"/>
      <c r="EQ195" s="210"/>
      <c r="ER195" s="210"/>
      <c r="ES195" s="210"/>
      <c r="ET195" s="210"/>
      <c r="EU195" s="210"/>
      <c r="EV195" s="210"/>
      <c r="EW195" s="210"/>
      <c r="EX195" s="210"/>
      <c r="EY195" s="210"/>
      <c r="EZ195" s="210"/>
      <c r="FA195" s="210"/>
      <c r="FB195" s="210"/>
      <c r="FC195" s="210"/>
      <c r="FD195" s="210"/>
      <c r="FE195" s="210"/>
      <c r="FF195" s="210"/>
      <c r="FG195" s="210"/>
    </row>
    <row r="196" spans="1:163" ht="18.75" customHeight="1">
      <c r="B196" s="5"/>
      <c r="C196" s="5"/>
      <c r="D196" s="1103"/>
      <c r="E196" s="1103"/>
      <c r="F196" s="1103"/>
      <c r="G196" s="1103"/>
      <c r="H196" s="1103"/>
      <c r="I196" s="1103"/>
      <c r="J196" s="1103"/>
      <c r="K196" s="1103"/>
      <c r="L196" s="1103"/>
      <c r="M196" s="1103"/>
      <c r="N196" s="1103"/>
      <c r="O196" s="1103"/>
      <c r="P196" s="1103"/>
      <c r="Q196" s="1103"/>
      <c r="R196" s="1103"/>
      <c r="S196" s="1103"/>
      <c r="T196" s="1103"/>
      <c r="U196" s="1103"/>
      <c r="V196" s="1103"/>
      <c r="AC196" s="1105" t="s">
        <v>382</v>
      </c>
      <c r="AD196" s="1105"/>
      <c r="AE196" s="1105"/>
      <c r="AF196" s="1105"/>
      <c r="AG196" s="1105"/>
      <c r="AH196" s="1105"/>
      <c r="AI196" s="1105"/>
      <c r="AJ196" s="1105"/>
      <c r="AK196" s="1105"/>
      <c r="AL196" s="1105"/>
      <c r="AM196" s="1105"/>
      <c r="AN196" s="1105"/>
      <c r="AO196" s="1105"/>
      <c r="AP196" s="1105"/>
      <c r="AQ196" s="1105"/>
      <c r="AR196" s="1105"/>
      <c r="AS196" s="1105"/>
      <c r="AT196" s="1105"/>
      <c r="AU196" s="1105"/>
      <c r="AV196" s="1105"/>
      <c r="AW196" s="1105"/>
      <c r="AX196" s="1105"/>
      <c r="AY196" s="1105"/>
      <c r="AZ196" s="1105"/>
      <c r="BA196" s="1105"/>
      <c r="BB196" s="1105"/>
      <c r="BC196" s="1105"/>
      <c r="BD196" s="1105"/>
      <c r="BE196" s="1105"/>
      <c r="BF196" s="1105"/>
      <c r="BG196" s="1105"/>
      <c r="BH196" s="1105"/>
      <c r="BI196" s="1105"/>
      <c r="BJ196" s="1105"/>
      <c r="BK196" s="1105"/>
      <c r="BP196" s="5"/>
      <c r="BQ196" s="5"/>
      <c r="BR196" s="1103"/>
      <c r="BS196" s="1103"/>
      <c r="BT196" s="1103"/>
      <c r="BU196" s="1103"/>
      <c r="BV196" s="1103"/>
      <c r="BW196" s="1103"/>
      <c r="BX196" s="1103"/>
      <c r="BY196" s="1103"/>
      <c r="BZ196" s="1103"/>
      <c r="CA196" s="1103"/>
      <c r="CB196" s="1103"/>
      <c r="CC196" s="1103"/>
      <c r="CD196" s="1103"/>
      <c r="CE196" s="1103"/>
      <c r="CF196" s="1103"/>
      <c r="CG196" s="1103"/>
      <c r="CH196" s="1103"/>
      <c r="CI196" s="1103"/>
      <c r="CJ196" s="1103"/>
      <c r="CQ196" s="1106" t="s">
        <v>382</v>
      </c>
      <c r="CR196" s="1106"/>
      <c r="CS196" s="1106"/>
      <c r="CT196" s="1106"/>
      <c r="CU196" s="1106"/>
      <c r="CV196" s="1106"/>
      <c r="CW196" s="1106"/>
      <c r="CX196" s="1106"/>
      <c r="CY196" s="1106"/>
      <c r="CZ196" s="1106"/>
      <c r="DA196" s="1106"/>
      <c r="DB196" s="1106"/>
      <c r="DC196" s="1106"/>
      <c r="DD196" s="1106"/>
      <c r="DE196" s="1106"/>
      <c r="DF196" s="1106"/>
      <c r="DG196" s="1106"/>
      <c r="DH196" s="1106"/>
      <c r="DI196" s="1106"/>
      <c r="DJ196" s="1106"/>
      <c r="DK196" s="1106"/>
      <c r="DL196" s="1106"/>
      <c r="DM196" s="1106"/>
      <c r="DN196" s="1106"/>
      <c r="DO196" s="1106"/>
      <c r="DP196" s="1106"/>
      <c r="DQ196" s="1106"/>
      <c r="DR196" s="1106"/>
      <c r="DS196" s="1106"/>
      <c r="DT196" s="1106"/>
      <c r="DU196" s="1106"/>
      <c r="DV196" s="1106"/>
      <c r="DW196" s="1106"/>
      <c r="DX196" s="1106"/>
      <c r="DY196" s="1106"/>
      <c r="ED196" s="193"/>
      <c r="EE196" s="234"/>
      <c r="EF196" s="190"/>
      <c r="EG196" s="190"/>
      <c r="EH196" s="190"/>
      <c r="EI196" s="190"/>
      <c r="EJ196" s="190"/>
      <c r="EK196" s="190"/>
      <c r="EL196" s="190"/>
      <c r="EM196" s="190"/>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row>
    <row r="197" spans="1:163" ht="18.75" customHeight="1">
      <c r="B197" s="5"/>
      <c r="C197" s="5"/>
      <c r="D197" s="1107"/>
      <c r="E197" s="1107"/>
      <c r="F197" s="1107"/>
      <c r="G197" s="6"/>
      <c r="I197" s="6"/>
      <c r="J197" s="6"/>
      <c r="K197" s="6"/>
      <c r="L197" s="5"/>
      <c r="M197" s="162" t="s">
        <v>119</v>
      </c>
      <c r="AC197" s="1105"/>
      <c r="AD197" s="1105"/>
      <c r="AE197" s="1105"/>
      <c r="AF197" s="1105"/>
      <c r="AG197" s="1105"/>
      <c r="AH197" s="1105"/>
      <c r="AI197" s="1105"/>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P197" s="5"/>
      <c r="BQ197" s="5"/>
      <c r="BR197" s="1107"/>
      <c r="BS197" s="1107"/>
      <c r="BT197" s="1107"/>
      <c r="BU197" s="6"/>
      <c r="BW197" s="6"/>
      <c r="BX197" s="6"/>
      <c r="BY197" s="6"/>
      <c r="BZ197" s="5"/>
      <c r="CA197" s="162" t="s">
        <v>119</v>
      </c>
      <c r="CQ197" s="1106"/>
      <c r="CR197" s="1106"/>
      <c r="CS197" s="1106"/>
      <c r="CT197" s="1106"/>
      <c r="CU197" s="1106"/>
      <c r="CV197" s="1106"/>
      <c r="CW197" s="1106"/>
      <c r="CX197" s="1106"/>
      <c r="CY197" s="1106"/>
      <c r="CZ197" s="1106"/>
      <c r="DA197" s="1106"/>
      <c r="DB197" s="1106"/>
      <c r="DC197" s="1106"/>
      <c r="DD197" s="1106"/>
      <c r="DE197" s="1106"/>
      <c r="DF197" s="1106"/>
      <c r="DG197" s="1106"/>
      <c r="DH197" s="1106"/>
      <c r="DI197" s="1106"/>
      <c r="DJ197" s="1106"/>
      <c r="DK197" s="1106"/>
      <c r="DL197" s="1106"/>
      <c r="DM197" s="1106"/>
      <c r="DN197" s="1106"/>
      <c r="DO197" s="1106"/>
      <c r="DP197" s="1106"/>
      <c r="DQ197" s="1106"/>
      <c r="DR197" s="1106"/>
      <c r="DS197" s="1106"/>
      <c r="DT197" s="1106"/>
      <c r="DU197" s="1106"/>
      <c r="DV197" s="1106"/>
      <c r="DW197" s="1106"/>
      <c r="DX197" s="1106"/>
      <c r="DY197" s="1106"/>
      <c r="ED197" s="193"/>
      <c r="EE197" s="234"/>
      <c r="EF197" s="190"/>
      <c r="EG197" s="190"/>
      <c r="EH197" s="190"/>
      <c r="EI197" s="190"/>
      <c r="EJ197" s="190"/>
      <c r="EK197" s="190"/>
      <c r="EL197" s="190"/>
      <c r="EM197" s="190"/>
      <c r="EN197" s="205"/>
      <c r="EO197" s="190"/>
      <c r="EP197" s="190"/>
      <c r="EQ197" s="190"/>
      <c r="ER197" s="190"/>
      <c r="ES197" s="190"/>
      <c r="ET197" s="190"/>
      <c r="EU197" s="190"/>
      <c r="EV197" s="190"/>
      <c r="EW197" s="190"/>
      <c r="EX197" s="190"/>
      <c r="EY197" s="190"/>
      <c r="EZ197" s="190"/>
      <c r="FA197" s="190"/>
      <c r="FB197" s="190"/>
      <c r="FC197" s="190"/>
      <c r="FD197" s="190"/>
      <c r="FE197" s="190"/>
      <c r="FF197" s="190"/>
      <c r="FG197" s="190"/>
    </row>
    <row r="198" spans="1:163" ht="18.75" customHeight="1">
      <c r="B198" s="5"/>
      <c r="C198" s="5"/>
      <c r="D198" s="780" t="s">
        <v>461</v>
      </c>
      <c r="E198" s="780"/>
      <c r="F198" s="780"/>
      <c r="G198" s="780"/>
      <c r="H198" s="780"/>
      <c r="I198" s="780"/>
      <c r="J198" s="780"/>
      <c r="K198" s="780"/>
      <c r="L198" s="780"/>
      <c r="M198" s="780"/>
      <c r="N198" s="780"/>
      <c r="O198" s="780"/>
      <c r="P198" s="780"/>
      <c r="Q198" s="780"/>
      <c r="R198" s="780"/>
      <c r="S198" s="780"/>
      <c r="T198" s="780"/>
      <c r="U198" s="780"/>
      <c r="V198" s="780"/>
      <c r="AC198" s="1105"/>
      <c r="AD198" s="1105"/>
      <c r="AE198" s="1105"/>
      <c r="AF198" s="1105"/>
      <c r="AG198" s="1105"/>
      <c r="AH198" s="1105"/>
      <c r="AI198" s="1105"/>
      <c r="AJ198" s="1105"/>
      <c r="AK198" s="1105"/>
      <c r="AL198" s="1105"/>
      <c r="AM198" s="1105"/>
      <c r="AN198" s="1105"/>
      <c r="AO198" s="1105"/>
      <c r="AP198" s="1105"/>
      <c r="AQ198" s="1105"/>
      <c r="AR198" s="1105"/>
      <c r="AS198" s="1105"/>
      <c r="AT198" s="1105"/>
      <c r="AU198" s="1105"/>
      <c r="AV198" s="1105"/>
      <c r="AW198" s="1105"/>
      <c r="AX198" s="1105"/>
      <c r="AY198" s="1105"/>
      <c r="AZ198" s="1105"/>
      <c r="BA198" s="1105"/>
      <c r="BB198" s="1105"/>
      <c r="BC198" s="1105"/>
      <c r="BD198" s="1105"/>
      <c r="BE198" s="1105"/>
      <c r="BF198" s="1105"/>
      <c r="BG198" s="1105"/>
      <c r="BH198" s="1105"/>
      <c r="BI198" s="1105"/>
      <c r="BJ198" s="1105"/>
      <c r="BK198" s="1105"/>
      <c r="BP198" s="5"/>
      <c r="BQ198" s="5"/>
      <c r="BR198" s="780" t="s">
        <v>461</v>
      </c>
      <c r="BS198" s="780"/>
      <c r="BT198" s="780"/>
      <c r="BU198" s="780"/>
      <c r="BV198" s="780"/>
      <c r="BW198" s="780"/>
      <c r="BX198" s="780"/>
      <c r="BY198" s="780"/>
      <c r="BZ198" s="780"/>
      <c r="CA198" s="780"/>
      <c r="CB198" s="780"/>
      <c r="CC198" s="780"/>
      <c r="CD198" s="780"/>
      <c r="CE198" s="780"/>
      <c r="CF198" s="780"/>
      <c r="CG198" s="780"/>
      <c r="CH198" s="780"/>
      <c r="CI198" s="780"/>
      <c r="CJ198" s="780"/>
      <c r="CQ198" s="1106"/>
      <c r="CR198" s="1106"/>
      <c r="CS198" s="1106"/>
      <c r="CT198" s="1106"/>
      <c r="CU198" s="1106"/>
      <c r="CV198" s="1106"/>
      <c r="CW198" s="1106"/>
      <c r="CX198" s="1106"/>
      <c r="CY198" s="1106"/>
      <c r="CZ198" s="1106"/>
      <c r="DA198" s="1106"/>
      <c r="DB198" s="1106"/>
      <c r="DC198" s="1106"/>
      <c r="DD198" s="1106"/>
      <c r="DE198" s="1106"/>
      <c r="DF198" s="1106"/>
      <c r="DG198" s="1106"/>
      <c r="DH198" s="1106"/>
      <c r="DI198" s="1106"/>
      <c r="DJ198" s="1106"/>
      <c r="DK198" s="1106"/>
      <c r="DL198" s="1106"/>
      <c r="DM198" s="1106"/>
      <c r="DN198" s="1106"/>
      <c r="DO198" s="1106"/>
      <c r="DP198" s="1106"/>
      <c r="DQ198" s="1106"/>
      <c r="DR198" s="1106"/>
      <c r="DS198" s="1106"/>
      <c r="DT198" s="1106"/>
      <c r="DU198" s="1106"/>
      <c r="DV198" s="1106"/>
      <c r="DW198" s="1106"/>
      <c r="DX198" s="1106"/>
      <c r="DY198" s="1106"/>
      <c r="ED198" s="193"/>
      <c r="EE198" s="234"/>
      <c r="EF198" s="190"/>
      <c r="EG198" s="190"/>
      <c r="EH198" s="190"/>
      <c r="EI198" s="190"/>
      <c r="EJ198" s="190"/>
      <c r="EK198" s="190"/>
      <c r="EL198" s="190"/>
      <c r="EM198" s="190"/>
      <c r="EN198" s="205"/>
      <c r="EO198" s="190"/>
      <c r="EP198" s="190"/>
      <c r="EQ198" s="190"/>
      <c r="ER198" s="190"/>
      <c r="ES198" s="190"/>
      <c r="ET198" s="190"/>
      <c r="EU198" s="190"/>
      <c r="EV198" s="190"/>
      <c r="EW198" s="190"/>
      <c r="EX198" s="190"/>
      <c r="EY198" s="190"/>
      <c r="EZ198" s="190"/>
      <c r="FA198" s="190"/>
      <c r="FB198" s="190"/>
      <c r="FC198" s="190"/>
      <c r="FD198" s="190"/>
      <c r="FE198" s="190"/>
      <c r="FF198" s="190"/>
      <c r="FG198" s="190"/>
    </row>
    <row r="199" spans="1:163" ht="18.75" customHeight="1">
      <c r="B199" s="5"/>
      <c r="C199" s="5"/>
      <c r="D199" s="1103" t="s">
        <v>383</v>
      </c>
      <c r="E199" s="1103"/>
      <c r="F199" s="1103"/>
      <c r="G199" s="1103"/>
      <c r="H199" s="1103"/>
      <c r="I199" s="1103"/>
      <c r="J199" s="1103"/>
      <c r="K199" s="1103"/>
      <c r="L199" s="1103"/>
      <c r="M199" s="1103"/>
      <c r="N199" s="1103"/>
      <c r="O199" s="1103"/>
      <c r="P199" s="1103"/>
      <c r="Q199" s="1103"/>
      <c r="R199" s="1103"/>
      <c r="S199" s="1103"/>
      <c r="T199" s="1103"/>
      <c r="U199" s="1103"/>
      <c r="V199" s="1103"/>
      <c r="W199" s="5"/>
      <c r="X199" s="5"/>
      <c r="Y199" s="5"/>
      <c r="Z199" s="5"/>
      <c r="AA199" s="5"/>
      <c r="AB199" s="5"/>
      <c r="AC199" s="5"/>
      <c r="AD199" s="5"/>
      <c r="AE199" s="5"/>
      <c r="BP199" s="5"/>
      <c r="BQ199" s="5"/>
      <c r="BR199" s="1103" t="s">
        <v>383</v>
      </c>
      <c r="BS199" s="1103"/>
      <c r="BT199" s="1103"/>
      <c r="BU199" s="1103"/>
      <c r="BV199" s="1103"/>
      <c r="BW199" s="1103"/>
      <c r="BX199" s="1103"/>
      <c r="BY199" s="1103"/>
      <c r="BZ199" s="1103"/>
      <c r="CA199" s="1103"/>
      <c r="CB199" s="1103"/>
      <c r="CC199" s="1103"/>
      <c r="CD199" s="1103"/>
      <c r="CE199" s="1103"/>
      <c r="CF199" s="1103"/>
      <c r="CG199" s="1103"/>
      <c r="CH199" s="1103"/>
      <c r="CI199" s="1103"/>
      <c r="CJ199" s="1103"/>
      <c r="CK199" s="5"/>
      <c r="CL199" s="5"/>
      <c r="CM199" s="5"/>
      <c r="CN199" s="5"/>
      <c r="CO199" s="5"/>
      <c r="CP199" s="5"/>
      <c r="CQ199" s="5"/>
      <c r="CR199" s="5"/>
      <c r="CS199" s="5"/>
      <c r="ED199" s="193"/>
      <c r="EE199" s="234"/>
      <c r="EF199" s="190"/>
      <c r="EG199" s="190"/>
      <c r="EH199" s="190"/>
      <c r="EI199" s="190"/>
      <c r="EJ199" s="190"/>
      <c r="EK199" s="190"/>
      <c r="EL199" s="190"/>
      <c r="EM199" s="190"/>
      <c r="EN199" s="205"/>
      <c r="EO199" s="190"/>
      <c r="EP199" s="190"/>
      <c r="EQ199" s="190"/>
      <c r="ER199" s="190"/>
      <c r="ES199" s="190"/>
      <c r="ET199" s="190"/>
      <c r="EU199" s="190"/>
      <c r="EV199" s="190"/>
      <c r="EW199" s="190"/>
      <c r="EX199" s="190"/>
      <c r="EY199" s="190"/>
      <c r="EZ199" s="190"/>
      <c r="FA199" s="190"/>
      <c r="FB199" s="190"/>
      <c r="FC199" s="190"/>
      <c r="FD199" s="190"/>
      <c r="FE199" s="190"/>
      <c r="FF199" s="190"/>
      <c r="FG199" s="190"/>
    </row>
    <row r="200" spans="1:163" ht="18.75" customHeight="1">
      <c r="B200" s="5"/>
      <c r="C200" s="5"/>
      <c r="D200" s="1103"/>
      <c r="E200" s="1103"/>
      <c r="F200" s="1103"/>
      <c r="G200" s="1103"/>
      <c r="H200" s="1103"/>
      <c r="I200" s="1103"/>
      <c r="J200" s="1103"/>
      <c r="K200" s="1103"/>
      <c r="L200" s="1103"/>
      <c r="M200" s="1103"/>
      <c r="N200" s="1103"/>
      <c r="O200" s="1103"/>
      <c r="P200" s="1103"/>
      <c r="Q200" s="1103"/>
      <c r="R200" s="1103"/>
      <c r="S200" s="1103"/>
      <c r="T200" s="1103"/>
      <c r="U200" s="1103"/>
      <c r="V200" s="1103"/>
      <c r="W200" s="5"/>
      <c r="X200" s="5"/>
      <c r="Y200" s="5"/>
      <c r="Z200" s="5"/>
      <c r="AA200" s="5"/>
      <c r="AB200" s="5"/>
      <c r="AC200" s="5"/>
      <c r="AD200" s="5"/>
      <c r="AE200" s="5"/>
      <c r="BP200" s="5"/>
      <c r="BQ200" s="5"/>
      <c r="BR200" s="1104"/>
      <c r="BS200" s="1104"/>
      <c r="BT200" s="1104"/>
      <c r="BU200" s="1104"/>
      <c r="BV200" s="1104"/>
      <c r="BW200" s="1104"/>
      <c r="BX200" s="1104"/>
      <c r="BY200" s="1104"/>
      <c r="BZ200" s="1104"/>
      <c r="CA200" s="1104"/>
      <c r="CB200" s="1104"/>
      <c r="CC200" s="1104"/>
      <c r="CD200" s="1104"/>
      <c r="CE200" s="1104"/>
      <c r="CF200" s="1104"/>
      <c r="CG200" s="1104"/>
      <c r="CH200" s="1104"/>
      <c r="CI200" s="1104"/>
      <c r="CJ200" s="1104"/>
      <c r="CK200" s="5"/>
      <c r="CL200" s="5"/>
      <c r="CM200" s="5"/>
      <c r="CN200" s="5"/>
      <c r="CO200" s="5"/>
      <c r="CP200" s="5"/>
      <c r="CQ200" s="5"/>
      <c r="CR200" s="5"/>
      <c r="CS200" s="5"/>
      <c r="ED200" s="205"/>
      <c r="EE200" s="205"/>
      <c r="EF200" s="205"/>
      <c r="EG200" s="205"/>
      <c r="EH200" s="205"/>
      <c r="EI200" s="205"/>
      <c r="EJ200" s="205"/>
      <c r="EK200" s="205"/>
      <c r="EL200" s="205"/>
      <c r="EM200" s="205"/>
      <c r="EN200" s="205"/>
      <c r="EO200" s="190"/>
      <c r="EP200" s="190"/>
      <c r="EQ200" s="190"/>
      <c r="ER200" s="190"/>
      <c r="ES200" s="190"/>
      <c r="ET200" s="190"/>
      <c r="EU200" s="190"/>
      <c r="EV200" s="190"/>
      <c r="EW200" s="190"/>
      <c r="EX200" s="190"/>
      <c r="EY200" s="190"/>
      <c r="EZ200" s="190"/>
      <c r="FA200" s="190"/>
      <c r="FB200" s="190"/>
      <c r="FC200" s="190"/>
      <c r="FD200" s="190"/>
      <c r="FE200" s="190"/>
      <c r="FF200" s="190"/>
      <c r="FG200" s="190"/>
    </row>
    <row r="201" spans="1:163" s="238" customFormat="1" ht="13.5">
      <c r="A201" s="184"/>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205"/>
      <c r="EE201" s="205"/>
      <c r="EF201" s="205"/>
      <c r="EG201" s="205"/>
      <c r="EH201" s="205"/>
      <c r="EI201" s="190"/>
      <c r="EJ201" s="190"/>
      <c r="EK201" s="190"/>
      <c r="EL201" s="190"/>
      <c r="EM201" s="190"/>
      <c r="EN201" s="205"/>
      <c r="EO201" s="190"/>
      <c r="EP201" s="190"/>
      <c r="EQ201" s="190"/>
      <c r="ER201" s="190"/>
      <c r="ES201" s="190"/>
      <c r="ET201" s="190"/>
      <c r="EU201" s="190"/>
      <c r="EV201" s="190"/>
      <c r="EW201" s="190"/>
      <c r="EX201" s="190"/>
      <c r="EY201" s="190"/>
      <c r="EZ201" s="190"/>
      <c r="FA201" s="190"/>
      <c r="FB201" s="190"/>
      <c r="FC201" s="190"/>
      <c r="FD201" s="190"/>
      <c r="FE201" s="190"/>
      <c r="FF201" s="190"/>
      <c r="FG201" s="190"/>
    </row>
    <row r="202" spans="1:163" s="3" customFormat="1" ht="17.25">
      <c r="A202" s="38"/>
      <c r="B202" s="5"/>
      <c r="C202" s="5"/>
      <c r="D202" s="263" t="s">
        <v>462</v>
      </c>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263" t="s">
        <v>462</v>
      </c>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264"/>
      <c r="EE202" s="61"/>
    </row>
    <row r="203" spans="1:163" s="3" customFormat="1" ht="18.75" customHeight="1">
      <c r="A203" s="69"/>
      <c r="B203" s="69"/>
      <c r="C203" s="69"/>
      <c r="D203" s="781" t="str">
        <f>IF('入力シート（表紙・目次・様式１～６）'!B64=0,"",('入力シート（表紙・目次・様式１～６）'!B64))</f>
        <v>大型台風の襲来が予想される場合で、公共交通機関の計画運休が予定されている場合、避難に関する準備をし、早めに避難を開始する。また、協定を締結した地域の企業等と連携して早めに避難を開始する。</v>
      </c>
      <c r="E203" s="782"/>
      <c r="F203" s="782"/>
      <c r="G203" s="782"/>
      <c r="H203" s="782"/>
      <c r="I203" s="782"/>
      <c r="J203" s="782"/>
      <c r="K203" s="782"/>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3"/>
      <c r="BL203" s="38"/>
      <c r="BM203" s="38"/>
      <c r="BN203" s="38"/>
      <c r="BO203" s="38"/>
      <c r="BP203" s="38"/>
      <c r="BQ203" s="38"/>
      <c r="BR203" s="781" t="s">
        <v>463</v>
      </c>
      <c r="BS203" s="782"/>
      <c r="BT203" s="782"/>
      <c r="BU203" s="782"/>
      <c r="BV203" s="782"/>
      <c r="BW203" s="782"/>
      <c r="BX203" s="782"/>
      <c r="BY203" s="782"/>
      <c r="BZ203" s="782"/>
      <c r="CA203" s="782"/>
      <c r="CB203" s="782"/>
      <c r="CC203" s="782"/>
      <c r="CD203" s="782"/>
      <c r="CE203" s="782"/>
      <c r="CF203" s="782"/>
      <c r="CG203" s="782"/>
      <c r="CH203" s="782"/>
      <c r="CI203" s="782"/>
      <c r="CJ203" s="782"/>
      <c r="CK203" s="782"/>
      <c r="CL203" s="782"/>
      <c r="CM203" s="782"/>
      <c r="CN203" s="782"/>
      <c r="CO203" s="782"/>
      <c r="CP203" s="782"/>
      <c r="CQ203" s="782"/>
      <c r="CR203" s="782"/>
      <c r="CS203" s="782"/>
      <c r="CT203" s="782"/>
      <c r="CU203" s="782"/>
      <c r="CV203" s="782"/>
      <c r="CW203" s="782"/>
      <c r="CX203" s="782"/>
      <c r="CY203" s="782"/>
      <c r="CZ203" s="782"/>
      <c r="DA203" s="782"/>
      <c r="DB203" s="782"/>
      <c r="DC203" s="782"/>
      <c r="DD203" s="782"/>
      <c r="DE203" s="782"/>
      <c r="DF203" s="782"/>
      <c r="DG203" s="782"/>
      <c r="DH203" s="782"/>
      <c r="DI203" s="782"/>
      <c r="DJ203" s="782"/>
      <c r="DK203" s="782"/>
      <c r="DL203" s="782"/>
      <c r="DM203" s="782"/>
      <c r="DN203" s="782"/>
      <c r="DO203" s="782"/>
      <c r="DP203" s="782"/>
      <c r="DQ203" s="782"/>
      <c r="DR203" s="782"/>
      <c r="DS203" s="782"/>
      <c r="DT203" s="782"/>
      <c r="DU203" s="782"/>
      <c r="DV203" s="782"/>
      <c r="DW203" s="782"/>
      <c r="DX203" s="782"/>
      <c r="DY203" s="783"/>
      <c r="DZ203" s="38"/>
      <c r="EA203" s="38"/>
      <c r="EB203" s="38"/>
      <c r="EC203" s="38"/>
      <c r="ED203" s="264"/>
      <c r="EE203" s="61"/>
    </row>
    <row r="204" spans="1:163" s="3" customFormat="1" ht="13.5">
      <c r="A204" s="69"/>
      <c r="B204" s="69"/>
      <c r="C204" s="69"/>
      <c r="D204" s="784"/>
      <c r="E204" s="785"/>
      <c r="F204" s="785"/>
      <c r="G204" s="785"/>
      <c r="H204" s="785"/>
      <c r="I204" s="785"/>
      <c r="J204" s="785"/>
      <c r="K204" s="785"/>
      <c r="L204" s="785"/>
      <c r="M204" s="785"/>
      <c r="N204" s="785"/>
      <c r="O204" s="785"/>
      <c r="P204" s="785"/>
      <c r="Q204" s="785"/>
      <c r="R204" s="785"/>
      <c r="S204" s="785"/>
      <c r="T204" s="785"/>
      <c r="U204" s="785"/>
      <c r="V204" s="785"/>
      <c r="W204" s="785"/>
      <c r="X204" s="785"/>
      <c r="Y204" s="785"/>
      <c r="Z204" s="785"/>
      <c r="AA204" s="785"/>
      <c r="AB204" s="785"/>
      <c r="AC204" s="785"/>
      <c r="AD204" s="785"/>
      <c r="AE204" s="785"/>
      <c r="AF204" s="785"/>
      <c r="AG204" s="785"/>
      <c r="AH204" s="785"/>
      <c r="AI204" s="785"/>
      <c r="AJ204" s="785"/>
      <c r="AK204" s="785"/>
      <c r="AL204" s="785"/>
      <c r="AM204" s="785"/>
      <c r="AN204" s="785"/>
      <c r="AO204" s="785"/>
      <c r="AP204" s="785"/>
      <c r="AQ204" s="785"/>
      <c r="AR204" s="785"/>
      <c r="AS204" s="785"/>
      <c r="AT204" s="785"/>
      <c r="AU204" s="785"/>
      <c r="AV204" s="785"/>
      <c r="AW204" s="785"/>
      <c r="AX204" s="785"/>
      <c r="AY204" s="785"/>
      <c r="AZ204" s="785"/>
      <c r="BA204" s="785"/>
      <c r="BB204" s="785"/>
      <c r="BC204" s="785"/>
      <c r="BD204" s="785"/>
      <c r="BE204" s="785"/>
      <c r="BF204" s="785"/>
      <c r="BG204" s="785"/>
      <c r="BH204" s="785"/>
      <c r="BI204" s="785"/>
      <c r="BJ204" s="785"/>
      <c r="BK204" s="786"/>
      <c r="BL204" s="38"/>
      <c r="BM204" s="38"/>
      <c r="BN204" s="38"/>
      <c r="BO204" s="38"/>
      <c r="BP204" s="38"/>
      <c r="BQ204" s="38"/>
      <c r="BR204" s="784"/>
      <c r="BS204" s="785"/>
      <c r="BT204" s="785"/>
      <c r="BU204" s="785"/>
      <c r="BV204" s="785"/>
      <c r="BW204" s="785"/>
      <c r="BX204" s="785"/>
      <c r="BY204" s="785"/>
      <c r="BZ204" s="785"/>
      <c r="CA204" s="785"/>
      <c r="CB204" s="785"/>
      <c r="CC204" s="785"/>
      <c r="CD204" s="785"/>
      <c r="CE204" s="785"/>
      <c r="CF204" s="785"/>
      <c r="CG204" s="785"/>
      <c r="CH204" s="785"/>
      <c r="CI204" s="785"/>
      <c r="CJ204" s="785"/>
      <c r="CK204" s="785"/>
      <c r="CL204" s="785"/>
      <c r="CM204" s="785"/>
      <c r="CN204" s="785"/>
      <c r="CO204" s="785"/>
      <c r="CP204" s="785"/>
      <c r="CQ204" s="785"/>
      <c r="CR204" s="785"/>
      <c r="CS204" s="785"/>
      <c r="CT204" s="785"/>
      <c r="CU204" s="785"/>
      <c r="CV204" s="785"/>
      <c r="CW204" s="785"/>
      <c r="CX204" s="785"/>
      <c r="CY204" s="785"/>
      <c r="CZ204" s="785"/>
      <c r="DA204" s="785"/>
      <c r="DB204" s="785"/>
      <c r="DC204" s="785"/>
      <c r="DD204" s="785"/>
      <c r="DE204" s="785"/>
      <c r="DF204" s="785"/>
      <c r="DG204" s="785"/>
      <c r="DH204" s="785"/>
      <c r="DI204" s="785"/>
      <c r="DJ204" s="785"/>
      <c r="DK204" s="785"/>
      <c r="DL204" s="785"/>
      <c r="DM204" s="785"/>
      <c r="DN204" s="785"/>
      <c r="DO204" s="785"/>
      <c r="DP204" s="785"/>
      <c r="DQ204" s="785"/>
      <c r="DR204" s="785"/>
      <c r="DS204" s="785"/>
      <c r="DT204" s="785"/>
      <c r="DU204" s="785"/>
      <c r="DV204" s="785"/>
      <c r="DW204" s="785"/>
      <c r="DX204" s="785"/>
      <c r="DY204" s="786"/>
      <c r="DZ204" s="38"/>
      <c r="EA204" s="38"/>
      <c r="EB204" s="38"/>
      <c r="EC204" s="38"/>
      <c r="ED204" s="38"/>
      <c r="EE204" s="61"/>
    </row>
    <row r="205" spans="1:163" s="3" customFormat="1" ht="18.75" customHeight="1">
      <c r="A205" s="69"/>
      <c r="B205" s="69"/>
      <c r="C205" s="69"/>
      <c r="D205" s="784"/>
      <c r="E205" s="785"/>
      <c r="F205" s="785"/>
      <c r="G205" s="785"/>
      <c r="H205" s="785"/>
      <c r="I205" s="785"/>
      <c r="J205" s="785"/>
      <c r="K205" s="785"/>
      <c r="L205" s="785"/>
      <c r="M205" s="785"/>
      <c r="N205" s="785"/>
      <c r="O205" s="785"/>
      <c r="P205" s="785"/>
      <c r="Q205" s="785"/>
      <c r="R205" s="785"/>
      <c r="S205" s="785"/>
      <c r="T205" s="785"/>
      <c r="U205" s="785"/>
      <c r="V205" s="785"/>
      <c r="W205" s="785"/>
      <c r="X205" s="785"/>
      <c r="Y205" s="785"/>
      <c r="Z205" s="785"/>
      <c r="AA205" s="785"/>
      <c r="AB205" s="785"/>
      <c r="AC205" s="785"/>
      <c r="AD205" s="785"/>
      <c r="AE205" s="785"/>
      <c r="AF205" s="785"/>
      <c r="AG205" s="785"/>
      <c r="AH205" s="785"/>
      <c r="AI205" s="785"/>
      <c r="AJ205" s="785"/>
      <c r="AK205" s="785"/>
      <c r="AL205" s="785"/>
      <c r="AM205" s="785"/>
      <c r="AN205" s="785"/>
      <c r="AO205" s="785"/>
      <c r="AP205" s="785"/>
      <c r="AQ205" s="785"/>
      <c r="AR205" s="785"/>
      <c r="AS205" s="785"/>
      <c r="AT205" s="785"/>
      <c r="AU205" s="785"/>
      <c r="AV205" s="785"/>
      <c r="AW205" s="785"/>
      <c r="AX205" s="785"/>
      <c r="AY205" s="785"/>
      <c r="AZ205" s="785"/>
      <c r="BA205" s="785"/>
      <c r="BB205" s="785"/>
      <c r="BC205" s="785"/>
      <c r="BD205" s="785"/>
      <c r="BE205" s="785"/>
      <c r="BF205" s="785"/>
      <c r="BG205" s="785"/>
      <c r="BH205" s="785"/>
      <c r="BI205" s="785"/>
      <c r="BJ205" s="785"/>
      <c r="BK205" s="786"/>
      <c r="BL205" s="38"/>
      <c r="BM205" s="38"/>
      <c r="BN205" s="38"/>
      <c r="BO205" s="38"/>
      <c r="BP205" s="38"/>
      <c r="BQ205" s="38"/>
      <c r="BR205" s="784"/>
      <c r="BS205" s="785"/>
      <c r="BT205" s="785"/>
      <c r="BU205" s="785"/>
      <c r="BV205" s="785"/>
      <c r="BW205" s="785"/>
      <c r="BX205" s="785"/>
      <c r="BY205" s="785"/>
      <c r="BZ205" s="785"/>
      <c r="CA205" s="785"/>
      <c r="CB205" s="785"/>
      <c r="CC205" s="785"/>
      <c r="CD205" s="785"/>
      <c r="CE205" s="785"/>
      <c r="CF205" s="785"/>
      <c r="CG205" s="785"/>
      <c r="CH205" s="785"/>
      <c r="CI205" s="785"/>
      <c r="CJ205" s="785"/>
      <c r="CK205" s="785"/>
      <c r="CL205" s="785"/>
      <c r="CM205" s="785"/>
      <c r="CN205" s="785"/>
      <c r="CO205" s="785"/>
      <c r="CP205" s="785"/>
      <c r="CQ205" s="785"/>
      <c r="CR205" s="785"/>
      <c r="CS205" s="785"/>
      <c r="CT205" s="785"/>
      <c r="CU205" s="785"/>
      <c r="CV205" s="785"/>
      <c r="CW205" s="785"/>
      <c r="CX205" s="785"/>
      <c r="CY205" s="785"/>
      <c r="CZ205" s="785"/>
      <c r="DA205" s="785"/>
      <c r="DB205" s="785"/>
      <c r="DC205" s="785"/>
      <c r="DD205" s="785"/>
      <c r="DE205" s="785"/>
      <c r="DF205" s="785"/>
      <c r="DG205" s="785"/>
      <c r="DH205" s="785"/>
      <c r="DI205" s="785"/>
      <c r="DJ205" s="785"/>
      <c r="DK205" s="785"/>
      <c r="DL205" s="785"/>
      <c r="DM205" s="785"/>
      <c r="DN205" s="785"/>
      <c r="DO205" s="785"/>
      <c r="DP205" s="785"/>
      <c r="DQ205" s="785"/>
      <c r="DR205" s="785"/>
      <c r="DS205" s="785"/>
      <c r="DT205" s="785"/>
      <c r="DU205" s="785"/>
      <c r="DV205" s="785"/>
      <c r="DW205" s="785"/>
      <c r="DX205" s="785"/>
      <c r="DY205" s="786"/>
      <c r="DZ205" s="38"/>
      <c r="EA205" s="38"/>
      <c r="EB205" s="38"/>
      <c r="EC205" s="38"/>
      <c r="ED205" s="38"/>
      <c r="EE205" s="61"/>
    </row>
    <row r="206" spans="1:163" s="3" customFormat="1" ht="14.25" customHeight="1">
      <c r="A206" s="69"/>
      <c r="B206" s="69"/>
      <c r="C206" s="69"/>
      <c r="D206" s="787"/>
      <c r="E206" s="788"/>
      <c r="F206" s="788"/>
      <c r="G206" s="788"/>
      <c r="H206" s="788"/>
      <c r="I206" s="788"/>
      <c r="J206" s="788"/>
      <c r="K206" s="788"/>
      <c r="L206" s="788"/>
      <c r="M206" s="788"/>
      <c r="N206" s="788"/>
      <c r="O206" s="788"/>
      <c r="P206" s="788"/>
      <c r="Q206" s="788"/>
      <c r="R206" s="788"/>
      <c r="S206" s="788"/>
      <c r="T206" s="788"/>
      <c r="U206" s="788"/>
      <c r="V206" s="788"/>
      <c r="W206" s="788"/>
      <c r="X206" s="788"/>
      <c r="Y206" s="788"/>
      <c r="Z206" s="788"/>
      <c r="AA206" s="788"/>
      <c r="AB206" s="788"/>
      <c r="AC206" s="788"/>
      <c r="AD206" s="788"/>
      <c r="AE206" s="788"/>
      <c r="AF206" s="788"/>
      <c r="AG206" s="788"/>
      <c r="AH206" s="788"/>
      <c r="AI206" s="788"/>
      <c r="AJ206" s="788"/>
      <c r="AK206" s="788"/>
      <c r="AL206" s="788"/>
      <c r="AM206" s="788"/>
      <c r="AN206" s="788"/>
      <c r="AO206" s="788"/>
      <c r="AP206" s="788"/>
      <c r="AQ206" s="788"/>
      <c r="AR206" s="788"/>
      <c r="AS206" s="788"/>
      <c r="AT206" s="788"/>
      <c r="AU206" s="788"/>
      <c r="AV206" s="788"/>
      <c r="AW206" s="788"/>
      <c r="AX206" s="788"/>
      <c r="AY206" s="788"/>
      <c r="AZ206" s="788"/>
      <c r="BA206" s="788"/>
      <c r="BB206" s="788"/>
      <c r="BC206" s="788"/>
      <c r="BD206" s="788"/>
      <c r="BE206" s="788"/>
      <c r="BF206" s="788"/>
      <c r="BG206" s="788"/>
      <c r="BH206" s="788"/>
      <c r="BI206" s="788"/>
      <c r="BJ206" s="788"/>
      <c r="BK206" s="789"/>
      <c r="BL206" s="38"/>
      <c r="BM206" s="38"/>
      <c r="BN206" s="38"/>
      <c r="BO206" s="38"/>
      <c r="BP206" s="38"/>
      <c r="BQ206" s="38"/>
      <c r="BR206" s="787"/>
      <c r="BS206" s="788"/>
      <c r="BT206" s="788"/>
      <c r="BU206" s="788"/>
      <c r="BV206" s="788"/>
      <c r="BW206" s="788"/>
      <c r="BX206" s="788"/>
      <c r="BY206" s="788"/>
      <c r="BZ206" s="788"/>
      <c r="CA206" s="788"/>
      <c r="CB206" s="788"/>
      <c r="CC206" s="788"/>
      <c r="CD206" s="788"/>
      <c r="CE206" s="788"/>
      <c r="CF206" s="788"/>
      <c r="CG206" s="788"/>
      <c r="CH206" s="788"/>
      <c r="CI206" s="788"/>
      <c r="CJ206" s="788"/>
      <c r="CK206" s="788"/>
      <c r="CL206" s="788"/>
      <c r="CM206" s="788"/>
      <c r="CN206" s="788"/>
      <c r="CO206" s="788"/>
      <c r="CP206" s="788"/>
      <c r="CQ206" s="788"/>
      <c r="CR206" s="788"/>
      <c r="CS206" s="788"/>
      <c r="CT206" s="788"/>
      <c r="CU206" s="788"/>
      <c r="CV206" s="788"/>
      <c r="CW206" s="788"/>
      <c r="CX206" s="788"/>
      <c r="CY206" s="788"/>
      <c r="CZ206" s="788"/>
      <c r="DA206" s="788"/>
      <c r="DB206" s="788"/>
      <c r="DC206" s="788"/>
      <c r="DD206" s="788"/>
      <c r="DE206" s="788"/>
      <c r="DF206" s="788"/>
      <c r="DG206" s="788"/>
      <c r="DH206" s="788"/>
      <c r="DI206" s="788"/>
      <c r="DJ206" s="788"/>
      <c r="DK206" s="788"/>
      <c r="DL206" s="788"/>
      <c r="DM206" s="788"/>
      <c r="DN206" s="788"/>
      <c r="DO206" s="788"/>
      <c r="DP206" s="788"/>
      <c r="DQ206" s="788"/>
      <c r="DR206" s="788"/>
      <c r="DS206" s="788"/>
      <c r="DT206" s="788"/>
      <c r="DU206" s="788"/>
      <c r="DV206" s="788"/>
      <c r="DW206" s="788"/>
      <c r="DX206" s="788"/>
      <c r="DY206" s="789"/>
      <c r="DZ206" s="38"/>
      <c r="EA206" s="38"/>
      <c r="EB206" s="38"/>
      <c r="EC206" s="38"/>
      <c r="ED206" s="38"/>
      <c r="EE206" s="61"/>
    </row>
    <row r="207" spans="1:163" s="3" customFormat="1" ht="14.2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61"/>
    </row>
    <row r="208" spans="1:163" s="3" customFormat="1" ht="17.25">
      <c r="A208" s="69"/>
      <c r="B208" s="69"/>
      <c r="C208" s="69"/>
      <c r="D208" s="1189" t="str">
        <f>IF('入力シート（表紙・目次・様式１～６）'!B68=0,"",('入力シート（表紙・目次・様式１～６）'!B64))</f>
        <v/>
      </c>
      <c r="E208" s="1189"/>
      <c r="F208" s="1189"/>
      <c r="G208" s="1189"/>
      <c r="H208" s="1189"/>
      <c r="I208" s="1189"/>
      <c r="J208" s="1189"/>
      <c r="K208" s="1189"/>
      <c r="L208" s="1189"/>
      <c r="M208" s="1189"/>
      <c r="N208" s="1189"/>
      <c r="O208" s="1189"/>
      <c r="P208" s="1189"/>
      <c r="Q208" s="1189"/>
      <c r="R208" s="1189"/>
      <c r="S208" s="1189"/>
      <c r="T208" s="1189"/>
      <c r="U208" s="1189"/>
      <c r="V208" s="1189"/>
      <c r="W208" s="1189"/>
      <c r="X208" s="1189"/>
      <c r="Y208" s="1189"/>
      <c r="Z208" s="1189"/>
      <c r="AA208" s="1189"/>
      <c r="AB208" s="1189"/>
      <c r="AC208" s="1189"/>
      <c r="AD208" s="1189"/>
      <c r="AE208" s="1189"/>
      <c r="AF208" s="1189"/>
      <c r="AG208" s="1189"/>
      <c r="AH208" s="1189"/>
      <c r="AI208" s="1189"/>
      <c r="AJ208" s="1189"/>
      <c r="AK208" s="1189"/>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89"/>
      <c r="BF208" s="1189"/>
      <c r="BG208" s="1189"/>
      <c r="BH208" s="1189"/>
      <c r="BI208" s="1189"/>
      <c r="BJ208" s="1189"/>
      <c r="BK208" s="1189"/>
      <c r="BL208" s="38"/>
      <c r="BM208" s="38"/>
      <c r="BN208" s="38"/>
      <c r="BO208" s="38"/>
      <c r="BP208" s="38"/>
      <c r="BQ208" s="38"/>
      <c r="BR208" s="263" t="s">
        <v>464</v>
      </c>
      <c r="BS208" s="38"/>
      <c r="BT208" s="38"/>
      <c r="BU208" s="38"/>
      <c r="BV208" s="38"/>
      <c r="BW208" s="38"/>
      <c r="BX208" s="38"/>
      <c r="BY208" s="38"/>
      <c r="BZ208" s="38"/>
      <c r="CA208" s="38"/>
      <c r="CB208" s="38"/>
      <c r="CC208" s="80"/>
      <c r="CD208" s="80"/>
      <c r="CE208" s="80"/>
      <c r="CF208" s="80"/>
      <c r="CG208" s="80"/>
      <c r="CH208" s="80"/>
      <c r="CI208" s="80"/>
      <c r="CJ208" s="80"/>
      <c r="CK208" s="80"/>
      <c r="CL208" s="80"/>
      <c r="CM208" s="80"/>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80"/>
      <c r="DL208" s="80"/>
      <c r="DM208" s="80"/>
      <c r="DN208" s="80"/>
      <c r="DO208" s="80"/>
      <c r="DP208" s="80"/>
      <c r="DQ208" s="80"/>
      <c r="DR208" s="80"/>
      <c r="DS208" s="80"/>
      <c r="DT208" s="80"/>
      <c r="DU208" s="80"/>
      <c r="DV208" s="38"/>
      <c r="DW208" s="38"/>
      <c r="DX208" s="38"/>
      <c r="DY208" s="38"/>
      <c r="DZ208" s="38"/>
      <c r="EA208" s="38"/>
      <c r="EB208" s="38"/>
      <c r="EC208" s="38"/>
      <c r="ED208" s="38"/>
      <c r="EE208" s="61"/>
    </row>
    <row r="209" spans="1:195" s="238" customFormat="1" ht="14.25" customHeight="1">
      <c r="A209" s="261"/>
      <c r="B209" s="261"/>
      <c r="C209" s="261"/>
      <c r="D209" s="1189"/>
      <c r="E209" s="1189"/>
      <c r="F209" s="1189"/>
      <c r="G209" s="1189"/>
      <c r="H209" s="1189"/>
      <c r="I209" s="1189"/>
      <c r="J209" s="1189"/>
      <c r="K209" s="1189"/>
      <c r="L209" s="1189"/>
      <c r="M209" s="1189"/>
      <c r="N209" s="1189"/>
      <c r="O209" s="1189"/>
      <c r="P209" s="1189"/>
      <c r="Q209" s="1189"/>
      <c r="R209" s="1189"/>
      <c r="S209" s="1189"/>
      <c r="T209" s="1189"/>
      <c r="U209" s="1189"/>
      <c r="V209" s="1189"/>
      <c r="W209" s="1189"/>
      <c r="X209" s="1189"/>
      <c r="Y209" s="1189"/>
      <c r="Z209" s="1189"/>
      <c r="AA209" s="1189"/>
      <c r="AB209" s="1189"/>
      <c r="AC209" s="1189"/>
      <c r="AD209" s="1189"/>
      <c r="AE209" s="1189"/>
      <c r="AF209" s="1189"/>
      <c r="AG209" s="1189"/>
      <c r="AH209" s="1189"/>
      <c r="AI209" s="1189"/>
      <c r="AJ209" s="1189"/>
      <c r="AK209" s="1189"/>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89"/>
      <c r="BF209" s="1189"/>
      <c r="BG209" s="1189"/>
      <c r="BH209" s="1189"/>
      <c r="BI209" s="1189"/>
      <c r="BJ209" s="1189"/>
      <c r="BK209" s="1189"/>
      <c r="BL209" s="184"/>
      <c r="BM209" s="184"/>
      <c r="BN209" s="184"/>
      <c r="BO209" s="184"/>
      <c r="BP209" s="184"/>
      <c r="BQ209" s="184"/>
      <c r="BR209" s="184"/>
      <c r="BS209" s="184"/>
      <c r="BT209" s="184"/>
      <c r="BU209" s="184"/>
      <c r="BV209" s="184"/>
      <c r="BW209" s="184"/>
      <c r="BX209" s="184"/>
      <c r="BY209" s="184"/>
      <c r="BZ209" s="184"/>
      <c r="CA209" s="184"/>
      <c r="CB209" s="184"/>
      <c r="CC209" s="262"/>
      <c r="CD209" s="262"/>
      <c r="CE209" s="262"/>
      <c r="CF209" s="262"/>
      <c r="CG209" s="262"/>
      <c r="CH209" s="262"/>
      <c r="CI209" s="262"/>
      <c r="CJ209" s="262"/>
      <c r="CK209" s="262"/>
      <c r="CL209" s="262"/>
      <c r="CM209" s="262"/>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262"/>
      <c r="DL209" s="262"/>
      <c r="DM209" s="262"/>
      <c r="DN209" s="262"/>
      <c r="DO209" s="262"/>
      <c r="DP209" s="262"/>
      <c r="DQ209" s="262"/>
      <c r="DR209" s="262"/>
      <c r="DS209" s="262"/>
      <c r="DT209" s="262"/>
      <c r="DU209" s="262"/>
      <c r="DV209" s="184"/>
      <c r="DW209" s="184"/>
      <c r="DX209" s="184"/>
      <c r="DY209" s="184"/>
      <c r="DZ209" s="184"/>
      <c r="EA209" s="184"/>
      <c r="EB209" s="184"/>
      <c r="EC209" s="184"/>
      <c r="ED209" s="184"/>
      <c r="EE209" s="232"/>
    </row>
    <row r="210" spans="1:195" s="238" customFormat="1" ht="14.25" customHeight="1">
      <c r="A210" s="261"/>
      <c r="B210" s="261"/>
      <c r="C210" s="261"/>
      <c r="D210" s="1189"/>
      <c r="E210" s="1189"/>
      <c r="F210" s="1189"/>
      <c r="G210" s="1189"/>
      <c r="H210" s="1189"/>
      <c r="I210" s="1189"/>
      <c r="J210" s="1189"/>
      <c r="K210" s="1189"/>
      <c r="L210" s="1189"/>
      <c r="M210" s="1189"/>
      <c r="N210" s="1189"/>
      <c r="O210" s="1189"/>
      <c r="P210" s="1189"/>
      <c r="Q210" s="1189"/>
      <c r="R210" s="1189"/>
      <c r="S210" s="1189"/>
      <c r="T210" s="1189"/>
      <c r="U210" s="1189"/>
      <c r="V210" s="1189"/>
      <c r="W210" s="1189"/>
      <c r="X210" s="1189"/>
      <c r="Y210" s="1189"/>
      <c r="Z210" s="1189"/>
      <c r="AA210" s="1189"/>
      <c r="AB210" s="1189"/>
      <c r="AC210" s="1189"/>
      <c r="AD210" s="1189"/>
      <c r="AE210" s="1189"/>
      <c r="AF210" s="1189"/>
      <c r="AG210" s="1189"/>
      <c r="AH210" s="1189"/>
      <c r="AI210" s="1189"/>
      <c r="AJ210" s="1189"/>
      <c r="AK210" s="1189"/>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89"/>
      <c r="BF210" s="1189"/>
      <c r="BG210" s="1189"/>
      <c r="BH210" s="1189"/>
      <c r="BI210" s="1189"/>
      <c r="BJ210" s="1189"/>
      <c r="BK210" s="1189"/>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232"/>
    </row>
    <row r="211" spans="1:195" s="238" customFormat="1" ht="14.2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262"/>
      <c r="CD211" s="262"/>
      <c r="CE211" s="262"/>
      <c r="CF211" s="262"/>
      <c r="CG211" s="262"/>
      <c r="CH211" s="262"/>
      <c r="CI211" s="262"/>
      <c r="CJ211" s="262"/>
      <c r="CK211" s="262"/>
      <c r="CL211" s="262"/>
      <c r="CM211" s="262"/>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262"/>
      <c r="DL211" s="262"/>
      <c r="DM211" s="262"/>
      <c r="DN211" s="262"/>
      <c r="DO211" s="262"/>
      <c r="DP211" s="262"/>
      <c r="DQ211" s="262"/>
      <c r="DR211" s="262"/>
      <c r="DS211" s="262"/>
      <c r="DT211" s="262"/>
      <c r="DU211" s="262"/>
      <c r="DV211" s="184"/>
      <c r="DW211" s="184"/>
      <c r="DX211" s="184"/>
      <c r="DY211" s="184"/>
      <c r="DZ211" s="184"/>
      <c r="EA211" s="184"/>
      <c r="EB211" s="184"/>
      <c r="EC211" s="184"/>
      <c r="ED211" s="184"/>
      <c r="EE211" s="232"/>
    </row>
    <row r="212" spans="1:195" s="238" customFormat="1" ht="14.2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262"/>
      <c r="CD212" s="262"/>
      <c r="CE212" s="262"/>
      <c r="CF212" s="262"/>
      <c r="CG212" s="262"/>
      <c r="CH212" s="262"/>
      <c r="CI212" s="262"/>
      <c r="CJ212" s="262"/>
      <c r="CK212" s="262"/>
      <c r="CL212" s="262"/>
      <c r="CM212" s="262"/>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262"/>
      <c r="DL212" s="262"/>
      <c r="DM212" s="262"/>
      <c r="DN212" s="262"/>
      <c r="DO212" s="262"/>
      <c r="DP212" s="262"/>
      <c r="DQ212" s="262"/>
      <c r="DR212" s="262"/>
      <c r="DS212" s="262"/>
      <c r="DT212" s="262"/>
      <c r="DU212" s="262"/>
      <c r="DV212" s="184"/>
      <c r="DW212" s="184"/>
      <c r="DX212" s="184"/>
      <c r="DY212" s="184"/>
      <c r="DZ212" s="184"/>
      <c r="EA212" s="184"/>
      <c r="EB212" s="184"/>
      <c r="EC212" s="184"/>
      <c r="ED212" s="184"/>
      <c r="EE212" s="232"/>
    </row>
    <row r="213" spans="1:195" s="238" customFormat="1" ht="14.2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232"/>
    </row>
    <row r="215" spans="1:195" s="236" customFormat="1" ht="18.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758" t="s">
        <v>261</v>
      </c>
      <c r="BF215" s="759"/>
      <c r="BG215" s="759"/>
      <c r="BH215" s="759"/>
      <c r="BI215" s="759"/>
      <c r="BJ215" s="759"/>
      <c r="BK215" s="759"/>
      <c r="BL215" s="760"/>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758" t="s">
        <v>223</v>
      </c>
      <c r="DT215" s="759"/>
      <c r="DU215" s="759"/>
      <c r="DV215" s="759"/>
      <c r="DW215" s="759"/>
      <c r="DX215" s="759"/>
      <c r="DY215" s="759"/>
      <c r="DZ215" s="760"/>
      <c r="EA215" s="58"/>
      <c r="EB215" s="58"/>
      <c r="EC215" s="58"/>
      <c r="ED215" s="188"/>
      <c r="EE215" s="206"/>
      <c r="EF215" s="206"/>
      <c r="EG215" s="206"/>
      <c r="EH215" s="206"/>
      <c r="EI215" s="206"/>
      <c r="EJ215" s="206"/>
      <c r="EK215" s="206"/>
      <c r="EL215" s="206"/>
      <c r="EM215" s="206"/>
      <c r="EN215" s="206"/>
      <c r="EO215" s="206"/>
      <c r="EP215" s="206"/>
      <c r="EQ215" s="206"/>
      <c r="ER215" s="206"/>
      <c r="ES215" s="206"/>
      <c r="ET215" s="206"/>
      <c r="EU215" s="206"/>
      <c r="EV215" s="206"/>
      <c r="EW215" s="206"/>
      <c r="EX215" s="206"/>
      <c r="EY215" s="206"/>
      <c r="EZ215" s="206"/>
      <c r="FA215" s="206"/>
      <c r="FB215" s="206"/>
      <c r="FC215" s="206"/>
      <c r="FD215" s="206"/>
      <c r="FE215" s="206"/>
      <c r="FF215" s="206"/>
      <c r="FG215" s="206"/>
      <c r="FH215" s="206"/>
      <c r="FI215" s="206"/>
      <c r="FJ215" s="206"/>
      <c r="FK215" s="206"/>
      <c r="FL215" s="206"/>
      <c r="FM215" s="206"/>
      <c r="FN215" s="206"/>
      <c r="FO215" s="206"/>
      <c r="FP215" s="206"/>
      <c r="FQ215" s="206"/>
      <c r="FR215" s="206"/>
      <c r="FS215" s="206"/>
      <c r="FT215" s="206"/>
      <c r="FU215" s="206"/>
      <c r="FV215" s="206"/>
      <c r="FW215" s="206"/>
      <c r="FX215" s="206"/>
      <c r="FY215" s="206"/>
      <c r="FZ215" s="206"/>
      <c r="GA215" s="206"/>
      <c r="GB215" s="206"/>
      <c r="GC215" s="206"/>
      <c r="GD215" s="206"/>
      <c r="GE215" s="206"/>
      <c r="GF215" s="206"/>
      <c r="GG215" s="206"/>
      <c r="GH215" s="206"/>
      <c r="GI215" s="206"/>
      <c r="GJ215" s="206"/>
      <c r="GK215" s="206"/>
      <c r="GL215" s="206"/>
      <c r="GM215" s="206"/>
    </row>
    <row r="216" spans="1:195" s="236" customFormat="1" ht="18.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761"/>
      <c r="BF216" s="762"/>
      <c r="BG216" s="762"/>
      <c r="BH216" s="762"/>
      <c r="BI216" s="762"/>
      <c r="BJ216" s="762"/>
      <c r="BK216" s="762"/>
      <c r="BL216" s="763"/>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761"/>
      <c r="DT216" s="762"/>
      <c r="DU216" s="762"/>
      <c r="DV216" s="762"/>
      <c r="DW216" s="762"/>
      <c r="DX216" s="762"/>
      <c r="DY216" s="762"/>
      <c r="DZ216" s="763"/>
      <c r="EA216" s="58"/>
      <c r="EB216" s="58"/>
      <c r="EC216" s="58"/>
      <c r="ED216" s="188"/>
      <c r="EE216" s="206"/>
      <c r="EF216" s="206"/>
      <c r="EG216" s="206"/>
      <c r="EH216" s="206"/>
      <c r="EI216" s="206"/>
      <c r="EJ216" s="206"/>
      <c r="EK216" s="206"/>
      <c r="EL216" s="206"/>
      <c r="EM216" s="206"/>
      <c r="EN216" s="206"/>
      <c r="EO216" s="206"/>
      <c r="EP216" s="206"/>
      <c r="EQ216" s="206"/>
      <c r="ER216" s="206"/>
      <c r="ES216" s="206"/>
      <c r="ET216" s="206"/>
      <c r="EU216" s="206"/>
      <c r="EV216" s="206"/>
      <c r="EW216" s="206"/>
      <c r="EX216" s="206"/>
      <c r="EY216" s="206"/>
      <c r="EZ216" s="206"/>
      <c r="FA216" s="206"/>
      <c r="FB216" s="206"/>
      <c r="FC216" s="206"/>
      <c r="FD216" s="206"/>
      <c r="FE216" s="206"/>
      <c r="FF216" s="206"/>
      <c r="FG216" s="206"/>
      <c r="FH216" s="206"/>
      <c r="FI216" s="206"/>
      <c r="FJ216" s="206"/>
      <c r="FK216" s="206"/>
      <c r="FL216" s="206"/>
      <c r="FM216" s="206"/>
      <c r="FN216" s="206"/>
      <c r="FO216" s="206"/>
      <c r="FP216" s="206"/>
      <c r="FQ216" s="206"/>
      <c r="FR216" s="206"/>
      <c r="FS216" s="206"/>
      <c r="FT216" s="206"/>
      <c r="FU216" s="206"/>
      <c r="FV216" s="206"/>
      <c r="FW216" s="206"/>
      <c r="FX216" s="206"/>
      <c r="FY216" s="206"/>
      <c r="FZ216" s="206"/>
      <c r="GA216" s="206"/>
      <c r="GB216" s="206"/>
      <c r="GC216" s="206"/>
      <c r="GD216" s="206"/>
      <c r="GE216" s="206"/>
      <c r="GF216" s="206"/>
      <c r="GG216" s="206"/>
      <c r="GH216" s="206"/>
      <c r="GI216" s="206"/>
      <c r="GJ216" s="206"/>
      <c r="GK216" s="206"/>
      <c r="GL216" s="206"/>
      <c r="GM216" s="206"/>
    </row>
    <row r="217" spans="1:195" s="236" customFormat="1" ht="18.75" customHeight="1">
      <c r="A217" s="58"/>
      <c r="B217" s="59"/>
      <c r="C217" s="59" t="s">
        <v>47</v>
      </c>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9"/>
      <c r="BP217" s="58"/>
      <c r="BQ217" s="59" t="s">
        <v>47</v>
      </c>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188"/>
      <c r="EE217" s="206"/>
      <c r="EF217" s="206"/>
      <c r="EG217" s="206"/>
      <c r="EH217" s="206"/>
      <c r="EI217" s="206"/>
      <c r="EJ217" s="206"/>
      <c r="EK217" s="206"/>
      <c r="EL217" s="206"/>
      <c r="EM217" s="206"/>
      <c r="EN217" s="206"/>
      <c r="EO217" s="206"/>
      <c r="EP217" s="206"/>
      <c r="EQ217" s="206"/>
      <c r="ER217" s="206"/>
      <c r="ES217" s="206"/>
      <c r="ET217" s="206"/>
      <c r="EU217" s="206"/>
      <c r="EV217" s="206"/>
      <c r="EW217" s="206"/>
      <c r="EX217" s="206"/>
      <c r="EY217" s="206"/>
      <c r="EZ217" s="206"/>
      <c r="FA217" s="206"/>
      <c r="FB217" s="206"/>
      <c r="FC217" s="206"/>
      <c r="FD217" s="206"/>
      <c r="FE217" s="206"/>
      <c r="FF217" s="206"/>
      <c r="FG217" s="206"/>
      <c r="FH217" s="206"/>
      <c r="FI217" s="206"/>
      <c r="FJ217" s="206"/>
      <c r="FK217" s="206"/>
      <c r="FL217" s="206"/>
      <c r="FM217" s="206"/>
      <c r="FN217" s="206"/>
      <c r="FO217" s="206"/>
      <c r="FP217" s="206"/>
      <c r="FQ217" s="206"/>
      <c r="FR217" s="206"/>
      <c r="FS217" s="206"/>
      <c r="FT217" s="206"/>
      <c r="FU217" s="206"/>
      <c r="FV217" s="206"/>
      <c r="FW217" s="206"/>
      <c r="FX217" s="206"/>
      <c r="FY217" s="206"/>
      <c r="FZ217" s="206"/>
      <c r="GA217" s="206"/>
      <c r="GB217" s="206"/>
      <c r="GC217" s="206"/>
      <c r="GD217" s="206"/>
      <c r="GE217" s="206"/>
      <c r="GF217" s="206"/>
      <c r="GG217" s="206"/>
      <c r="GH217" s="206"/>
      <c r="GI217" s="206"/>
      <c r="GJ217" s="206"/>
      <c r="GK217" s="206"/>
      <c r="GL217" s="206"/>
      <c r="GM217" s="206"/>
    </row>
    <row r="218" spans="1:195" s="236" customFormat="1" ht="18.75" customHeight="1">
      <c r="A218" s="58"/>
      <c r="B218" s="59"/>
      <c r="C218" s="59" t="s">
        <v>384</v>
      </c>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9"/>
      <c r="BP218" s="58"/>
      <c r="BQ218" s="59" t="s">
        <v>384</v>
      </c>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188"/>
      <c r="EE218" s="206"/>
      <c r="EF218" s="206"/>
      <c r="EG218" s="206"/>
      <c r="EH218" s="206"/>
      <c r="EI218" s="206"/>
      <c r="EJ218" s="206"/>
      <c r="EK218" s="206"/>
      <c r="EL218" s="206"/>
      <c r="EM218" s="206"/>
      <c r="EN218" s="206"/>
      <c r="EO218" s="206"/>
      <c r="EP218" s="206"/>
      <c r="EQ218" s="206"/>
      <c r="ER218" s="206"/>
      <c r="ES218" s="206"/>
      <c r="ET218" s="206"/>
      <c r="EU218" s="206"/>
      <c r="EV218" s="206"/>
      <c r="EW218" s="206"/>
      <c r="EX218" s="206"/>
      <c r="EY218" s="206"/>
      <c r="EZ218" s="206"/>
      <c r="FA218" s="206"/>
      <c r="FB218" s="206"/>
      <c r="FC218" s="206"/>
      <c r="FD218" s="206"/>
      <c r="FE218" s="206"/>
      <c r="FF218" s="206"/>
      <c r="FG218" s="206"/>
      <c r="FH218" s="206"/>
      <c r="FI218" s="206"/>
      <c r="FJ218" s="206"/>
      <c r="FK218" s="206"/>
      <c r="FL218" s="206"/>
      <c r="FM218" s="206"/>
      <c r="FN218" s="206"/>
      <c r="FO218" s="206"/>
      <c r="FP218" s="206"/>
      <c r="FQ218" s="206"/>
      <c r="FR218" s="206"/>
      <c r="FS218" s="206"/>
      <c r="FT218" s="206"/>
      <c r="FU218" s="206"/>
      <c r="FV218" s="206"/>
      <c r="FW218" s="206"/>
      <c r="FX218" s="206"/>
      <c r="FY218" s="206"/>
      <c r="FZ218" s="206"/>
      <c r="GA218" s="206"/>
      <c r="GB218" s="206"/>
      <c r="GC218" s="206"/>
      <c r="GD218" s="206"/>
      <c r="GE218" s="206"/>
      <c r="GF218" s="206"/>
      <c r="GG218" s="206"/>
      <c r="GH218" s="206"/>
      <c r="GI218" s="206"/>
      <c r="GJ218" s="206"/>
      <c r="GK218" s="206"/>
      <c r="GL218" s="206"/>
      <c r="GM218" s="206"/>
    </row>
    <row r="219" spans="1:195" s="236" customFormat="1" ht="18.75" customHeight="1">
      <c r="A219" s="58"/>
      <c r="B219" s="58"/>
      <c r="C219" s="58"/>
      <c r="D219" s="58"/>
      <c r="E219" s="58" t="s">
        <v>48</v>
      </c>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t="s">
        <v>48</v>
      </c>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188"/>
      <c r="EE219" s="206"/>
      <c r="EF219" s="206"/>
      <c r="EG219" s="206"/>
      <c r="EH219" s="206"/>
      <c r="EI219" s="206"/>
      <c r="EJ219" s="206"/>
      <c r="EK219" s="206"/>
      <c r="EL219" s="206"/>
      <c r="EM219" s="206"/>
      <c r="EN219" s="206"/>
      <c r="EO219" s="206"/>
      <c r="EP219" s="206"/>
      <c r="EQ219" s="206"/>
      <c r="ER219" s="206"/>
      <c r="ES219" s="206"/>
      <c r="ET219" s="206"/>
      <c r="EU219" s="206"/>
      <c r="EV219" s="206"/>
      <c r="EW219" s="206"/>
      <c r="EX219" s="206"/>
      <c r="EY219" s="206"/>
      <c r="EZ219" s="206"/>
      <c r="FA219" s="206"/>
      <c r="FB219" s="206"/>
      <c r="FC219" s="206"/>
      <c r="FD219" s="206"/>
      <c r="FE219" s="206"/>
      <c r="FF219" s="206"/>
      <c r="FG219" s="206"/>
      <c r="FH219" s="206"/>
      <c r="FI219" s="206"/>
      <c r="FJ219" s="206"/>
      <c r="FK219" s="206"/>
      <c r="FL219" s="206"/>
      <c r="FM219" s="206"/>
      <c r="FN219" s="206"/>
      <c r="FO219" s="206"/>
      <c r="FP219" s="206"/>
      <c r="FQ219" s="206"/>
      <c r="FR219" s="206"/>
      <c r="FS219" s="206"/>
      <c r="FT219" s="206"/>
      <c r="FU219" s="206"/>
      <c r="FV219" s="206"/>
      <c r="FW219" s="206"/>
      <c r="FX219" s="206"/>
      <c r="FY219" s="206"/>
      <c r="FZ219" s="206"/>
      <c r="GA219" s="206"/>
      <c r="GB219" s="206"/>
      <c r="GC219" s="206"/>
      <c r="GD219" s="206"/>
      <c r="GE219" s="206"/>
      <c r="GF219" s="206"/>
      <c r="GG219" s="206"/>
      <c r="GH219" s="206"/>
      <c r="GI219" s="206"/>
      <c r="GJ219" s="206"/>
      <c r="GK219" s="206"/>
      <c r="GL219" s="206"/>
      <c r="GM219" s="206"/>
    </row>
    <row r="220" spans="1:195" s="236" customFormat="1" ht="18.75" customHeight="1" thickBo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188"/>
      <c r="EE220" s="206"/>
      <c r="EF220" s="206"/>
      <c r="EG220" s="206"/>
      <c r="EH220" s="206"/>
      <c r="EI220" s="206"/>
      <c r="EJ220" s="206"/>
      <c r="EK220" s="206"/>
      <c r="EL220" s="206"/>
      <c r="EM220" s="206"/>
      <c r="EN220" s="206"/>
      <c r="EO220" s="206"/>
      <c r="EP220" s="206"/>
      <c r="EQ220" s="206"/>
      <c r="ER220" s="206"/>
      <c r="ES220" s="206"/>
      <c r="ET220" s="206"/>
      <c r="EU220" s="206"/>
      <c r="EV220" s="206"/>
      <c r="EW220" s="206"/>
      <c r="EX220" s="206"/>
      <c r="EY220" s="206"/>
      <c r="EZ220" s="206"/>
      <c r="FA220" s="206"/>
      <c r="FB220" s="206"/>
      <c r="FC220" s="206"/>
      <c r="FD220" s="206"/>
      <c r="FE220" s="206"/>
      <c r="FF220" s="206"/>
      <c r="FG220" s="206"/>
      <c r="FH220" s="206"/>
      <c r="FI220" s="206"/>
      <c r="FJ220" s="206"/>
      <c r="FK220" s="206"/>
      <c r="FL220" s="206"/>
      <c r="FM220" s="206"/>
      <c r="FN220" s="206"/>
      <c r="FO220" s="206"/>
      <c r="FP220" s="206"/>
      <c r="FQ220" s="206"/>
      <c r="FR220" s="206"/>
      <c r="FS220" s="206"/>
      <c r="FT220" s="206"/>
      <c r="FU220" s="206"/>
      <c r="FV220" s="206"/>
      <c r="FW220" s="206"/>
      <c r="FX220" s="206"/>
      <c r="FY220" s="206"/>
      <c r="FZ220" s="206"/>
      <c r="GA220" s="206"/>
      <c r="GB220" s="206"/>
      <c r="GC220" s="206"/>
      <c r="GD220" s="206"/>
      <c r="GE220" s="206"/>
      <c r="GF220" s="206"/>
      <c r="GG220" s="206"/>
      <c r="GH220" s="206"/>
      <c r="GI220" s="206"/>
      <c r="GJ220" s="206"/>
      <c r="GK220" s="206"/>
      <c r="GL220" s="206"/>
      <c r="GM220" s="206"/>
    </row>
    <row r="221" spans="1:195" s="236" customFormat="1" ht="18.75" customHeight="1">
      <c r="A221" s="58"/>
      <c r="B221" s="58"/>
      <c r="C221" s="58"/>
      <c r="D221" s="58"/>
      <c r="E221" s="58"/>
      <c r="F221" s="1080" t="s">
        <v>385</v>
      </c>
      <c r="G221" s="1081"/>
      <c r="H221" s="1081"/>
      <c r="I221" s="1081"/>
      <c r="J221" s="1081"/>
      <c r="K221" s="1081"/>
      <c r="L221" s="1081"/>
      <c r="M221" s="1081"/>
      <c r="N221" s="1081"/>
      <c r="O221" s="1081"/>
      <c r="P221" s="1081"/>
      <c r="Q221" s="1081"/>
      <c r="R221" s="1082" t="s">
        <v>386</v>
      </c>
      <c r="S221" s="1083"/>
      <c r="T221" s="1083"/>
      <c r="U221" s="1083"/>
      <c r="V221" s="1083"/>
      <c r="W221" s="1083"/>
      <c r="X221" s="1083"/>
      <c r="Y221" s="1083"/>
      <c r="Z221" s="1083"/>
      <c r="AA221" s="1083"/>
      <c r="AB221" s="1083"/>
      <c r="AC221" s="1083"/>
      <c r="AD221" s="1083"/>
      <c r="AE221" s="1083"/>
      <c r="AF221" s="1083"/>
      <c r="AG221" s="1083"/>
      <c r="AH221" s="1084"/>
      <c r="AI221" s="1085"/>
      <c r="AJ221" s="1082" t="s">
        <v>387</v>
      </c>
      <c r="AK221" s="1083"/>
      <c r="AL221" s="1083"/>
      <c r="AM221" s="1083"/>
      <c r="AN221" s="1083"/>
      <c r="AO221" s="1083"/>
      <c r="AP221" s="1083"/>
      <c r="AQ221" s="1083"/>
      <c r="AR221" s="1083"/>
      <c r="AS221" s="1083"/>
      <c r="AT221" s="1083"/>
      <c r="AU221" s="1083"/>
      <c r="AV221" s="1083"/>
      <c r="AW221" s="1083"/>
      <c r="AX221" s="1083"/>
      <c r="AY221" s="1083"/>
      <c r="AZ221" s="1083"/>
      <c r="BA221" s="1083"/>
      <c r="BB221" s="1083"/>
      <c r="BC221" s="1083"/>
      <c r="BD221" s="1083"/>
      <c r="BE221" s="1083"/>
      <c r="BF221" s="1083"/>
      <c r="BG221" s="1083"/>
      <c r="BH221" s="1083"/>
      <c r="BI221" s="1086"/>
      <c r="BJ221" s="58"/>
      <c r="BK221" s="58"/>
      <c r="BL221" s="58"/>
      <c r="BM221" s="58"/>
      <c r="BN221" s="58"/>
      <c r="BO221" s="58"/>
      <c r="BP221" s="58"/>
      <c r="BQ221" s="58"/>
      <c r="BR221" s="58"/>
      <c r="BS221" s="58"/>
      <c r="BT221" s="1080" t="s">
        <v>385</v>
      </c>
      <c r="BU221" s="1081"/>
      <c r="BV221" s="1081"/>
      <c r="BW221" s="1081"/>
      <c r="BX221" s="1081"/>
      <c r="BY221" s="1081"/>
      <c r="BZ221" s="1081"/>
      <c r="CA221" s="1081"/>
      <c r="CB221" s="1081"/>
      <c r="CC221" s="1081"/>
      <c r="CD221" s="1081"/>
      <c r="CE221" s="1081"/>
      <c r="CF221" s="1082" t="s">
        <v>386</v>
      </c>
      <c r="CG221" s="1083"/>
      <c r="CH221" s="1083"/>
      <c r="CI221" s="1083"/>
      <c r="CJ221" s="1083"/>
      <c r="CK221" s="1083"/>
      <c r="CL221" s="1083"/>
      <c r="CM221" s="1083"/>
      <c r="CN221" s="1083"/>
      <c r="CO221" s="1083"/>
      <c r="CP221" s="1083"/>
      <c r="CQ221" s="1083"/>
      <c r="CR221" s="1083"/>
      <c r="CS221" s="1083"/>
      <c r="CT221" s="1083"/>
      <c r="CU221" s="1083"/>
      <c r="CV221" s="1084"/>
      <c r="CW221" s="1085"/>
      <c r="CX221" s="1082" t="s">
        <v>388</v>
      </c>
      <c r="CY221" s="1084"/>
      <c r="CZ221" s="1084"/>
      <c r="DA221" s="1084"/>
      <c r="DB221" s="1084"/>
      <c r="DC221" s="1084"/>
      <c r="DD221" s="1084"/>
      <c r="DE221" s="1084"/>
      <c r="DF221" s="1084"/>
      <c r="DG221" s="1084"/>
      <c r="DH221" s="1084"/>
      <c r="DI221" s="1084"/>
      <c r="DJ221" s="1084"/>
      <c r="DK221" s="1084"/>
      <c r="DL221" s="1084"/>
      <c r="DM221" s="1084"/>
      <c r="DN221" s="1084"/>
      <c r="DO221" s="1084"/>
      <c r="DP221" s="1084"/>
      <c r="DQ221" s="1084"/>
      <c r="DR221" s="1084"/>
      <c r="DS221" s="1084"/>
      <c r="DT221" s="1084"/>
      <c r="DU221" s="1084"/>
      <c r="DV221" s="1084"/>
      <c r="DW221" s="1087"/>
      <c r="DX221" s="58"/>
      <c r="DY221" s="58"/>
      <c r="DZ221" s="58"/>
      <c r="EA221" s="58"/>
      <c r="EB221" s="58"/>
      <c r="EC221" s="58"/>
      <c r="ED221" s="188"/>
      <c r="EE221" s="206"/>
      <c r="EF221" s="206"/>
      <c r="EG221" s="206"/>
      <c r="EH221" s="206"/>
      <c r="EI221" s="206"/>
      <c r="EJ221" s="206"/>
      <c r="EK221" s="206"/>
      <c r="EL221" s="206"/>
      <c r="EM221" s="206"/>
      <c r="EN221" s="206"/>
      <c r="EO221" s="206"/>
      <c r="EP221" s="206"/>
      <c r="EQ221" s="206"/>
      <c r="ER221" s="206"/>
      <c r="ES221" s="206"/>
      <c r="ET221" s="206"/>
      <c r="EU221" s="206"/>
      <c r="EV221" s="206"/>
      <c r="EW221" s="206"/>
      <c r="EX221" s="206"/>
      <c r="EY221" s="206"/>
      <c r="EZ221" s="206"/>
      <c r="FA221" s="206"/>
      <c r="FB221" s="206"/>
      <c r="FC221" s="206"/>
      <c r="FD221" s="206"/>
      <c r="FE221" s="206"/>
      <c r="FF221" s="206"/>
      <c r="FG221" s="206"/>
      <c r="FH221" s="206"/>
      <c r="FI221" s="206"/>
      <c r="FJ221" s="206"/>
      <c r="FK221" s="206"/>
      <c r="FL221" s="206"/>
      <c r="FM221" s="206"/>
      <c r="FN221" s="206"/>
      <c r="FO221" s="206"/>
      <c r="FP221" s="206"/>
      <c r="FQ221" s="206"/>
      <c r="FR221" s="206"/>
      <c r="FS221" s="206"/>
      <c r="FT221" s="206"/>
      <c r="FU221" s="206"/>
      <c r="FV221" s="206"/>
      <c r="FW221" s="206"/>
      <c r="FX221" s="206"/>
      <c r="FY221" s="206"/>
      <c r="FZ221" s="206"/>
      <c r="GA221" s="206"/>
      <c r="GB221" s="206"/>
      <c r="GC221" s="206"/>
      <c r="GD221" s="206"/>
      <c r="GE221" s="206"/>
      <c r="GF221" s="206"/>
      <c r="GG221" s="206"/>
      <c r="GH221" s="206"/>
      <c r="GI221" s="206"/>
      <c r="GJ221" s="206"/>
      <c r="GK221" s="206"/>
      <c r="GL221" s="206"/>
      <c r="GM221" s="206"/>
    </row>
    <row r="222" spans="1:195" s="236" customFormat="1" ht="18.75" customHeight="1">
      <c r="A222" s="58"/>
      <c r="B222" s="58"/>
      <c r="C222" s="58"/>
      <c r="D222" s="58"/>
      <c r="E222" s="58"/>
      <c r="F222" s="1071" t="s">
        <v>389</v>
      </c>
      <c r="G222" s="1072"/>
      <c r="H222" s="1072"/>
      <c r="I222" s="1072"/>
      <c r="J222" s="1072"/>
      <c r="K222" s="1072"/>
      <c r="L222" s="1072"/>
      <c r="M222" s="1072"/>
      <c r="N222" s="1072"/>
      <c r="O222" s="1072"/>
      <c r="P222" s="1072"/>
      <c r="Q222" s="1072"/>
      <c r="R222" s="1056" t="s">
        <v>390</v>
      </c>
      <c r="S222" s="1057"/>
      <c r="T222" s="1057"/>
      <c r="U222" s="1057"/>
      <c r="V222" s="1057"/>
      <c r="W222" s="1057"/>
      <c r="X222" s="1057"/>
      <c r="Y222" s="1057"/>
      <c r="Z222" s="1057"/>
      <c r="AA222" s="1057"/>
      <c r="AB222" s="1057"/>
      <c r="AC222" s="1057"/>
      <c r="AD222" s="1057"/>
      <c r="AE222" s="1057"/>
      <c r="AF222" s="1057"/>
      <c r="AG222" s="1057"/>
      <c r="AH222" s="1063"/>
      <c r="AI222" s="1068"/>
      <c r="AJ222" s="1062" t="str">
        <f>'入力シート（表紙・目次・様式１～６）'!D73&amp;" "&amp;'入力シート（表紙・目次・様式１～６）'!G73&amp;" "&amp;'入力シート（表紙・目次・様式１～６）'!I73&amp;" "&amp;'入力シート（表紙・目次・様式１～６）'!J73</f>
        <v xml:space="preserve">テレビ（ｄボタン） インターネット  </v>
      </c>
      <c r="AK222" s="1063"/>
      <c r="AL222" s="1063"/>
      <c r="AM222" s="1063"/>
      <c r="AN222" s="1063"/>
      <c r="AO222" s="1063"/>
      <c r="AP222" s="1063"/>
      <c r="AQ222" s="1063"/>
      <c r="AR222" s="1063"/>
      <c r="AS222" s="1063"/>
      <c r="AT222" s="1063"/>
      <c r="AU222" s="1063"/>
      <c r="AV222" s="1063"/>
      <c r="AW222" s="1063"/>
      <c r="AX222" s="1063"/>
      <c r="AY222" s="1063"/>
      <c r="AZ222" s="1063"/>
      <c r="BA222" s="1063"/>
      <c r="BB222" s="1063"/>
      <c r="BC222" s="1063"/>
      <c r="BD222" s="1063"/>
      <c r="BE222" s="1063"/>
      <c r="BF222" s="1063"/>
      <c r="BG222" s="1063"/>
      <c r="BH222" s="1063"/>
      <c r="BI222" s="1064"/>
      <c r="BJ222" s="58"/>
      <c r="BK222" s="58"/>
      <c r="BL222" s="58"/>
      <c r="BM222" s="58"/>
      <c r="BN222" s="58"/>
      <c r="BO222" s="58"/>
      <c r="BP222" s="58"/>
      <c r="BQ222" s="58"/>
      <c r="BR222" s="58"/>
      <c r="BS222" s="58"/>
      <c r="BT222" s="1071" t="s">
        <v>389</v>
      </c>
      <c r="BU222" s="1072"/>
      <c r="BV222" s="1072"/>
      <c r="BW222" s="1072"/>
      <c r="BX222" s="1072"/>
      <c r="BY222" s="1072"/>
      <c r="BZ222" s="1072"/>
      <c r="CA222" s="1072"/>
      <c r="CB222" s="1072"/>
      <c r="CC222" s="1072"/>
      <c r="CD222" s="1072"/>
      <c r="CE222" s="1072"/>
      <c r="CF222" s="1056" t="s">
        <v>390</v>
      </c>
      <c r="CG222" s="1057"/>
      <c r="CH222" s="1057"/>
      <c r="CI222" s="1057"/>
      <c r="CJ222" s="1057"/>
      <c r="CK222" s="1057"/>
      <c r="CL222" s="1057"/>
      <c r="CM222" s="1057"/>
      <c r="CN222" s="1057"/>
      <c r="CO222" s="1057"/>
      <c r="CP222" s="1057"/>
      <c r="CQ222" s="1057"/>
      <c r="CR222" s="1057"/>
      <c r="CS222" s="1057"/>
      <c r="CT222" s="1057"/>
      <c r="CU222" s="1057"/>
      <c r="CV222" s="1063"/>
      <c r="CW222" s="1068"/>
      <c r="CX222" s="1062" t="s">
        <v>391</v>
      </c>
      <c r="CY222" s="1063"/>
      <c r="CZ222" s="1063"/>
      <c r="DA222" s="1063"/>
      <c r="DB222" s="1063"/>
      <c r="DC222" s="1063"/>
      <c r="DD222" s="1063"/>
      <c r="DE222" s="1063"/>
      <c r="DF222" s="1063"/>
      <c r="DG222" s="1063"/>
      <c r="DH222" s="1063"/>
      <c r="DI222" s="1063"/>
      <c r="DJ222" s="1063"/>
      <c r="DK222" s="1063"/>
      <c r="DL222" s="1063"/>
      <c r="DM222" s="1063"/>
      <c r="DN222" s="1063"/>
      <c r="DO222" s="1063"/>
      <c r="DP222" s="1063"/>
      <c r="DQ222" s="1063"/>
      <c r="DR222" s="1063"/>
      <c r="DS222" s="1063"/>
      <c r="DT222" s="1063"/>
      <c r="DU222" s="1063"/>
      <c r="DV222" s="1063"/>
      <c r="DW222" s="1064"/>
      <c r="DX222" s="58"/>
      <c r="DY222" s="58"/>
      <c r="DZ222" s="58"/>
      <c r="EA222" s="58"/>
      <c r="EB222" s="58"/>
      <c r="EC222" s="58"/>
      <c r="ED222" s="188"/>
      <c r="EE222" s="206"/>
      <c r="EF222" s="206"/>
      <c r="EG222" s="206"/>
      <c r="EH222" s="206"/>
      <c r="EI222" s="206"/>
      <c r="EJ222" s="206"/>
      <c r="EK222" s="206"/>
      <c r="EL222" s="206"/>
      <c r="EM222" s="206"/>
      <c r="EN222" s="206"/>
      <c r="EO222" s="206"/>
      <c r="EP222" s="206"/>
      <c r="EQ222" s="206"/>
      <c r="ER222" s="206"/>
      <c r="ES222" s="206"/>
      <c r="ET222" s="206"/>
      <c r="EU222" s="206"/>
      <c r="EV222" s="206"/>
      <c r="EW222" s="206"/>
      <c r="EX222" s="206"/>
      <c r="EY222" s="206"/>
      <c r="EZ222" s="206"/>
      <c r="FA222" s="206"/>
      <c r="FB222" s="206"/>
      <c r="FC222" s="206"/>
      <c r="FD222" s="206"/>
      <c r="FE222" s="206"/>
      <c r="FF222" s="206"/>
      <c r="FG222" s="206"/>
      <c r="FH222" s="206"/>
      <c r="FI222" s="206"/>
      <c r="FJ222" s="206"/>
      <c r="FK222" s="206"/>
      <c r="FL222" s="206"/>
      <c r="FM222" s="206"/>
      <c r="FN222" s="206"/>
      <c r="FO222" s="206"/>
      <c r="FP222" s="206"/>
      <c r="FQ222" s="206"/>
      <c r="FR222" s="206"/>
      <c r="FS222" s="206"/>
      <c r="FT222" s="206"/>
      <c r="FU222" s="206"/>
      <c r="FV222" s="206"/>
      <c r="FW222" s="206"/>
      <c r="FX222" s="206"/>
      <c r="FY222" s="206"/>
      <c r="FZ222" s="206"/>
      <c r="GA222" s="206"/>
      <c r="GB222" s="206"/>
      <c r="GC222" s="206"/>
      <c r="GD222" s="206"/>
      <c r="GE222" s="206"/>
      <c r="GF222" s="206"/>
      <c r="GG222" s="206"/>
      <c r="GH222" s="206"/>
      <c r="GI222" s="206"/>
      <c r="GJ222" s="206"/>
      <c r="GK222" s="206"/>
      <c r="GL222" s="206"/>
      <c r="GM222" s="206"/>
    </row>
    <row r="223" spans="1:195" s="236" customFormat="1" ht="18.75" customHeight="1">
      <c r="A223" s="58"/>
      <c r="B223" s="58"/>
      <c r="C223" s="58"/>
      <c r="D223" s="58"/>
      <c r="E223" s="58"/>
      <c r="F223" s="1071"/>
      <c r="G223" s="1072"/>
      <c r="H223" s="1072"/>
      <c r="I223" s="1072"/>
      <c r="J223" s="1072"/>
      <c r="K223" s="1072"/>
      <c r="L223" s="1072"/>
      <c r="M223" s="1072"/>
      <c r="N223" s="1072"/>
      <c r="O223" s="1072"/>
      <c r="P223" s="1072"/>
      <c r="Q223" s="1072"/>
      <c r="R223" s="1059"/>
      <c r="S223" s="1060"/>
      <c r="T223" s="1060"/>
      <c r="U223" s="1060"/>
      <c r="V223" s="1060"/>
      <c r="W223" s="1060"/>
      <c r="X223" s="1060"/>
      <c r="Y223" s="1060"/>
      <c r="Z223" s="1060"/>
      <c r="AA223" s="1060"/>
      <c r="AB223" s="1060"/>
      <c r="AC223" s="1060"/>
      <c r="AD223" s="1060"/>
      <c r="AE223" s="1060"/>
      <c r="AF223" s="1060"/>
      <c r="AG223" s="1060"/>
      <c r="AH223" s="1066"/>
      <c r="AI223" s="1069"/>
      <c r="AJ223" s="1065"/>
      <c r="AK223" s="1066"/>
      <c r="AL223" s="1066"/>
      <c r="AM223" s="1066"/>
      <c r="AN223" s="1066"/>
      <c r="AO223" s="1066"/>
      <c r="AP223" s="1066"/>
      <c r="AQ223" s="1066"/>
      <c r="AR223" s="1066"/>
      <c r="AS223" s="1066"/>
      <c r="AT223" s="1066"/>
      <c r="AU223" s="1066"/>
      <c r="AV223" s="1066"/>
      <c r="AW223" s="1066"/>
      <c r="AX223" s="1066"/>
      <c r="AY223" s="1066"/>
      <c r="AZ223" s="1066"/>
      <c r="BA223" s="1066"/>
      <c r="BB223" s="1066"/>
      <c r="BC223" s="1066"/>
      <c r="BD223" s="1066"/>
      <c r="BE223" s="1066"/>
      <c r="BF223" s="1066"/>
      <c r="BG223" s="1066"/>
      <c r="BH223" s="1066"/>
      <c r="BI223" s="1067"/>
      <c r="BJ223" s="58"/>
      <c r="BK223" s="58"/>
      <c r="BL223" s="58"/>
      <c r="BM223" s="58"/>
      <c r="BN223" s="58"/>
      <c r="BO223" s="58"/>
      <c r="BP223" s="58"/>
      <c r="BQ223" s="58"/>
      <c r="BR223" s="58"/>
      <c r="BS223" s="58"/>
      <c r="BT223" s="1071"/>
      <c r="BU223" s="1072"/>
      <c r="BV223" s="1072"/>
      <c r="BW223" s="1072"/>
      <c r="BX223" s="1072"/>
      <c r="BY223" s="1072"/>
      <c r="BZ223" s="1072"/>
      <c r="CA223" s="1072"/>
      <c r="CB223" s="1072"/>
      <c r="CC223" s="1072"/>
      <c r="CD223" s="1072"/>
      <c r="CE223" s="1072"/>
      <c r="CF223" s="1059"/>
      <c r="CG223" s="1060"/>
      <c r="CH223" s="1060"/>
      <c r="CI223" s="1060"/>
      <c r="CJ223" s="1060"/>
      <c r="CK223" s="1060"/>
      <c r="CL223" s="1060"/>
      <c r="CM223" s="1060"/>
      <c r="CN223" s="1060"/>
      <c r="CO223" s="1060"/>
      <c r="CP223" s="1060"/>
      <c r="CQ223" s="1060"/>
      <c r="CR223" s="1060"/>
      <c r="CS223" s="1060"/>
      <c r="CT223" s="1060"/>
      <c r="CU223" s="1060"/>
      <c r="CV223" s="1066"/>
      <c r="CW223" s="1069"/>
      <c r="CX223" s="1065"/>
      <c r="CY223" s="1066"/>
      <c r="CZ223" s="1066"/>
      <c r="DA223" s="1066"/>
      <c r="DB223" s="1066"/>
      <c r="DC223" s="1066"/>
      <c r="DD223" s="1066"/>
      <c r="DE223" s="1066"/>
      <c r="DF223" s="1066"/>
      <c r="DG223" s="1066"/>
      <c r="DH223" s="1066"/>
      <c r="DI223" s="1066"/>
      <c r="DJ223" s="1066"/>
      <c r="DK223" s="1066"/>
      <c r="DL223" s="1066"/>
      <c r="DM223" s="1066"/>
      <c r="DN223" s="1066"/>
      <c r="DO223" s="1066"/>
      <c r="DP223" s="1066"/>
      <c r="DQ223" s="1066"/>
      <c r="DR223" s="1066"/>
      <c r="DS223" s="1066"/>
      <c r="DT223" s="1066"/>
      <c r="DU223" s="1066"/>
      <c r="DV223" s="1066"/>
      <c r="DW223" s="1067"/>
      <c r="DX223" s="58"/>
      <c r="DY223" s="58"/>
      <c r="DZ223" s="58"/>
      <c r="EA223" s="58"/>
      <c r="EB223" s="58"/>
      <c r="EC223" s="58"/>
      <c r="ED223" s="188"/>
      <c r="EE223" s="206"/>
      <c r="EF223" s="206"/>
      <c r="EG223" s="206"/>
      <c r="EH223" s="206"/>
      <c r="EI223" s="206"/>
      <c r="EJ223" s="206"/>
      <c r="EK223" s="206"/>
      <c r="EL223" s="206"/>
      <c r="EM223" s="206"/>
      <c r="EN223" s="206"/>
      <c r="EO223" s="206"/>
      <c r="EP223" s="206"/>
      <c r="EQ223" s="206"/>
      <c r="ER223" s="206"/>
      <c r="ES223" s="206"/>
      <c r="ET223" s="206"/>
      <c r="EU223" s="206"/>
      <c r="EV223" s="206"/>
      <c r="EW223" s="206"/>
      <c r="EX223" s="206"/>
      <c r="EY223" s="206"/>
      <c r="EZ223" s="206"/>
      <c r="FA223" s="206"/>
      <c r="FB223" s="206"/>
      <c r="FC223" s="206"/>
      <c r="FD223" s="206"/>
      <c r="FE223" s="206"/>
      <c r="FF223" s="206"/>
      <c r="FG223" s="206"/>
      <c r="FH223" s="206"/>
      <c r="FI223" s="206"/>
      <c r="FJ223" s="206"/>
      <c r="FK223" s="206"/>
      <c r="FL223" s="206"/>
      <c r="FM223" s="206"/>
      <c r="FN223" s="206"/>
      <c r="FO223" s="206"/>
      <c r="FP223" s="206"/>
      <c r="FQ223" s="206"/>
      <c r="FR223" s="206"/>
      <c r="FS223" s="206"/>
      <c r="FT223" s="206"/>
      <c r="FU223" s="206"/>
      <c r="FV223" s="206"/>
      <c r="FW223" s="206"/>
      <c r="FX223" s="206"/>
      <c r="FY223" s="206"/>
      <c r="FZ223" s="206"/>
      <c r="GA223" s="206"/>
      <c r="GB223" s="206"/>
      <c r="GC223" s="206"/>
      <c r="GD223" s="206"/>
      <c r="GE223" s="206"/>
      <c r="GF223" s="206"/>
      <c r="GG223" s="206"/>
      <c r="GH223" s="206"/>
      <c r="GI223" s="206"/>
      <c r="GJ223" s="206"/>
      <c r="GK223" s="206"/>
      <c r="GL223" s="206"/>
      <c r="GM223" s="206"/>
    </row>
    <row r="224" spans="1:195" s="236" customFormat="1" ht="18.75" customHeight="1">
      <c r="A224" s="58"/>
      <c r="B224" s="58"/>
      <c r="C224" s="58"/>
      <c r="D224" s="58"/>
      <c r="E224" s="58"/>
      <c r="F224" s="1071"/>
      <c r="G224" s="1072"/>
      <c r="H224" s="1072"/>
      <c r="I224" s="1072"/>
      <c r="J224" s="1072"/>
      <c r="K224" s="1072"/>
      <c r="L224" s="1072"/>
      <c r="M224" s="1072"/>
      <c r="N224" s="1072"/>
      <c r="O224" s="1072"/>
      <c r="P224" s="1072"/>
      <c r="Q224" s="1072"/>
      <c r="R224" s="1056" t="s">
        <v>392</v>
      </c>
      <c r="S224" s="1057"/>
      <c r="T224" s="1057"/>
      <c r="U224" s="1057"/>
      <c r="V224" s="1057"/>
      <c r="W224" s="1057"/>
      <c r="X224" s="1057"/>
      <c r="Y224" s="1057"/>
      <c r="Z224" s="1057"/>
      <c r="AA224" s="1057"/>
      <c r="AB224" s="1057"/>
      <c r="AC224" s="1057"/>
      <c r="AD224" s="1057"/>
      <c r="AE224" s="1057"/>
      <c r="AF224" s="1057"/>
      <c r="AG224" s="1057"/>
      <c r="AH224" s="1063"/>
      <c r="AI224" s="1068"/>
      <c r="AJ224" s="1062" t="str">
        <f>'入力シート（表紙・目次・様式１～６）'!D74&amp;" "&amp;'入力シート（表紙・目次・様式１～６）'!G74&amp;" "&amp;'入力シート（表紙・目次・様式１～６）'!I74&amp;" "&amp;'入力シート（表紙・目次・様式１～６）'!J74</f>
        <v xml:space="preserve">テレビ（ｄボタン） インターネット  </v>
      </c>
      <c r="AK224" s="1063"/>
      <c r="AL224" s="1063"/>
      <c r="AM224" s="1063"/>
      <c r="AN224" s="1063"/>
      <c r="AO224" s="1063"/>
      <c r="AP224" s="1063"/>
      <c r="AQ224" s="1063"/>
      <c r="AR224" s="1063"/>
      <c r="AS224" s="1063"/>
      <c r="AT224" s="1063"/>
      <c r="AU224" s="1063"/>
      <c r="AV224" s="1063"/>
      <c r="AW224" s="1063"/>
      <c r="AX224" s="1063"/>
      <c r="AY224" s="1063"/>
      <c r="AZ224" s="1063"/>
      <c r="BA224" s="1063"/>
      <c r="BB224" s="1063"/>
      <c r="BC224" s="1063"/>
      <c r="BD224" s="1063"/>
      <c r="BE224" s="1063"/>
      <c r="BF224" s="1063"/>
      <c r="BG224" s="1063"/>
      <c r="BH224" s="1063"/>
      <c r="BI224" s="1064"/>
      <c r="BJ224" s="58"/>
      <c r="BK224" s="58"/>
      <c r="BL224" s="58"/>
      <c r="BM224" s="58"/>
      <c r="BN224" s="58"/>
      <c r="BO224" s="58"/>
      <c r="BP224" s="58"/>
      <c r="BQ224" s="58"/>
      <c r="BR224" s="58"/>
      <c r="BS224" s="58"/>
      <c r="BT224" s="1071"/>
      <c r="BU224" s="1072"/>
      <c r="BV224" s="1072"/>
      <c r="BW224" s="1072"/>
      <c r="BX224" s="1072"/>
      <c r="BY224" s="1072"/>
      <c r="BZ224" s="1072"/>
      <c r="CA224" s="1072"/>
      <c r="CB224" s="1072"/>
      <c r="CC224" s="1072"/>
      <c r="CD224" s="1072"/>
      <c r="CE224" s="1072"/>
      <c r="CF224" s="1056" t="s">
        <v>392</v>
      </c>
      <c r="CG224" s="1057"/>
      <c r="CH224" s="1057"/>
      <c r="CI224" s="1057"/>
      <c r="CJ224" s="1057"/>
      <c r="CK224" s="1057"/>
      <c r="CL224" s="1057"/>
      <c r="CM224" s="1057"/>
      <c r="CN224" s="1057"/>
      <c r="CO224" s="1057"/>
      <c r="CP224" s="1057"/>
      <c r="CQ224" s="1057"/>
      <c r="CR224" s="1057"/>
      <c r="CS224" s="1057"/>
      <c r="CT224" s="1057"/>
      <c r="CU224" s="1057"/>
      <c r="CV224" s="1063"/>
      <c r="CW224" s="1068"/>
      <c r="CX224" s="1062" t="s">
        <v>393</v>
      </c>
      <c r="CY224" s="1063"/>
      <c r="CZ224" s="1063"/>
      <c r="DA224" s="1063"/>
      <c r="DB224" s="1063"/>
      <c r="DC224" s="1063"/>
      <c r="DD224" s="1063"/>
      <c r="DE224" s="1063"/>
      <c r="DF224" s="1063"/>
      <c r="DG224" s="1063"/>
      <c r="DH224" s="1063"/>
      <c r="DI224" s="1063"/>
      <c r="DJ224" s="1063"/>
      <c r="DK224" s="1063"/>
      <c r="DL224" s="1063"/>
      <c r="DM224" s="1063"/>
      <c r="DN224" s="1063"/>
      <c r="DO224" s="1063"/>
      <c r="DP224" s="1063"/>
      <c r="DQ224" s="1063"/>
      <c r="DR224" s="1063"/>
      <c r="DS224" s="1063"/>
      <c r="DT224" s="1063"/>
      <c r="DU224" s="1063"/>
      <c r="DV224" s="1063"/>
      <c r="DW224" s="1064"/>
      <c r="DX224" s="58"/>
      <c r="DY224" s="58"/>
      <c r="DZ224" s="58"/>
      <c r="EA224" s="58"/>
      <c r="EB224" s="58"/>
      <c r="EC224" s="58"/>
      <c r="ED224" s="188"/>
      <c r="EE224" s="206"/>
      <c r="EF224" s="206"/>
      <c r="EG224" s="206"/>
      <c r="EH224" s="206"/>
      <c r="EI224" s="206"/>
      <c r="EJ224" s="206"/>
      <c r="EK224" s="206"/>
      <c r="EL224" s="206"/>
      <c r="EM224" s="206"/>
      <c r="EN224" s="206"/>
      <c r="EO224" s="206"/>
      <c r="EP224" s="206"/>
      <c r="EQ224" s="206"/>
      <c r="ER224" s="206"/>
      <c r="ES224" s="206"/>
      <c r="ET224" s="206"/>
      <c r="EU224" s="206"/>
      <c r="EV224" s="206"/>
      <c r="EW224" s="206"/>
      <c r="EX224" s="206"/>
      <c r="EY224" s="206"/>
      <c r="EZ224" s="206"/>
      <c r="FA224" s="206"/>
      <c r="FB224" s="206"/>
      <c r="FC224" s="206"/>
      <c r="FD224" s="206"/>
      <c r="FE224" s="206"/>
      <c r="FF224" s="206"/>
      <c r="FG224" s="206"/>
      <c r="FH224" s="206"/>
      <c r="FI224" s="206"/>
      <c r="FJ224" s="206"/>
      <c r="FK224" s="206"/>
      <c r="FL224" s="206"/>
      <c r="FM224" s="206"/>
      <c r="FN224" s="206"/>
      <c r="FO224" s="206"/>
      <c r="FP224" s="206"/>
      <c r="FQ224" s="206"/>
      <c r="FR224" s="206"/>
      <c r="FS224" s="206"/>
      <c r="FT224" s="206"/>
      <c r="FU224" s="206"/>
      <c r="FV224" s="206"/>
      <c r="FW224" s="206"/>
      <c r="FX224" s="206"/>
      <c r="FY224" s="206"/>
      <c r="FZ224" s="206"/>
      <c r="GA224" s="206"/>
      <c r="GB224" s="206"/>
      <c r="GC224" s="206"/>
      <c r="GD224" s="206"/>
      <c r="GE224" s="206"/>
      <c r="GF224" s="206"/>
      <c r="GG224" s="206"/>
      <c r="GH224" s="206"/>
      <c r="GI224" s="206"/>
      <c r="GJ224" s="206"/>
      <c r="GK224" s="206"/>
      <c r="GL224" s="206"/>
      <c r="GM224" s="206"/>
    </row>
    <row r="225" spans="1:195" s="236" customFormat="1" ht="18.75" customHeight="1">
      <c r="A225" s="58"/>
      <c r="B225" s="58"/>
      <c r="C225" s="58"/>
      <c r="D225" s="58"/>
      <c r="E225" s="58"/>
      <c r="F225" s="1071"/>
      <c r="G225" s="1072"/>
      <c r="H225" s="1072"/>
      <c r="I225" s="1072"/>
      <c r="J225" s="1072"/>
      <c r="K225" s="1072"/>
      <c r="L225" s="1072"/>
      <c r="M225" s="1072"/>
      <c r="N225" s="1072"/>
      <c r="O225" s="1072"/>
      <c r="P225" s="1072"/>
      <c r="Q225" s="1072"/>
      <c r="R225" s="1059"/>
      <c r="S225" s="1060"/>
      <c r="T225" s="1060"/>
      <c r="U225" s="1060"/>
      <c r="V225" s="1060"/>
      <c r="W225" s="1060"/>
      <c r="X225" s="1060"/>
      <c r="Y225" s="1060"/>
      <c r="Z225" s="1060"/>
      <c r="AA225" s="1060"/>
      <c r="AB225" s="1060"/>
      <c r="AC225" s="1060"/>
      <c r="AD225" s="1060"/>
      <c r="AE225" s="1060"/>
      <c r="AF225" s="1060"/>
      <c r="AG225" s="1060"/>
      <c r="AH225" s="1066"/>
      <c r="AI225" s="1069"/>
      <c r="AJ225" s="1065"/>
      <c r="AK225" s="1066"/>
      <c r="AL225" s="1066"/>
      <c r="AM225" s="1066"/>
      <c r="AN225" s="1066"/>
      <c r="AO225" s="1066"/>
      <c r="AP225" s="1066"/>
      <c r="AQ225" s="1066"/>
      <c r="AR225" s="1066"/>
      <c r="AS225" s="1066"/>
      <c r="AT225" s="1066"/>
      <c r="AU225" s="1066"/>
      <c r="AV225" s="1066"/>
      <c r="AW225" s="1066"/>
      <c r="AX225" s="1066"/>
      <c r="AY225" s="1066"/>
      <c r="AZ225" s="1066"/>
      <c r="BA225" s="1066"/>
      <c r="BB225" s="1066"/>
      <c r="BC225" s="1066"/>
      <c r="BD225" s="1066"/>
      <c r="BE225" s="1066"/>
      <c r="BF225" s="1066"/>
      <c r="BG225" s="1066"/>
      <c r="BH225" s="1066"/>
      <c r="BI225" s="1067"/>
      <c r="BJ225" s="58"/>
      <c r="BK225" s="58"/>
      <c r="BL225" s="58"/>
      <c r="BM225" s="58"/>
      <c r="BN225" s="58"/>
      <c r="BO225" s="58"/>
      <c r="BP225" s="58"/>
      <c r="BQ225" s="58"/>
      <c r="BR225" s="58"/>
      <c r="BS225" s="58"/>
      <c r="BT225" s="1071"/>
      <c r="BU225" s="1072"/>
      <c r="BV225" s="1072"/>
      <c r="BW225" s="1072"/>
      <c r="BX225" s="1072"/>
      <c r="BY225" s="1072"/>
      <c r="BZ225" s="1072"/>
      <c r="CA225" s="1072"/>
      <c r="CB225" s="1072"/>
      <c r="CC225" s="1072"/>
      <c r="CD225" s="1072"/>
      <c r="CE225" s="1072"/>
      <c r="CF225" s="1059"/>
      <c r="CG225" s="1060"/>
      <c r="CH225" s="1060"/>
      <c r="CI225" s="1060"/>
      <c r="CJ225" s="1060"/>
      <c r="CK225" s="1060"/>
      <c r="CL225" s="1060"/>
      <c r="CM225" s="1060"/>
      <c r="CN225" s="1060"/>
      <c r="CO225" s="1060"/>
      <c r="CP225" s="1060"/>
      <c r="CQ225" s="1060"/>
      <c r="CR225" s="1060"/>
      <c r="CS225" s="1060"/>
      <c r="CT225" s="1060"/>
      <c r="CU225" s="1060"/>
      <c r="CV225" s="1066"/>
      <c r="CW225" s="1069"/>
      <c r="CX225" s="1065"/>
      <c r="CY225" s="1066"/>
      <c r="CZ225" s="1066"/>
      <c r="DA225" s="1066"/>
      <c r="DB225" s="1066"/>
      <c r="DC225" s="1066"/>
      <c r="DD225" s="1066"/>
      <c r="DE225" s="1066"/>
      <c r="DF225" s="1066"/>
      <c r="DG225" s="1066"/>
      <c r="DH225" s="1066"/>
      <c r="DI225" s="1066"/>
      <c r="DJ225" s="1066"/>
      <c r="DK225" s="1066"/>
      <c r="DL225" s="1066"/>
      <c r="DM225" s="1066"/>
      <c r="DN225" s="1066"/>
      <c r="DO225" s="1066"/>
      <c r="DP225" s="1066"/>
      <c r="DQ225" s="1066"/>
      <c r="DR225" s="1066"/>
      <c r="DS225" s="1066"/>
      <c r="DT225" s="1066"/>
      <c r="DU225" s="1066"/>
      <c r="DV225" s="1066"/>
      <c r="DW225" s="1067"/>
      <c r="DX225" s="58"/>
      <c r="DY225" s="58"/>
      <c r="DZ225" s="58"/>
      <c r="EA225" s="58"/>
      <c r="EB225" s="58"/>
      <c r="EC225" s="58"/>
      <c r="ED225" s="188"/>
      <c r="EE225" s="206"/>
      <c r="EF225" s="206"/>
      <c r="EG225" s="206"/>
      <c r="EH225" s="206"/>
      <c r="EI225" s="206"/>
      <c r="EJ225" s="206"/>
      <c r="EK225" s="206"/>
      <c r="EL225" s="206"/>
      <c r="EM225" s="206"/>
      <c r="EN225" s="206"/>
      <c r="EO225" s="206"/>
      <c r="EP225" s="206"/>
      <c r="EQ225" s="206"/>
      <c r="ER225" s="206"/>
      <c r="ES225" s="206"/>
      <c r="ET225" s="206"/>
      <c r="EU225" s="206"/>
      <c r="EV225" s="206"/>
      <c r="EW225" s="206"/>
      <c r="EX225" s="206"/>
      <c r="EY225" s="206"/>
      <c r="EZ225" s="206"/>
      <c r="FA225" s="206"/>
      <c r="FB225" s="206"/>
      <c r="FC225" s="206"/>
      <c r="FD225" s="206"/>
      <c r="FE225" s="206"/>
      <c r="FF225" s="206"/>
      <c r="FG225" s="206"/>
      <c r="FH225" s="206"/>
      <c r="FI225" s="206"/>
      <c r="FJ225" s="206"/>
      <c r="FK225" s="206"/>
      <c r="FL225" s="206"/>
      <c r="FM225" s="206"/>
      <c r="FN225" s="206"/>
      <c r="FO225" s="206"/>
      <c r="FP225" s="206"/>
      <c r="FQ225" s="206"/>
      <c r="FR225" s="206"/>
      <c r="FS225" s="206"/>
      <c r="FT225" s="206"/>
      <c r="FU225" s="206"/>
      <c r="FV225" s="206"/>
      <c r="FW225" s="206"/>
      <c r="FX225" s="206"/>
      <c r="FY225" s="206"/>
      <c r="FZ225" s="206"/>
      <c r="GA225" s="206"/>
      <c r="GB225" s="206"/>
      <c r="GC225" s="206"/>
      <c r="GD225" s="206"/>
      <c r="GE225" s="206"/>
      <c r="GF225" s="206"/>
      <c r="GG225" s="206"/>
      <c r="GH225" s="206"/>
      <c r="GI225" s="206"/>
      <c r="GJ225" s="206"/>
      <c r="GK225" s="206"/>
      <c r="GL225" s="206"/>
      <c r="GM225" s="206"/>
    </row>
    <row r="226" spans="1:195" s="236" customFormat="1" ht="18.75" customHeight="1">
      <c r="A226" s="58"/>
      <c r="B226" s="58"/>
      <c r="C226" s="58"/>
      <c r="D226" s="58"/>
      <c r="E226" s="58"/>
      <c r="F226" s="1071"/>
      <c r="G226" s="1072"/>
      <c r="H226" s="1072"/>
      <c r="I226" s="1072"/>
      <c r="J226" s="1072"/>
      <c r="K226" s="1072"/>
      <c r="L226" s="1072"/>
      <c r="M226" s="1072"/>
      <c r="N226" s="1072"/>
      <c r="O226" s="1072"/>
      <c r="P226" s="1072"/>
      <c r="Q226" s="1072"/>
      <c r="R226" s="1056" t="s">
        <v>394</v>
      </c>
      <c r="S226" s="1057"/>
      <c r="T226" s="1057"/>
      <c r="U226" s="1057"/>
      <c r="V226" s="1057"/>
      <c r="W226" s="1057"/>
      <c r="X226" s="1057"/>
      <c r="Y226" s="1057"/>
      <c r="Z226" s="1057"/>
      <c r="AA226" s="1057"/>
      <c r="AB226" s="1057"/>
      <c r="AC226" s="1057"/>
      <c r="AD226" s="1057"/>
      <c r="AE226" s="1057"/>
      <c r="AF226" s="1057"/>
      <c r="AG226" s="1057"/>
      <c r="AH226" s="1063"/>
      <c r="AI226" s="1068"/>
      <c r="AJ226" s="1062" t="str">
        <f>'入力シート（表紙・目次・様式１～６）'!D75&amp;" "&amp;'入力シート（表紙・目次・様式１～６）'!G75&amp;" "&amp;'入力シート（表紙・目次・様式１～６）'!I75&amp;" "&amp;'入力シート（表紙・目次・様式１～６）'!J75</f>
        <v xml:space="preserve">テレビ（ｄボタン） エリアメール（緊急速報メール）  </v>
      </c>
      <c r="AK226" s="1063"/>
      <c r="AL226" s="1063"/>
      <c r="AM226" s="1063"/>
      <c r="AN226" s="1063"/>
      <c r="AO226" s="1063"/>
      <c r="AP226" s="1063"/>
      <c r="AQ226" s="1063"/>
      <c r="AR226" s="1063"/>
      <c r="AS226" s="1063"/>
      <c r="AT226" s="1063"/>
      <c r="AU226" s="1063"/>
      <c r="AV226" s="1063"/>
      <c r="AW226" s="1063"/>
      <c r="AX226" s="1063"/>
      <c r="AY226" s="1063"/>
      <c r="AZ226" s="1063"/>
      <c r="BA226" s="1063"/>
      <c r="BB226" s="1063"/>
      <c r="BC226" s="1063"/>
      <c r="BD226" s="1063"/>
      <c r="BE226" s="1063"/>
      <c r="BF226" s="1063"/>
      <c r="BG226" s="1063"/>
      <c r="BH226" s="1063"/>
      <c r="BI226" s="1064"/>
      <c r="BJ226" s="58"/>
      <c r="BK226" s="58"/>
      <c r="BL226" s="58"/>
      <c r="BM226" s="58"/>
      <c r="BN226" s="58"/>
      <c r="BO226" s="58"/>
      <c r="BP226" s="58"/>
      <c r="BQ226" s="58"/>
      <c r="BR226" s="58"/>
      <c r="BS226" s="58"/>
      <c r="BT226" s="1071"/>
      <c r="BU226" s="1072"/>
      <c r="BV226" s="1072"/>
      <c r="BW226" s="1072"/>
      <c r="BX226" s="1072"/>
      <c r="BY226" s="1072"/>
      <c r="BZ226" s="1072"/>
      <c r="CA226" s="1072"/>
      <c r="CB226" s="1072"/>
      <c r="CC226" s="1072"/>
      <c r="CD226" s="1072"/>
      <c r="CE226" s="1072"/>
      <c r="CF226" s="1056" t="s">
        <v>394</v>
      </c>
      <c r="CG226" s="1057"/>
      <c r="CH226" s="1057"/>
      <c r="CI226" s="1057"/>
      <c r="CJ226" s="1057"/>
      <c r="CK226" s="1057"/>
      <c r="CL226" s="1057"/>
      <c r="CM226" s="1057"/>
      <c r="CN226" s="1057"/>
      <c r="CO226" s="1057"/>
      <c r="CP226" s="1057"/>
      <c r="CQ226" s="1057"/>
      <c r="CR226" s="1057"/>
      <c r="CS226" s="1057"/>
      <c r="CT226" s="1057"/>
      <c r="CU226" s="1057"/>
      <c r="CV226" s="1063"/>
      <c r="CW226" s="1068"/>
      <c r="CX226" s="1062" t="s">
        <v>465</v>
      </c>
      <c r="CY226" s="1063"/>
      <c r="CZ226" s="1063"/>
      <c r="DA226" s="1063"/>
      <c r="DB226" s="1063"/>
      <c r="DC226" s="1063"/>
      <c r="DD226" s="1063"/>
      <c r="DE226" s="1063"/>
      <c r="DF226" s="1063"/>
      <c r="DG226" s="1063"/>
      <c r="DH226" s="1063"/>
      <c r="DI226" s="1063"/>
      <c r="DJ226" s="1063"/>
      <c r="DK226" s="1063"/>
      <c r="DL226" s="1063"/>
      <c r="DM226" s="1063"/>
      <c r="DN226" s="1063"/>
      <c r="DO226" s="1063"/>
      <c r="DP226" s="1063"/>
      <c r="DQ226" s="1063"/>
      <c r="DR226" s="1063"/>
      <c r="DS226" s="1063"/>
      <c r="DT226" s="1063"/>
      <c r="DU226" s="1063"/>
      <c r="DV226" s="1063"/>
      <c r="DW226" s="1064"/>
      <c r="DX226" s="58"/>
      <c r="DY226" s="58"/>
      <c r="DZ226" s="58"/>
      <c r="EA226" s="58"/>
      <c r="EB226" s="58"/>
      <c r="EC226" s="58"/>
      <c r="ED226" s="188"/>
      <c r="EE226" s="206"/>
      <c r="EF226" s="206"/>
      <c r="EG226" s="206"/>
      <c r="EH226" s="206"/>
      <c r="EI226" s="206"/>
      <c r="EJ226" s="206"/>
      <c r="EK226" s="206"/>
      <c r="EL226" s="206"/>
      <c r="EM226" s="206"/>
      <c r="EN226" s="206"/>
      <c r="EO226" s="206"/>
      <c r="EP226" s="206"/>
      <c r="EQ226" s="206"/>
      <c r="ER226" s="206"/>
      <c r="ES226" s="206"/>
      <c r="ET226" s="206"/>
      <c r="EU226" s="206"/>
      <c r="EV226" s="206"/>
      <c r="EW226" s="206"/>
      <c r="EX226" s="206"/>
      <c r="EY226" s="206"/>
      <c r="EZ226" s="206"/>
      <c r="FA226" s="206"/>
      <c r="FB226" s="206"/>
      <c r="FC226" s="206"/>
      <c r="FD226" s="206"/>
      <c r="FE226" s="206"/>
      <c r="FF226" s="206"/>
      <c r="FG226" s="206"/>
      <c r="FH226" s="206"/>
      <c r="FI226" s="206"/>
      <c r="FJ226" s="206"/>
      <c r="FK226" s="206"/>
      <c r="FL226" s="206"/>
      <c r="FM226" s="206"/>
      <c r="FN226" s="206"/>
      <c r="FO226" s="206"/>
      <c r="FP226" s="206"/>
      <c r="FQ226" s="206"/>
      <c r="FR226" s="206"/>
      <c r="FS226" s="206"/>
      <c r="FT226" s="206"/>
      <c r="FU226" s="206"/>
      <c r="FV226" s="206"/>
      <c r="FW226" s="206"/>
      <c r="FX226" s="206"/>
      <c r="FY226" s="206"/>
      <c r="FZ226" s="206"/>
      <c r="GA226" s="206"/>
      <c r="GB226" s="206"/>
      <c r="GC226" s="206"/>
      <c r="GD226" s="206"/>
      <c r="GE226" s="206"/>
      <c r="GF226" s="206"/>
      <c r="GG226" s="206"/>
      <c r="GH226" s="206"/>
      <c r="GI226" s="206"/>
      <c r="GJ226" s="206"/>
      <c r="GK226" s="206"/>
      <c r="GL226" s="206"/>
      <c r="GM226" s="206"/>
    </row>
    <row r="227" spans="1:195" s="236" customFormat="1" ht="18.75" customHeight="1">
      <c r="A227" s="58"/>
      <c r="B227" s="58"/>
      <c r="C227" s="58"/>
      <c r="D227" s="58"/>
      <c r="E227" s="58"/>
      <c r="F227" s="1071"/>
      <c r="G227" s="1072"/>
      <c r="H227" s="1072"/>
      <c r="I227" s="1072"/>
      <c r="J227" s="1072"/>
      <c r="K227" s="1072"/>
      <c r="L227" s="1072"/>
      <c r="M227" s="1072"/>
      <c r="N227" s="1072"/>
      <c r="O227" s="1072"/>
      <c r="P227" s="1072"/>
      <c r="Q227" s="1072"/>
      <c r="R227" s="1059"/>
      <c r="S227" s="1060"/>
      <c r="T227" s="1060"/>
      <c r="U227" s="1060"/>
      <c r="V227" s="1060"/>
      <c r="W227" s="1060"/>
      <c r="X227" s="1060"/>
      <c r="Y227" s="1060"/>
      <c r="Z227" s="1060"/>
      <c r="AA227" s="1060"/>
      <c r="AB227" s="1060"/>
      <c r="AC227" s="1060"/>
      <c r="AD227" s="1060"/>
      <c r="AE227" s="1060"/>
      <c r="AF227" s="1060"/>
      <c r="AG227" s="1060"/>
      <c r="AH227" s="1066"/>
      <c r="AI227" s="1069"/>
      <c r="AJ227" s="1065"/>
      <c r="AK227" s="1066"/>
      <c r="AL227" s="1066"/>
      <c r="AM227" s="1066"/>
      <c r="AN227" s="1066"/>
      <c r="AO227" s="1066"/>
      <c r="AP227" s="1066"/>
      <c r="AQ227" s="1066"/>
      <c r="AR227" s="1066"/>
      <c r="AS227" s="1066"/>
      <c r="AT227" s="1066"/>
      <c r="AU227" s="1066"/>
      <c r="AV227" s="1066"/>
      <c r="AW227" s="1066"/>
      <c r="AX227" s="1066"/>
      <c r="AY227" s="1066"/>
      <c r="AZ227" s="1066"/>
      <c r="BA227" s="1066"/>
      <c r="BB227" s="1066"/>
      <c r="BC227" s="1066"/>
      <c r="BD227" s="1066"/>
      <c r="BE227" s="1066"/>
      <c r="BF227" s="1066"/>
      <c r="BG227" s="1066"/>
      <c r="BH227" s="1066"/>
      <c r="BI227" s="1067"/>
      <c r="BJ227" s="58"/>
      <c r="BK227" s="58"/>
      <c r="BL227" s="58"/>
      <c r="BM227" s="58"/>
      <c r="BN227" s="58"/>
      <c r="BO227" s="58"/>
      <c r="BP227" s="58"/>
      <c r="BQ227" s="58"/>
      <c r="BR227" s="58"/>
      <c r="BS227" s="58"/>
      <c r="BT227" s="1071"/>
      <c r="BU227" s="1072"/>
      <c r="BV227" s="1072"/>
      <c r="BW227" s="1072"/>
      <c r="BX227" s="1072"/>
      <c r="BY227" s="1072"/>
      <c r="BZ227" s="1072"/>
      <c r="CA227" s="1072"/>
      <c r="CB227" s="1072"/>
      <c r="CC227" s="1072"/>
      <c r="CD227" s="1072"/>
      <c r="CE227" s="1072"/>
      <c r="CF227" s="1059"/>
      <c r="CG227" s="1060"/>
      <c r="CH227" s="1060"/>
      <c r="CI227" s="1060"/>
      <c r="CJ227" s="1060"/>
      <c r="CK227" s="1060"/>
      <c r="CL227" s="1060"/>
      <c r="CM227" s="1060"/>
      <c r="CN227" s="1060"/>
      <c r="CO227" s="1060"/>
      <c r="CP227" s="1060"/>
      <c r="CQ227" s="1060"/>
      <c r="CR227" s="1060"/>
      <c r="CS227" s="1060"/>
      <c r="CT227" s="1060"/>
      <c r="CU227" s="1060"/>
      <c r="CV227" s="1066"/>
      <c r="CW227" s="1069"/>
      <c r="CX227" s="1065"/>
      <c r="CY227" s="1066"/>
      <c r="CZ227" s="1066"/>
      <c r="DA227" s="1066"/>
      <c r="DB227" s="1066"/>
      <c r="DC227" s="1066"/>
      <c r="DD227" s="1066"/>
      <c r="DE227" s="1066"/>
      <c r="DF227" s="1066"/>
      <c r="DG227" s="1066"/>
      <c r="DH227" s="1066"/>
      <c r="DI227" s="1066"/>
      <c r="DJ227" s="1066"/>
      <c r="DK227" s="1066"/>
      <c r="DL227" s="1066"/>
      <c r="DM227" s="1066"/>
      <c r="DN227" s="1066"/>
      <c r="DO227" s="1066"/>
      <c r="DP227" s="1066"/>
      <c r="DQ227" s="1066"/>
      <c r="DR227" s="1066"/>
      <c r="DS227" s="1066"/>
      <c r="DT227" s="1066"/>
      <c r="DU227" s="1066"/>
      <c r="DV227" s="1066"/>
      <c r="DW227" s="1067"/>
      <c r="DX227" s="58"/>
      <c r="DY227" s="58"/>
      <c r="DZ227" s="58"/>
      <c r="EA227" s="58"/>
      <c r="EB227" s="58"/>
      <c r="EC227" s="58"/>
      <c r="ED227" s="188"/>
      <c r="EE227" s="206"/>
      <c r="EF227" s="206"/>
      <c r="EG227" s="206"/>
      <c r="EH227" s="206"/>
      <c r="EI227" s="206"/>
      <c r="EJ227" s="206"/>
      <c r="EK227" s="206"/>
      <c r="EL227" s="206"/>
      <c r="EM227" s="206"/>
      <c r="EN227" s="206"/>
      <c r="EO227" s="206"/>
      <c r="EP227" s="206"/>
      <c r="EQ227" s="206"/>
      <c r="ER227" s="206"/>
      <c r="ES227" s="206"/>
      <c r="ET227" s="206"/>
      <c r="EU227" s="206"/>
      <c r="EV227" s="206"/>
      <c r="EW227" s="206"/>
      <c r="EX227" s="206"/>
      <c r="EY227" s="206"/>
      <c r="EZ227" s="206"/>
      <c r="FA227" s="206"/>
      <c r="FB227" s="206"/>
      <c r="FC227" s="206"/>
      <c r="FD227" s="206"/>
      <c r="FE227" s="206"/>
      <c r="FF227" s="206"/>
      <c r="FG227" s="206"/>
      <c r="FH227" s="206"/>
      <c r="FI227" s="206"/>
      <c r="FJ227" s="206"/>
      <c r="FK227" s="206"/>
      <c r="FL227" s="206"/>
      <c r="FM227" s="206"/>
      <c r="FN227" s="206"/>
      <c r="FO227" s="206"/>
      <c r="FP227" s="206"/>
      <c r="FQ227" s="206"/>
      <c r="FR227" s="206"/>
      <c r="FS227" s="206"/>
      <c r="FT227" s="206"/>
      <c r="FU227" s="206"/>
      <c r="FV227" s="206"/>
      <c r="FW227" s="206"/>
      <c r="FX227" s="206"/>
      <c r="FY227" s="206"/>
      <c r="FZ227" s="206"/>
      <c r="GA227" s="206"/>
      <c r="GB227" s="206"/>
      <c r="GC227" s="206"/>
      <c r="GD227" s="206"/>
      <c r="GE227" s="206"/>
      <c r="GF227" s="206"/>
      <c r="GG227" s="206"/>
      <c r="GH227" s="206"/>
      <c r="GI227" s="206"/>
      <c r="GJ227" s="206"/>
      <c r="GK227" s="206"/>
      <c r="GL227" s="206"/>
      <c r="GM227" s="206"/>
    </row>
    <row r="228" spans="1:195" s="236" customFormat="1" ht="20.100000000000001" customHeight="1">
      <c r="A228" s="58"/>
      <c r="B228" s="58"/>
      <c r="C228" s="58"/>
      <c r="D228" s="58"/>
      <c r="E228" s="58"/>
      <c r="F228" s="1071" t="s">
        <v>280</v>
      </c>
      <c r="G228" s="1072"/>
      <c r="H228" s="1072"/>
      <c r="I228" s="1072"/>
      <c r="J228" s="1072"/>
      <c r="K228" s="1072"/>
      <c r="L228" s="1072"/>
      <c r="M228" s="1072"/>
      <c r="N228" s="1072"/>
      <c r="O228" s="1072"/>
      <c r="P228" s="1072"/>
      <c r="Q228" s="1072"/>
      <c r="R228" s="1056" t="s">
        <v>395</v>
      </c>
      <c r="S228" s="1057"/>
      <c r="T228" s="1057"/>
      <c r="U228" s="1057"/>
      <c r="V228" s="1057"/>
      <c r="W228" s="1057"/>
      <c r="X228" s="1057"/>
      <c r="Y228" s="1057"/>
      <c r="Z228" s="1057"/>
      <c r="AA228" s="1057"/>
      <c r="AB228" s="1057"/>
      <c r="AC228" s="1057"/>
      <c r="AD228" s="1057"/>
      <c r="AE228" s="1057"/>
      <c r="AF228" s="1057"/>
      <c r="AG228" s="1057"/>
      <c r="AH228" s="1063"/>
      <c r="AI228" s="1068"/>
      <c r="AJ228" s="1062" t="str">
        <f>'入力シート（表紙・目次・様式１～６）'!D80&amp;" "&amp;'入力シート（表紙・目次・様式１～６）'!G80&amp;" "&amp;'入力シート（表紙・目次・様式１～６）'!I80&amp;" "&amp;'入力シート（表紙・目次・様式１～６）'!J80</f>
        <v xml:space="preserve">職員の目視（安全に配慮して危険な場所に近づかない）   </v>
      </c>
      <c r="AK228" s="1063"/>
      <c r="AL228" s="1063"/>
      <c r="AM228" s="1063"/>
      <c r="AN228" s="1063"/>
      <c r="AO228" s="1063"/>
      <c r="AP228" s="1063"/>
      <c r="AQ228" s="1063"/>
      <c r="AR228" s="1063"/>
      <c r="AS228" s="1063"/>
      <c r="AT228" s="1063"/>
      <c r="AU228" s="1063"/>
      <c r="AV228" s="1063"/>
      <c r="AW228" s="1063"/>
      <c r="AX228" s="1063"/>
      <c r="AY228" s="1063"/>
      <c r="AZ228" s="1063"/>
      <c r="BA228" s="1063"/>
      <c r="BB228" s="1063"/>
      <c r="BC228" s="1063"/>
      <c r="BD228" s="1063"/>
      <c r="BE228" s="1063"/>
      <c r="BF228" s="1063"/>
      <c r="BG228" s="1063"/>
      <c r="BH228" s="1063"/>
      <c r="BI228" s="1064"/>
      <c r="BJ228" s="58"/>
      <c r="BK228" s="58"/>
      <c r="BL228" s="58"/>
      <c r="BM228" s="58"/>
      <c r="BN228" s="58"/>
      <c r="BO228" s="58"/>
      <c r="BP228" s="58"/>
      <c r="BQ228" s="58"/>
      <c r="BR228" s="58"/>
      <c r="BS228" s="58"/>
      <c r="BT228" s="1071" t="s">
        <v>280</v>
      </c>
      <c r="BU228" s="1072"/>
      <c r="BV228" s="1072"/>
      <c r="BW228" s="1072"/>
      <c r="BX228" s="1072"/>
      <c r="BY228" s="1072"/>
      <c r="BZ228" s="1072"/>
      <c r="CA228" s="1072"/>
      <c r="CB228" s="1072"/>
      <c r="CC228" s="1072"/>
      <c r="CD228" s="1072"/>
      <c r="CE228" s="1072"/>
      <c r="CF228" s="1056" t="s">
        <v>395</v>
      </c>
      <c r="CG228" s="1057"/>
      <c r="CH228" s="1057"/>
      <c r="CI228" s="1057"/>
      <c r="CJ228" s="1057"/>
      <c r="CK228" s="1057"/>
      <c r="CL228" s="1057"/>
      <c r="CM228" s="1057"/>
      <c r="CN228" s="1057"/>
      <c r="CO228" s="1057"/>
      <c r="CP228" s="1057"/>
      <c r="CQ228" s="1057"/>
      <c r="CR228" s="1057"/>
      <c r="CS228" s="1057"/>
      <c r="CT228" s="1057"/>
      <c r="CU228" s="1057"/>
      <c r="CV228" s="1063"/>
      <c r="CW228" s="1068"/>
      <c r="CX228" s="1074" t="s">
        <v>478</v>
      </c>
      <c r="CY228" s="1075"/>
      <c r="CZ228" s="1075"/>
      <c r="DA228" s="1075"/>
      <c r="DB228" s="1075"/>
      <c r="DC228" s="1075"/>
      <c r="DD228" s="1075"/>
      <c r="DE228" s="1075"/>
      <c r="DF228" s="1075"/>
      <c r="DG228" s="1075"/>
      <c r="DH228" s="1075"/>
      <c r="DI228" s="1075"/>
      <c r="DJ228" s="1075"/>
      <c r="DK228" s="1075"/>
      <c r="DL228" s="1075"/>
      <c r="DM228" s="1075"/>
      <c r="DN228" s="1075"/>
      <c r="DO228" s="1075"/>
      <c r="DP228" s="1075"/>
      <c r="DQ228" s="1075"/>
      <c r="DR228" s="1075"/>
      <c r="DS228" s="1075"/>
      <c r="DT228" s="1075"/>
      <c r="DU228" s="1075"/>
      <c r="DV228" s="1075"/>
      <c r="DW228" s="1076"/>
      <c r="DX228" s="58"/>
      <c r="DY228" s="58"/>
      <c r="DZ228" s="58"/>
      <c r="EA228" s="58"/>
      <c r="EB228" s="58"/>
      <c r="EC228" s="58"/>
      <c r="ED228" s="188"/>
      <c r="EE228" s="206"/>
      <c r="EF228" s="206"/>
      <c r="EG228" s="206"/>
      <c r="EH228" s="206"/>
      <c r="EI228" s="206"/>
      <c r="EJ228" s="206"/>
      <c r="EK228" s="206"/>
      <c r="EL228" s="206"/>
      <c r="EM228" s="206"/>
      <c r="EN228" s="206"/>
      <c r="EO228" s="206"/>
      <c r="EP228" s="206"/>
      <c r="EQ228" s="206"/>
      <c r="ER228" s="206"/>
      <c r="ES228" s="206"/>
      <c r="ET228" s="206"/>
      <c r="EU228" s="206"/>
      <c r="EV228" s="206"/>
      <c r="EW228" s="206"/>
      <c r="EX228" s="206"/>
      <c r="EY228" s="206"/>
      <c r="EZ228" s="206"/>
      <c r="FA228" s="206"/>
      <c r="FB228" s="206"/>
      <c r="FC228" s="206"/>
      <c r="FD228" s="206"/>
      <c r="FE228" s="206"/>
      <c r="FF228" s="206"/>
      <c r="FG228" s="206"/>
      <c r="FH228" s="206"/>
      <c r="FI228" s="206"/>
      <c r="FJ228" s="206"/>
      <c r="FK228" s="206"/>
      <c r="FL228" s="206"/>
      <c r="FM228" s="206"/>
      <c r="FN228" s="206"/>
      <c r="FO228" s="206"/>
      <c r="FP228" s="206"/>
      <c r="FQ228" s="206"/>
      <c r="FR228" s="206"/>
      <c r="FS228" s="206"/>
      <c r="FT228" s="206"/>
      <c r="FU228" s="206"/>
      <c r="FV228" s="206"/>
      <c r="FW228" s="206"/>
      <c r="FX228" s="206"/>
      <c r="FY228" s="206"/>
      <c r="FZ228" s="206"/>
      <c r="GA228" s="206"/>
      <c r="GB228" s="206"/>
      <c r="GC228" s="206"/>
      <c r="GD228" s="206"/>
      <c r="GE228" s="206"/>
      <c r="GF228" s="206"/>
      <c r="GG228" s="206"/>
      <c r="GH228" s="206"/>
      <c r="GI228" s="206"/>
      <c r="GJ228" s="206"/>
      <c r="GK228" s="206"/>
      <c r="GL228" s="206"/>
      <c r="GM228" s="206"/>
    </row>
    <row r="229" spans="1:195" s="236" customFormat="1" ht="20.100000000000001" customHeight="1">
      <c r="A229" s="58"/>
      <c r="B229" s="58"/>
      <c r="C229" s="58"/>
      <c r="D229" s="58"/>
      <c r="E229" s="58"/>
      <c r="F229" s="1071"/>
      <c r="G229" s="1072"/>
      <c r="H229" s="1072"/>
      <c r="I229" s="1072"/>
      <c r="J229" s="1072"/>
      <c r="K229" s="1072"/>
      <c r="L229" s="1072"/>
      <c r="M229" s="1072"/>
      <c r="N229" s="1072"/>
      <c r="O229" s="1072"/>
      <c r="P229" s="1072"/>
      <c r="Q229" s="1072"/>
      <c r="R229" s="1059"/>
      <c r="S229" s="1060"/>
      <c r="T229" s="1060"/>
      <c r="U229" s="1060"/>
      <c r="V229" s="1060"/>
      <c r="W229" s="1060"/>
      <c r="X229" s="1060"/>
      <c r="Y229" s="1060"/>
      <c r="Z229" s="1060"/>
      <c r="AA229" s="1060"/>
      <c r="AB229" s="1060"/>
      <c r="AC229" s="1060"/>
      <c r="AD229" s="1060"/>
      <c r="AE229" s="1060"/>
      <c r="AF229" s="1060"/>
      <c r="AG229" s="1060"/>
      <c r="AH229" s="1066"/>
      <c r="AI229" s="1069"/>
      <c r="AJ229" s="1065"/>
      <c r="AK229" s="1066"/>
      <c r="AL229" s="1066"/>
      <c r="AM229" s="1066"/>
      <c r="AN229" s="1066"/>
      <c r="AO229" s="1066"/>
      <c r="AP229" s="1066"/>
      <c r="AQ229" s="1066"/>
      <c r="AR229" s="1066"/>
      <c r="AS229" s="1066"/>
      <c r="AT229" s="1066"/>
      <c r="AU229" s="1066"/>
      <c r="AV229" s="1066"/>
      <c r="AW229" s="1066"/>
      <c r="AX229" s="1066"/>
      <c r="AY229" s="1066"/>
      <c r="AZ229" s="1066"/>
      <c r="BA229" s="1066"/>
      <c r="BB229" s="1066"/>
      <c r="BC229" s="1066"/>
      <c r="BD229" s="1066"/>
      <c r="BE229" s="1066"/>
      <c r="BF229" s="1066"/>
      <c r="BG229" s="1066"/>
      <c r="BH229" s="1066"/>
      <c r="BI229" s="1067"/>
      <c r="BJ229" s="58"/>
      <c r="BK229" s="58"/>
      <c r="BL229" s="58"/>
      <c r="BM229" s="58"/>
      <c r="BN229" s="58"/>
      <c r="BO229" s="58"/>
      <c r="BP229" s="58"/>
      <c r="BQ229" s="58"/>
      <c r="BR229" s="58"/>
      <c r="BS229" s="58"/>
      <c r="BT229" s="1071"/>
      <c r="BU229" s="1072"/>
      <c r="BV229" s="1072"/>
      <c r="BW229" s="1072"/>
      <c r="BX229" s="1072"/>
      <c r="BY229" s="1072"/>
      <c r="BZ229" s="1072"/>
      <c r="CA229" s="1072"/>
      <c r="CB229" s="1072"/>
      <c r="CC229" s="1072"/>
      <c r="CD229" s="1072"/>
      <c r="CE229" s="1072"/>
      <c r="CF229" s="1059"/>
      <c r="CG229" s="1060"/>
      <c r="CH229" s="1060"/>
      <c r="CI229" s="1060"/>
      <c r="CJ229" s="1060"/>
      <c r="CK229" s="1060"/>
      <c r="CL229" s="1060"/>
      <c r="CM229" s="1060"/>
      <c r="CN229" s="1060"/>
      <c r="CO229" s="1060"/>
      <c r="CP229" s="1060"/>
      <c r="CQ229" s="1060"/>
      <c r="CR229" s="1060"/>
      <c r="CS229" s="1060"/>
      <c r="CT229" s="1060"/>
      <c r="CU229" s="1060"/>
      <c r="CV229" s="1066"/>
      <c r="CW229" s="1069"/>
      <c r="CX229" s="1077"/>
      <c r="CY229" s="1078"/>
      <c r="CZ229" s="1078"/>
      <c r="DA229" s="1078"/>
      <c r="DB229" s="1078"/>
      <c r="DC229" s="1078"/>
      <c r="DD229" s="1078"/>
      <c r="DE229" s="1078"/>
      <c r="DF229" s="1078"/>
      <c r="DG229" s="1078"/>
      <c r="DH229" s="1078"/>
      <c r="DI229" s="1078"/>
      <c r="DJ229" s="1078"/>
      <c r="DK229" s="1078"/>
      <c r="DL229" s="1078"/>
      <c r="DM229" s="1078"/>
      <c r="DN229" s="1078"/>
      <c r="DO229" s="1078"/>
      <c r="DP229" s="1078"/>
      <c r="DQ229" s="1078"/>
      <c r="DR229" s="1078"/>
      <c r="DS229" s="1078"/>
      <c r="DT229" s="1078"/>
      <c r="DU229" s="1078"/>
      <c r="DV229" s="1078"/>
      <c r="DW229" s="1079"/>
      <c r="DX229" s="58"/>
      <c r="DY229" s="58"/>
      <c r="DZ229" s="58"/>
      <c r="EA229" s="58"/>
      <c r="EB229" s="58"/>
      <c r="EC229" s="58"/>
      <c r="ED229" s="188"/>
      <c r="EE229" s="206"/>
      <c r="EF229" s="206"/>
      <c r="EG229" s="206"/>
      <c r="EH229" s="206"/>
      <c r="EI229" s="206"/>
      <c r="EJ229" s="206"/>
      <c r="EK229" s="206"/>
      <c r="EL229" s="206"/>
      <c r="EM229" s="206"/>
      <c r="EN229" s="206"/>
      <c r="EO229" s="206"/>
      <c r="EP229" s="206"/>
      <c r="EQ229" s="206"/>
      <c r="ER229" s="206"/>
      <c r="ES229" s="206"/>
      <c r="ET229" s="206"/>
      <c r="EU229" s="206"/>
      <c r="EV229" s="206"/>
      <c r="EW229" s="206"/>
      <c r="EX229" s="206"/>
      <c r="EY229" s="206"/>
      <c r="EZ229" s="206"/>
      <c r="FA229" s="206"/>
      <c r="FB229" s="206"/>
      <c r="FC229" s="206"/>
      <c r="FD229" s="206"/>
      <c r="FE229" s="206"/>
      <c r="FF229" s="206"/>
      <c r="FG229" s="206"/>
      <c r="FH229" s="206"/>
      <c r="FI229" s="206"/>
      <c r="FJ229" s="206"/>
      <c r="FK229" s="206"/>
      <c r="FL229" s="206"/>
      <c r="FM229" s="206"/>
      <c r="FN229" s="206"/>
      <c r="FO229" s="206"/>
      <c r="FP229" s="206"/>
      <c r="FQ229" s="206"/>
      <c r="FR229" s="206"/>
      <c r="FS229" s="206"/>
      <c r="FT229" s="206"/>
      <c r="FU229" s="206"/>
      <c r="FV229" s="206"/>
      <c r="FW229" s="206"/>
      <c r="FX229" s="206"/>
      <c r="FY229" s="206"/>
      <c r="FZ229" s="206"/>
      <c r="GA229" s="206"/>
      <c r="GB229" s="206"/>
      <c r="GC229" s="206"/>
      <c r="GD229" s="206"/>
      <c r="GE229" s="206"/>
      <c r="GF229" s="206"/>
      <c r="GG229" s="206"/>
      <c r="GH229" s="206"/>
      <c r="GI229" s="206"/>
      <c r="GJ229" s="206"/>
      <c r="GK229" s="206"/>
      <c r="GL229" s="206"/>
      <c r="GM229" s="206"/>
    </row>
    <row r="230" spans="1:195" s="236" customFormat="1" ht="18.75" customHeight="1">
      <c r="A230" s="58"/>
      <c r="B230" s="58"/>
      <c r="C230" s="58"/>
      <c r="D230" s="58"/>
      <c r="E230" s="58"/>
      <c r="F230" s="1071"/>
      <c r="G230" s="1072"/>
      <c r="H230" s="1072"/>
      <c r="I230" s="1072"/>
      <c r="J230" s="1072"/>
      <c r="K230" s="1072"/>
      <c r="L230" s="1072"/>
      <c r="M230" s="1072"/>
      <c r="N230" s="1072"/>
      <c r="O230" s="1072"/>
      <c r="P230" s="1072"/>
      <c r="Q230" s="1072"/>
      <c r="R230" s="1056" t="s">
        <v>118</v>
      </c>
      <c r="S230" s="1057"/>
      <c r="T230" s="1057"/>
      <c r="U230" s="1057"/>
      <c r="V230" s="1057"/>
      <c r="W230" s="1057"/>
      <c r="X230" s="1057"/>
      <c r="Y230" s="1057"/>
      <c r="Z230" s="1057"/>
      <c r="AA230" s="1057"/>
      <c r="AB230" s="1057"/>
      <c r="AC230" s="1057"/>
      <c r="AD230" s="1057"/>
      <c r="AE230" s="1057"/>
      <c r="AF230" s="1057"/>
      <c r="AG230" s="1057"/>
      <c r="AH230" s="1057"/>
      <c r="AI230" s="1058"/>
      <c r="AJ230" s="1062" t="str">
        <f>'入力シート（表紙・目次・様式１～６）'!D81&amp;" "&amp;'入力シート（表紙・目次・様式１～６）'!G81&amp;" "&amp;'入力シート（表紙・目次・様式１～６）'!I81&amp;" "&amp;'入力シート（表紙・目次・様式１～６）'!J81</f>
        <v xml:space="preserve">   関係機関に確認</v>
      </c>
      <c r="AK230" s="1063"/>
      <c r="AL230" s="1063"/>
      <c r="AM230" s="1063"/>
      <c r="AN230" s="1063"/>
      <c r="AO230" s="1063"/>
      <c r="AP230" s="1063"/>
      <c r="AQ230" s="1063"/>
      <c r="AR230" s="1063"/>
      <c r="AS230" s="1063"/>
      <c r="AT230" s="1063"/>
      <c r="AU230" s="1063"/>
      <c r="AV230" s="1063"/>
      <c r="AW230" s="1063"/>
      <c r="AX230" s="1063"/>
      <c r="AY230" s="1063"/>
      <c r="AZ230" s="1063"/>
      <c r="BA230" s="1063"/>
      <c r="BB230" s="1063"/>
      <c r="BC230" s="1063"/>
      <c r="BD230" s="1063"/>
      <c r="BE230" s="1063"/>
      <c r="BF230" s="1063"/>
      <c r="BG230" s="1063"/>
      <c r="BH230" s="1063"/>
      <c r="BI230" s="1064"/>
      <c r="BJ230" s="58"/>
      <c r="BK230" s="58"/>
      <c r="BL230" s="58"/>
      <c r="BM230" s="58"/>
      <c r="BN230" s="58"/>
      <c r="BO230" s="58"/>
      <c r="BP230" s="58"/>
      <c r="BQ230" s="58"/>
      <c r="BR230" s="58"/>
      <c r="BS230" s="58"/>
      <c r="BT230" s="1071"/>
      <c r="BU230" s="1072"/>
      <c r="BV230" s="1072"/>
      <c r="BW230" s="1072"/>
      <c r="BX230" s="1072"/>
      <c r="BY230" s="1072"/>
      <c r="BZ230" s="1072"/>
      <c r="CA230" s="1072"/>
      <c r="CB230" s="1072"/>
      <c r="CC230" s="1072"/>
      <c r="CD230" s="1072"/>
      <c r="CE230" s="1072"/>
      <c r="CF230" s="1056" t="s">
        <v>118</v>
      </c>
      <c r="CG230" s="1057"/>
      <c r="CH230" s="1057"/>
      <c r="CI230" s="1057"/>
      <c r="CJ230" s="1057"/>
      <c r="CK230" s="1057"/>
      <c r="CL230" s="1057"/>
      <c r="CM230" s="1057"/>
      <c r="CN230" s="1057"/>
      <c r="CO230" s="1057"/>
      <c r="CP230" s="1057"/>
      <c r="CQ230" s="1057"/>
      <c r="CR230" s="1057"/>
      <c r="CS230" s="1057"/>
      <c r="CT230" s="1057"/>
      <c r="CU230" s="1057"/>
      <c r="CV230" s="1063"/>
      <c r="CW230" s="1068"/>
      <c r="CX230" s="1062" t="s">
        <v>396</v>
      </c>
      <c r="CY230" s="1063"/>
      <c r="CZ230" s="1063"/>
      <c r="DA230" s="1063"/>
      <c r="DB230" s="1063"/>
      <c r="DC230" s="1063"/>
      <c r="DD230" s="1063"/>
      <c r="DE230" s="1063"/>
      <c r="DF230" s="1063"/>
      <c r="DG230" s="1063"/>
      <c r="DH230" s="1063"/>
      <c r="DI230" s="1063"/>
      <c r="DJ230" s="1063"/>
      <c r="DK230" s="1063"/>
      <c r="DL230" s="1063"/>
      <c r="DM230" s="1063"/>
      <c r="DN230" s="1063"/>
      <c r="DO230" s="1063"/>
      <c r="DP230" s="1063"/>
      <c r="DQ230" s="1063"/>
      <c r="DR230" s="1063"/>
      <c r="DS230" s="1063"/>
      <c r="DT230" s="1063"/>
      <c r="DU230" s="1063"/>
      <c r="DV230" s="1063"/>
      <c r="DW230" s="1064"/>
      <c r="DX230" s="58"/>
      <c r="DY230" s="58"/>
      <c r="DZ230" s="58"/>
      <c r="EA230" s="58"/>
      <c r="EB230" s="58"/>
      <c r="EC230" s="58"/>
      <c r="ED230" s="188"/>
      <c r="EE230" s="206"/>
      <c r="EF230" s="206"/>
      <c r="EG230" s="206"/>
      <c r="EH230" s="206"/>
      <c r="EI230" s="206"/>
      <c r="EJ230" s="206"/>
      <c r="EK230" s="206"/>
      <c r="EL230" s="206"/>
      <c r="EM230" s="206"/>
      <c r="EN230" s="206"/>
      <c r="EO230" s="206"/>
      <c r="EP230" s="206"/>
      <c r="EQ230" s="206"/>
      <c r="ER230" s="206"/>
      <c r="ES230" s="206"/>
      <c r="ET230" s="206"/>
      <c r="EU230" s="206"/>
      <c r="EV230" s="206"/>
      <c r="EW230" s="206"/>
      <c r="EX230" s="206"/>
      <c r="EY230" s="206"/>
      <c r="EZ230" s="206"/>
      <c r="FA230" s="206"/>
      <c r="FB230" s="206"/>
      <c r="FC230" s="206"/>
      <c r="FD230" s="206"/>
      <c r="FE230" s="206"/>
      <c r="FF230" s="206"/>
      <c r="FG230" s="206"/>
      <c r="FH230" s="206"/>
      <c r="FI230" s="206"/>
      <c r="FJ230" s="206"/>
      <c r="FK230" s="206"/>
      <c r="FL230" s="206"/>
      <c r="FM230" s="206"/>
      <c r="FN230" s="206"/>
      <c r="FO230" s="206"/>
      <c r="FP230" s="206"/>
      <c r="FQ230" s="206"/>
      <c r="FR230" s="206"/>
      <c r="FS230" s="206"/>
      <c r="FT230" s="206"/>
      <c r="FU230" s="206"/>
      <c r="FV230" s="206"/>
      <c r="FW230" s="206"/>
      <c r="FX230" s="206"/>
      <c r="FY230" s="206"/>
      <c r="FZ230" s="206"/>
      <c r="GA230" s="206"/>
      <c r="GB230" s="206"/>
      <c r="GC230" s="206"/>
      <c r="GD230" s="206"/>
      <c r="GE230" s="206"/>
      <c r="GF230" s="206"/>
      <c r="GG230" s="206"/>
      <c r="GH230" s="206"/>
      <c r="GI230" s="206"/>
      <c r="GJ230" s="206"/>
      <c r="GK230" s="206"/>
      <c r="GL230" s="206"/>
      <c r="GM230" s="206"/>
    </row>
    <row r="231" spans="1:195" s="236" customFormat="1" ht="18.75" customHeight="1">
      <c r="A231" s="58"/>
      <c r="B231" s="58"/>
      <c r="C231" s="58"/>
      <c r="D231" s="58"/>
      <c r="E231" s="58"/>
      <c r="F231" s="1071"/>
      <c r="G231" s="1072"/>
      <c r="H231" s="1072"/>
      <c r="I231" s="1072"/>
      <c r="J231" s="1072"/>
      <c r="K231" s="1072"/>
      <c r="L231" s="1072"/>
      <c r="M231" s="1072"/>
      <c r="N231" s="1072"/>
      <c r="O231" s="1072"/>
      <c r="P231" s="1072"/>
      <c r="Q231" s="1072"/>
      <c r="R231" s="1059"/>
      <c r="S231" s="1060"/>
      <c r="T231" s="1060"/>
      <c r="U231" s="1060"/>
      <c r="V231" s="1060"/>
      <c r="W231" s="1060"/>
      <c r="X231" s="1060"/>
      <c r="Y231" s="1060"/>
      <c r="Z231" s="1060"/>
      <c r="AA231" s="1060"/>
      <c r="AB231" s="1060"/>
      <c r="AC231" s="1060"/>
      <c r="AD231" s="1060"/>
      <c r="AE231" s="1060"/>
      <c r="AF231" s="1060"/>
      <c r="AG231" s="1060"/>
      <c r="AH231" s="1060"/>
      <c r="AI231" s="1061"/>
      <c r="AJ231" s="1065"/>
      <c r="AK231" s="1066"/>
      <c r="AL231" s="1066"/>
      <c r="AM231" s="1066"/>
      <c r="AN231" s="1066"/>
      <c r="AO231" s="1066"/>
      <c r="AP231" s="1066"/>
      <c r="AQ231" s="1066"/>
      <c r="AR231" s="1066"/>
      <c r="AS231" s="1066"/>
      <c r="AT231" s="1066"/>
      <c r="AU231" s="1066"/>
      <c r="AV231" s="1066"/>
      <c r="AW231" s="1066"/>
      <c r="AX231" s="1066"/>
      <c r="AY231" s="1066"/>
      <c r="AZ231" s="1066"/>
      <c r="BA231" s="1066"/>
      <c r="BB231" s="1066"/>
      <c r="BC231" s="1066"/>
      <c r="BD231" s="1066"/>
      <c r="BE231" s="1066"/>
      <c r="BF231" s="1066"/>
      <c r="BG231" s="1066"/>
      <c r="BH231" s="1066"/>
      <c r="BI231" s="1067"/>
      <c r="BJ231" s="58"/>
      <c r="BK231" s="58"/>
      <c r="BL231" s="58"/>
      <c r="BM231" s="58"/>
      <c r="BN231" s="58"/>
      <c r="BO231" s="58"/>
      <c r="BP231" s="58"/>
      <c r="BQ231" s="58"/>
      <c r="BR231" s="58"/>
      <c r="BS231" s="58"/>
      <c r="BT231" s="1071"/>
      <c r="BU231" s="1072"/>
      <c r="BV231" s="1072"/>
      <c r="BW231" s="1072"/>
      <c r="BX231" s="1072"/>
      <c r="BY231" s="1072"/>
      <c r="BZ231" s="1072"/>
      <c r="CA231" s="1072"/>
      <c r="CB231" s="1072"/>
      <c r="CC231" s="1072"/>
      <c r="CD231" s="1072"/>
      <c r="CE231" s="1072"/>
      <c r="CF231" s="1059"/>
      <c r="CG231" s="1060"/>
      <c r="CH231" s="1060"/>
      <c r="CI231" s="1060"/>
      <c r="CJ231" s="1060"/>
      <c r="CK231" s="1060"/>
      <c r="CL231" s="1060"/>
      <c r="CM231" s="1060"/>
      <c r="CN231" s="1060"/>
      <c r="CO231" s="1060"/>
      <c r="CP231" s="1060"/>
      <c r="CQ231" s="1060"/>
      <c r="CR231" s="1060"/>
      <c r="CS231" s="1060"/>
      <c r="CT231" s="1060"/>
      <c r="CU231" s="1060"/>
      <c r="CV231" s="1066"/>
      <c r="CW231" s="1069"/>
      <c r="CX231" s="1065"/>
      <c r="CY231" s="1066"/>
      <c r="CZ231" s="1066"/>
      <c r="DA231" s="1066"/>
      <c r="DB231" s="1066"/>
      <c r="DC231" s="1066"/>
      <c r="DD231" s="1066"/>
      <c r="DE231" s="1066"/>
      <c r="DF231" s="1066"/>
      <c r="DG231" s="1066"/>
      <c r="DH231" s="1066"/>
      <c r="DI231" s="1066"/>
      <c r="DJ231" s="1066"/>
      <c r="DK231" s="1066"/>
      <c r="DL231" s="1066"/>
      <c r="DM231" s="1066"/>
      <c r="DN231" s="1066"/>
      <c r="DO231" s="1066"/>
      <c r="DP231" s="1066"/>
      <c r="DQ231" s="1066"/>
      <c r="DR231" s="1066"/>
      <c r="DS231" s="1066"/>
      <c r="DT231" s="1066"/>
      <c r="DU231" s="1066"/>
      <c r="DV231" s="1066"/>
      <c r="DW231" s="1067"/>
      <c r="DX231" s="58"/>
      <c r="DY231" s="58"/>
      <c r="DZ231" s="58"/>
      <c r="EA231" s="58"/>
      <c r="EB231" s="58"/>
      <c r="EC231" s="58"/>
      <c r="ED231" s="188"/>
      <c r="EE231" s="206"/>
      <c r="EF231" s="206"/>
      <c r="EG231" s="206"/>
      <c r="EH231" s="206"/>
      <c r="EI231" s="206"/>
      <c r="EJ231" s="206"/>
      <c r="EK231" s="206"/>
      <c r="EL231" s="206"/>
      <c r="EM231" s="206"/>
      <c r="EN231" s="206"/>
      <c r="EO231" s="206"/>
      <c r="EP231" s="206"/>
      <c r="EQ231" s="206"/>
      <c r="ER231" s="206"/>
      <c r="ES231" s="206"/>
      <c r="ET231" s="206"/>
      <c r="EU231" s="206"/>
      <c r="EV231" s="206"/>
      <c r="EW231" s="206"/>
      <c r="EX231" s="206"/>
      <c r="EY231" s="206"/>
      <c r="EZ231" s="206"/>
      <c r="FA231" s="206"/>
      <c r="FB231" s="206"/>
      <c r="FC231" s="206"/>
      <c r="FD231" s="206"/>
      <c r="FE231" s="206"/>
      <c r="FF231" s="206"/>
      <c r="FG231" s="206"/>
      <c r="FH231" s="206"/>
      <c r="FI231" s="206"/>
      <c r="FJ231" s="206"/>
      <c r="FK231" s="206"/>
      <c r="FL231" s="206"/>
      <c r="FM231" s="206"/>
      <c r="FN231" s="206"/>
      <c r="FO231" s="206"/>
      <c r="FP231" s="206"/>
      <c r="FQ231" s="206"/>
      <c r="FR231" s="206"/>
      <c r="FS231" s="206"/>
      <c r="FT231" s="206"/>
      <c r="FU231" s="206"/>
      <c r="FV231" s="206"/>
      <c r="FW231" s="206"/>
      <c r="FX231" s="206"/>
      <c r="FY231" s="206"/>
      <c r="FZ231" s="206"/>
      <c r="GA231" s="206"/>
      <c r="GB231" s="206"/>
      <c r="GC231" s="206"/>
      <c r="GD231" s="206"/>
      <c r="GE231" s="206"/>
      <c r="GF231" s="206"/>
      <c r="GG231" s="206"/>
      <c r="GH231" s="206"/>
      <c r="GI231" s="206"/>
      <c r="GJ231" s="206"/>
      <c r="GK231" s="206"/>
      <c r="GL231" s="206"/>
      <c r="GM231" s="206"/>
    </row>
    <row r="232" spans="1:195" s="236" customFormat="1" ht="18.75" customHeight="1">
      <c r="A232" s="58"/>
      <c r="B232" s="90"/>
      <c r="C232" s="58"/>
      <c r="D232" s="90"/>
      <c r="E232" s="90"/>
      <c r="F232" s="90"/>
      <c r="G232" s="90"/>
      <c r="H232" s="90"/>
      <c r="I232" s="90"/>
      <c r="J232" s="90"/>
      <c r="K232" s="90"/>
      <c r="L232" s="90"/>
      <c r="M232" s="90"/>
      <c r="N232" s="90"/>
      <c r="O232" s="164"/>
      <c r="P232" s="164"/>
      <c r="Q232" s="164"/>
      <c r="R232" s="290"/>
      <c r="S232" s="290"/>
      <c r="T232" s="290"/>
      <c r="U232" s="290"/>
      <c r="V232" s="290"/>
      <c r="W232" s="290"/>
      <c r="X232" s="290"/>
      <c r="Y232" s="290"/>
      <c r="Z232" s="290"/>
      <c r="AA232" s="58"/>
      <c r="AB232" s="90"/>
      <c r="AC232" s="90"/>
      <c r="AD232" s="90"/>
      <c r="AE232" s="90"/>
      <c r="AF232" s="90"/>
      <c r="AG232" s="90"/>
      <c r="AH232" s="90"/>
      <c r="AI232" s="90"/>
      <c r="AJ232" s="90"/>
      <c r="AK232" s="90"/>
      <c r="AL232" s="164"/>
      <c r="AM232" s="164"/>
      <c r="AN232" s="164"/>
      <c r="AO232" s="164"/>
      <c r="AP232" s="164"/>
      <c r="AQ232" s="164"/>
      <c r="AR232" s="164"/>
      <c r="AS232" s="164"/>
      <c r="AT232" s="164"/>
      <c r="AU232" s="164"/>
      <c r="AV232" s="164"/>
      <c r="AW232" s="164"/>
      <c r="AX232" s="58"/>
      <c r="AY232" s="58"/>
      <c r="AZ232" s="58"/>
      <c r="BA232" s="58"/>
      <c r="BB232" s="58"/>
      <c r="BC232" s="58"/>
      <c r="BD232" s="58"/>
      <c r="BE232" s="58"/>
      <c r="BF232" s="58"/>
      <c r="BG232" s="58"/>
      <c r="BH232" s="58"/>
      <c r="BI232" s="58"/>
      <c r="BJ232" s="58"/>
      <c r="BK232" s="58"/>
      <c r="BL232" s="58"/>
      <c r="BM232" s="58"/>
      <c r="BN232" s="58"/>
      <c r="BO232" s="58"/>
      <c r="BP232" s="90"/>
      <c r="BQ232" s="58"/>
      <c r="BR232" s="90"/>
      <c r="BS232" s="90"/>
      <c r="BT232" s="90"/>
      <c r="BU232" s="90"/>
      <c r="BV232" s="90"/>
      <c r="BW232" s="90"/>
      <c r="BX232" s="90"/>
      <c r="BY232" s="90"/>
      <c r="BZ232" s="90"/>
      <c r="CA232" s="90"/>
      <c r="CB232" s="90"/>
      <c r="CC232" s="164"/>
      <c r="CD232" s="164"/>
      <c r="CE232" s="164"/>
      <c r="CF232" s="164"/>
      <c r="CG232" s="164"/>
      <c r="CH232" s="164"/>
      <c r="CI232" s="164"/>
      <c r="CJ232" s="164"/>
      <c r="CK232" s="164"/>
      <c r="CL232" s="164"/>
      <c r="CM232" s="164"/>
      <c r="CN232" s="164"/>
      <c r="CO232" s="58"/>
      <c r="CP232" s="90"/>
      <c r="CQ232" s="90"/>
      <c r="CR232" s="90"/>
      <c r="CS232" s="90"/>
      <c r="CT232" s="90"/>
      <c r="CU232" s="90"/>
      <c r="CV232" s="90"/>
      <c r="CW232" s="90"/>
      <c r="CX232" s="90"/>
      <c r="CY232" s="90"/>
      <c r="CZ232" s="164"/>
      <c r="DA232" s="164"/>
      <c r="DB232" s="164"/>
      <c r="DC232" s="164"/>
      <c r="DD232" s="164"/>
      <c r="DE232" s="164"/>
      <c r="DF232" s="164"/>
      <c r="DG232" s="164"/>
      <c r="DH232" s="164"/>
      <c r="DI232" s="164"/>
      <c r="DJ232" s="164"/>
      <c r="DK232" s="164"/>
      <c r="DL232" s="58"/>
      <c r="DM232" s="58"/>
      <c r="DN232" s="58"/>
      <c r="DO232" s="58"/>
      <c r="DP232" s="58"/>
      <c r="DQ232" s="58"/>
      <c r="DR232" s="58"/>
      <c r="DS232" s="58"/>
      <c r="DT232" s="58"/>
      <c r="DU232" s="58"/>
      <c r="DV232" s="58"/>
      <c r="DW232" s="58"/>
      <c r="DX232" s="58"/>
      <c r="DY232" s="58"/>
      <c r="DZ232" s="58"/>
      <c r="EA232" s="58"/>
      <c r="EB232" s="58"/>
      <c r="EC232" s="58"/>
      <c r="ED232" s="188"/>
      <c r="EE232" s="206"/>
      <c r="EF232" s="206"/>
      <c r="EG232" s="206"/>
      <c r="EH232" s="206"/>
      <c r="EI232" s="206"/>
      <c r="EJ232" s="206"/>
      <c r="EK232" s="206"/>
      <c r="EL232" s="206"/>
      <c r="EM232" s="206"/>
      <c r="EN232" s="206"/>
      <c r="EO232" s="206"/>
      <c r="EP232" s="206"/>
      <c r="EQ232" s="206"/>
      <c r="ER232" s="206"/>
      <c r="ES232" s="206"/>
      <c r="ET232" s="206"/>
      <c r="EU232" s="206"/>
      <c r="EV232" s="206"/>
      <c r="EW232" s="206"/>
      <c r="EX232" s="206"/>
      <c r="EY232" s="206"/>
      <c r="EZ232" s="206"/>
      <c r="FA232" s="206"/>
      <c r="FB232" s="206"/>
      <c r="FC232" s="206"/>
      <c r="FD232" s="206"/>
      <c r="FE232" s="206"/>
      <c r="FF232" s="206"/>
      <c r="FG232" s="206"/>
      <c r="FH232" s="206"/>
      <c r="FI232" s="206"/>
      <c r="FJ232" s="206"/>
      <c r="FK232" s="206"/>
      <c r="FL232" s="206"/>
      <c r="FM232" s="206"/>
      <c r="FN232" s="206"/>
      <c r="FO232" s="206"/>
      <c r="FP232" s="206"/>
      <c r="FQ232" s="206"/>
      <c r="FR232" s="206"/>
      <c r="FS232" s="206"/>
      <c r="FT232" s="206"/>
      <c r="FU232" s="206"/>
      <c r="FV232" s="206"/>
      <c r="FW232" s="206"/>
      <c r="FX232" s="206"/>
      <c r="FY232" s="206"/>
      <c r="FZ232" s="206"/>
      <c r="GA232" s="206"/>
      <c r="GB232" s="206"/>
      <c r="GC232" s="206"/>
      <c r="GD232" s="206"/>
      <c r="GE232" s="206"/>
      <c r="GF232" s="206"/>
      <c r="GG232" s="206"/>
      <c r="GH232" s="206"/>
      <c r="GI232" s="206"/>
      <c r="GJ232" s="206"/>
      <c r="GK232" s="206"/>
      <c r="GL232" s="206"/>
      <c r="GM232" s="206"/>
    </row>
    <row r="233" spans="1:195" s="236" customFormat="1" ht="18.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188"/>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6"/>
      <c r="FL233" s="206"/>
      <c r="FM233" s="206"/>
      <c r="FN233" s="206"/>
      <c r="FO233" s="206"/>
      <c r="FP233" s="206"/>
      <c r="FQ233" s="206"/>
      <c r="FR233" s="206"/>
      <c r="FS233" s="206"/>
      <c r="FT233" s="206"/>
      <c r="FU233" s="206"/>
      <c r="FV233" s="206"/>
      <c r="FW233" s="206"/>
      <c r="FX233" s="206"/>
      <c r="FY233" s="206"/>
      <c r="FZ233" s="206"/>
      <c r="GA233" s="206"/>
      <c r="GB233" s="206"/>
      <c r="GC233" s="206"/>
      <c r="GD233" s="206"/>
      <c r="GE233" s="206"/>
      <c r="GF233" s="206"/>
      <c r="GG233" s="206"/>
      <c r="GH233" s="206"/>
      <c r="GI233" s="206"/>
      <c r="GJ233" s="206"/>
      <c r="GK233" s="206"/>
      <c r="GL233" s="206"/>
      <c r="GM233" s="206"/>
    </row>
    <row r="234" spans="1:195" s="236" customFormat="1" ht="18.75" customHeight="1">
      <c r="A234" s="58"/>
      <c r="B234" s="58"/>
      <c r="C234" s="1" t="s">
        <v>121</v>
      </c>
      <c r="D234" s="1"/>
      <c r="E234" s="1"/>
      <c r="F234" s="1"/>
      <c r="G234" s="1"/>
      <c r="H234" s="1"/>
      <c r="I234" s="1"/>
      <c r="J234" s="1"/>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t="s">
        <v>121</v>
      </c>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188"/>
      <c r="EE234" s="206"/>
      <c r="EF234" s="206"/>
      <c r="EG234" s="206"/>
      <c r="EH234" s="206"/>
      <c r="EI234" s="206"/>
      <c r="EJ234" s="206"/>
      <c r="EK234" s="206"/>
      <c r="EL234" s="206"/>
      <c r="EM234" s="206"/>
      <c r="EN234" s="206"/>
      <c r="EO234" s="206"/>
      <c r="EP234" s="206"/>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6"/>
      <c r="FL234" s="206"/>
      <c r="FM234" s="206"/>
      <c r="FN234" s="206"/>
      <c r="FO234" s="206"/>
      <c r="FP234" s="206"/>
      <c r="FQ234" s="206"/>
      <c r="FR234" s="206"/>
      <c r="FS234" s="206"/>
      <c r="FT234" s="206"/>
      <c r="FU234" s="206"/>
      <c r="FV234" s="206"/>
      <c r="FW234" s="206"/>
      <c r="FX234" s="206"/>
      <c r="FY234" s="206"/>
      <c r="FZ234" s="206"/>
      <c r="GA234" s="206"/>
      <c r="GB234" s="206"/>
      <c r="GC234" s="206"/>
      <c r="GD234" s="206"/>
      <c r="GE234" s="206"/>
      <c r="GF234" s="206"/>
      <c r="GG234" s="206"/>
      <c r="GH234" s="206"/>
      <c r="GI234" s="206"/>
      <c r="GJ234" s="206"/>
      <c r="GK234" s="206"/>
      <c r="GL234" s="206"/>
      <c r="GM234" s="206"/>
    </row>
    <row r="235" spans="1:195" s="236" customFormat="1" ht="18.75" customHeight="1">
      <c r="A235" s="58"/>
      <c r="B235" s="58"/>
      <c r="C235" s="1" t="s">
        <v>122</v>
      </c>
      <c r="D235" s="1"/>
      <c r="E235" s="1"/>
      <c r="F235" s="1"/>
      <c r="G235" s="1"/>
      <c r="H235" s="1"/>
      <c r="I235" s="1"/>
      <c r="J235" s="1"/>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t="s">
        <v>122</v>
      </c>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188"/>
      <c r="EE235" s="206"/>
      <c r="EF235" s="206"/>
      <c r="EG235" s="206"/>
      <c r="EH235" s="206"/>
      <c r="EI235" s="206"/>
      <c r="EJ235" s="206"/>
      <c r="EK235" s="206"/>
      <c r="EL235" s="206"/>
      <c r="EM235" s="206"/>
      <c r="EN235" s="206"/>
      <c r="EO235" s="206"/>
      <c r="EP235" s="206"/>
      <c r="EQ235" s="206"/>
      <c r="ER235" s="206"/>
      <c r="ES235" s="206"/>
      <c r="ET235" s="206"/>
      <c r="EU235" s="206"/>
      <c r="EV235" s="206"/>
      <c r="EW235" s="206"/>
      <c r="EX235" s="206"/>
      <c r="EY235" s="206"/>
      <c r="EZ235" s="206"/>
      <c r="FA235" s="206"/>
      <c r="FB235" s="206"/>
      <c r="FC235" s="206"/>
      <c r="FD235" s="206"/>
      <c r="FE235" s="206"/>
      <c r="FF235" s="206"/>
      <c r="FG235" s="206"/>
      <c r="FH235" s="206"/>
      <c r="FI235" s="206"/>
      <c r="FJ235" s="206"/>
      <c r="FK235" s="206"/>
      <c r="FL235" s="206"/>
      <c r="FM235" s="206"/>
      <c r="FN235" s="206"/>
      <c r="FO235" s="206"/>
      <c r="FP235" s="206"/>
      <c r="FQ235" s="206"/>
      <c r="FR235" s="206"/>
      <c r="FS235" s="206"/>
      <c r="FT235" s="206"/>
      <c r="FU235" s="206"/>
      <c r="FV235" s="206"/>
      <c r="FW235" s="206"/>
      <c r="FX235" s="206"/>
      <c r="FY235" s="206"/>
      <c r="FZ235" s="206"/>
      <c r="GA235" s="206"/>
      <c r="GB235" s="206"/>
      <c r="GC235" s="206"/>
      <c r="GD235" s="206"/>
      <c r="GE235" s="206"/>
      <c r="GF235" s="206"/>
      <c r="GG235" s="206"/>
      <c r="GH235" s="206"/>
      <c r="GI235" s="206"/>
      <c r="GJ235" s="206"/>
      <c r="GK235" s="206"/>
      <c r="GL235" s="206"/>
      <c r="GM235" s="206"/>
    </row>
    <row r="236" spans="1:195" s="236" customFormat="1" ht="18.75" customHeight="1">
      <c r="A236" s="58"/>
      <c r="B236" s="58"/>
      <c r="C236" s="1" t="s">
        <v>137</v>
      </c>
      <c r="D236" s="1"/>
      <c r="E236" s="1"/>
      <c r="F236" s="1"/>
      <c r="G236" s="1"/>
      <c r="H236" s="1"/>
      <c r="I236" s="1"/>
      <c r="J236" s="1"/>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t="s">
        <v>137</v>
      </c>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188"/>
      <c r="EE236" s="206"/>
      <c r="EF236" s="206"/>
      <c r="EG236" s="206"/>
      <c r="EH236" s="206"/>
      <c r="EI236" s="206"/>
      <c r="EJ236" s="206"/>
      <c r="EK236" s="206"/>
      <c r="EL236" s="206"/>
      <c r="EM236" s="206"/>
      <c r="EN236" s="206"/>
      <c r="EO236" s="206"/>
      <c r="EP236" s="206"/>
      <c r="EQ236" s="206"/>
      <c r="ER236" s="206"/>
      <c r="ES236" s="206"/>
      <c r="ET236" s="206"/>
      <c r="EU236" s="206"/>
      <c r="EV236" s="206"/>
      <c r="EW236" s="206"/>
      <c r="EX236" s="206"/>
      <c r="EY236" s="206"/>
      <c r="EZ236" s="206"/>
      <c r="FA236" s="206"/>
      <c r="FB236" s="206"/>
      <c r="FC236" s="206"/>
      <c r="FD236" s="206"/>
      <c r="FE236" s="206"/>
      <c r="FF236" s="206"/>
      <c r="FG236" s="206"/>
      <c r="FH236" s="206"/>
      <c r="FI236" s="206"/>
      <c r="FJ236" s="206"/>
      <c r="FK236" s="206"/>
      <c r="FL236" s="206"/>
      <c r="FM236" s="206"/>
      <c r="FN236" s="206"/>
      <c r="FO236" s="206"/>
      <c r="FP236" s="206"/>
      <c r="FQ236" s="206"/>
      <c r="FR236" s="206"/>
      <c r="FS236" s="206"/>
      <c r="FT236" s="206"/>
      <c r="FU236" s="206"/>
      <c r="FV236" s="206"/>
      <c r="FW236" s="206"/>
      <c r="FX236" s="206"/>
      <c r="FY236" s="206"/>
      <c r="FZ236" s="206"/>
      <c r="GA236" s="206"/>
      <c r="GB236" s="206"/>
      <c r="GC236" s="206"/>
      <c r="GD236" s="206"/>
      <c r="GE236" s="206"/>
      <c r="GF236" s="206"/>
      <c r="GG236" s="206"/>
      <c r="GH236" s="206"/>
      <c r="GI236" s="206"/>
      <c r="GJ236" s="206"/>
      <c r="GK236" s="206"/>
      <c r="GL236" s="206"/>
      <c r="GM236" s="206"/>
    </row>
    <row r="237" spans="1:195" s="236" customFormat="1" ht="18.75" customHeight="1">
      <c r="A237" s="58"/>
      <c r="B237" s="58"/>
      <c r="C237" s="1" t="s">
        <v>138</v>
      </c>
      <c r="D237" s="1"/>
      <c r="E237" s="1"/>
      <c r="F237" s="1"/>
      <c r="G237" s="1"/>
      <c r="H237" s="1"/>
      <c r="I237" s="1"/>
      <c r="J237" s="1"/>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t="s">
        <v>138</v>
      </c>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188"/>
      <c r="EE237" s="206"/>
      <c r="EF237" s="206"/>
      <c r="EG237" s="206"/>
      <c r="EH237" s="206"/>
      <c r="EI237" s="206"/>
      <c r="EJ237" s="206"/>
      <c r="EK237" s="206"/>
      <c r="EL237" s="206"/>
      <c r="EM237" s="206"/>
      <c r="EN237" s="206"/>
      <c r="EO237" s="206"/>
      <c r="EP237" s="206"/>
      <c r="EQ237" s="206"/>
      <c r="ER237" s="206"/>
      <c r="ES237" s="206"/>
      <c r="ET237" s="206"/>
      <c r="EU237" s="206"/>
      <c r="EV237" s="206"/>
      <c r="EW237" s="206"/>
      <c r="EX237" s="206"/>
      <c r="EY237" s="206"/>
      <c r="EZ237" s="206"/>
      <c r="FA237" s="206"/>
      <c r="FB237" s="206"/>
      <c r="FC237" s="206"/>
      <c r="FD237" s="206"/>
      <c r="FE237" s="206"/>
      <c r="FF237" s="206"/>
      <c r="FG237" s="206"/>
      <c r="FH237" s="206"/>
      <c r="FI237" s="206"/>
      <c r="FJ237" s="206"/>
      <c r="FK237" s="206"/>
      <c r="FL237" s="206"/>
      <c r="FM237" s="206"/>
      <c r="FN237" s="206"/>
      <c r="FO237" s="206"/>
      <c r="FP237" s="206"/>
      <c r="FQ237" s="206"/>
      <c r="FR237" s="206"/>
      <c r="FS237" s="206"/>
      <c r="FT237" s="206"/>
      <c r="FU237" s="206"/>
      <c r="FV237" s="206"/>
      <c r="FW237" s="206"/>
      <c r="FX237" s="206"/>
      <c r="FY237" s="206"/>
      <c r="FZ237" s="206"/>
      <c r="GA237" s="206"/>
      <c r="GB237" s="206"/>
      <c r="GC237" s="206"/>
      <c r="GD237" s="206"/>
      <c r="GE237" s="206"/>
      <c r="GF237" s="206"/>
      <c r="GG237" s="206"/>
      <c r="GH237" s="206"/>
      <c r="GI237" s="206"/>
      <c r="GJ237" s="206"/>
      <c r="GK237" s="206"/>
      <c r="GL237" s="206"/>
      <c r="GM237" s="206"/>
    </row>
    <row r="238" spans="1:195" s="236" customFormat="1" ht="18.75" customHeight="1">
      <c r="A238" s="58"/>
      <c r="B238" s="58"/>
      <c r="C238" s="1"/>
      <c r="D238" s="22" t="s">
        <v>348</v>
      </c>
      <c r="E238" s="1"/>
      <c r="F238" s="1"/>
      <c r="G238" s="1"/>
      <c r="H238" s="1"/>
      <c r="I238" s="1"/>
      <c r="J238" s="1"/>
      <c r="K238" s="58"/>
      <c r="L238" s="58"/>
      <c r="M238" s="58"/>
      <c r="N238" s="58"/>
      <c r="O238" s="58"/>
      <c r="P238" s="58"/>
      <c r="Q238" s="58"/>
      <c r="R238" s="58"/>
      <c r="S238" s="58"/>
      <c r="T238" s="58"/>
      <c r="U238" s="58"/>
      <c r="V238" s="58"/>
      <c r="W238" s="58"/>
      <c r="X238" s="58"/>
      <c r="Y238" s="58"/>
      <c r="Z238" s="58"/>
      <c r="AA238" s="91"/>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22" t="s">
        <v>348</v>
      </c>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91"/>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188"/>
      <c r="EE238" s="206"/>
      <c r="EF238" s="206"/>
      <c r="EG238" s="206"/>
      <c r="EH238" s="206"/>
      <c r="EI238" s="206"/>
      <c r="EJ238" s="206"/>
      <c r="EK238" s="206"/>
      <c r="EL238" s="206"/>
      <c r="EM238" s="206"/>
      <c r="EN238" s="206"/>
      <c r="EO238" s="206"/>
      <c r="EP238" s="206"/>
      <c r="EQ238" s="206"/>
      <c r="ER238" s="206"/>
      <c r="ES238" s="206"/>
      <c r="ET238" s="206"/>
      <c r="EU238" s="206"/>
      <c r="EV238" s="206"/>
      <c r="EW238" s="206"/>
      <c r="EX238" s="206"/>
      <c r="EY238" s="206"/>
      <c r="EZ238" s="206"/>
      <c r="FA238" s="206"/>
      <c r="FB238" s="206"/>
      <c r="FC238" s="206"/>
      <c r="FD238" s="206"/>
      <c r="FE238" s="206"/>
      <c r="FF238" s="206"/>
      <c r="FG238" s="206"/>
      <c r="FH238" s="206"/>
      <c r="FI238" s="206"/>
      <c r="FJ238" s="206"/>
      <c r="FK238" s="206"/>
      <c r="FL238" s="206"/>
      <c r="FM238" s="206"/>
      <c r="FN238" s="206"/>
      <c r="FO238" s="206"/>
      <c r="FP238" s="206"/>
      <c r="FQ238" s="206"/>
      <c r="FR238" s="206"/>
      <c r="FS238" s="206"/>
      <c r="FT238" s="206"/>
      <c r="FU238" s="206"/>
      <c r="FV238" s="206"/>
      <c r="FW238" s="206"/>
      <c r="FX238" s="206"/>
      <c r="FY238" s="206"/>
      <c r="FZ238" s="206"/>
      <c r="GA238" s="206"/>
      <c r="GB238" s="206"/>
      <c r="GC238" s="206"/>
      <c r="GD238" s="206"/>
      <c r="GE238" s="206"/>
      <c r="GF238" s="206"/>
      <c r="GG238" s="206"/>
      <c r="GH238" s="206"/>
      <c r="GI238" s="206"/>
      <c r="GJ238" s="206"/>
      <c r="GK238" s="206"/>
      <c r="GL238" s="206"/>
      <c r="GM238" s="206"/>
    </row>
    <row r="239" spans="1:195" s="236" customFormat="1" ht="18.75" customHeight="1">
      <c r="A239" s="58"/>
      <c r="B239" s="58"/>
      <c r="C239" s="1"/>
      <c r="D239" s="1"/>
      <c r="E239" s="1"/>
      <c r="F239" s="1"/>
      <c r="G239" s="1"/>
      <c r="H239" s="1"/>
      <c r="I239" s="1"/>
      <c r="J239" s="1"/>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188"/>
      <c r="EE239" s="206"/>
      <c r="EF239" s="206"/>
      <c r="EG239" s="206"/>
      <c r="EH239" s="206"/>
      <c r="EI239" s="206"/>
      <c r="EJ239" s="206"/>
      <c r="EK239" s="206"/>
      <c r="EL239" s="206"/>
      <c r="EM239" s="206"/>
      <c r="EN239" s="206"/>
      <c r="EO239" s="206"/>
      <c r="EP239" s="206"/>
      <c r="EQ239" s="206"/>
      <c r="ER239" s="206"/>
      <c r="ES239" s="206"/>
      <c r="ET239" s="206"/>
      <c r="EU239" s="206"/>
      <c r="EV239" s="206"/>
      <c r="EW239" s="206"/>
      <c r="EX239" s="206"/>
      <c r="EY239" s="206"/>
      <c r="EZ239" s="206"/>
      <c r="FA239" s="206"/>
      <c r="FB239" s="206"/>
      <c r="FC239" s="206"/>
      <c r="FD239" s="206"/>
      <c r="FE239" s="206"/>
      <c r="FF239" s="206"/>
      <c r="FG239" s="206"/>
      <c r="FH239" s="206"/>
      <c r="FI239" s="206"/>
      <c r="FJ239" s="206"/>
      <c r="FK239" s="206"/>
      <c r="FL239" s="206"/>
      <c r="FM239" s="206"/>
      <c r="FN239" s="206"/>
      <c r="FO239" s="206"/>
      <c r="FP239" s="206"/>
      <c r="FQ239" s="206"/>
      <c r="FR239" s="206"/>
      <c r="FS239" s="206"/>
      <c r="FT239" s="206"/>
      <c r="FU239" s="206"/>
      <c r="FV239" s="206"/>
      <c r="FW239" s="206"/>
      <c r="FX239" s="206"/>
      <c r="FY239" s="206"/>
      <c r="FZ239" s="206"/>
      <c r="GA239" s="206"/>
      <c r="GB239" s="206"/>
      <c r="GC239" s="206"/>
      <c r="GD239" s="206"/>
      <c r="GE239" s="206"/>
      <c r="GF239" s="206"/>
      <c r="GG239" s="206"/>
      <c r="GH239" s="206"/>
      <c r="GI239" s="206"/>
      <c r="GJ239" s="206"/>
      <c r="GK239" s="206"/>
      <c r="GL239" s="206"/>
      <c r="GM239" s="206"/>
    </row>
    <row r="240" spans="1:195" s="236" customFormat="1" ht="18.75" customHeight="1">
      <c r="A240" s="58"/>
      <c r="B240" s="59"/>
      <c r="C240" s="2" t="s">
        <v>49</v>
      </c>
      <c r="D240" s="1"/>
      <c r="E240" s="1"/>
      <c r="F240" s="1"/>
      <c r="G240" s="1"/>
      <c r="H240" s="1"/>
      <c r="I240" s="1"/>
      <c r="J240" s="1"/>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9"/>
      <c r="BO240" s="58"/>
      <c r="BP240" s="58"/>
      <c r="BQ240" s="59" t="s">
        <v>49</v>
      </c>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188"/>
      <c r="EE240" s="206"/>
      <c r="EF240" s="206"/>
      <c r="EG240" s="206"/>
      <c r="EH240" s="206"/>
      <c r="EI240" s="206"/>
      <c r="EJ240" s="206"/>
      <c r="EK240" s="206"/>
      <c r="EL240" s="206"/>
      <c r="EM240" s="206"/>
      <c r="EN240" s="206"/>
      <c r="EO240" s="206"/>
      <c r="EP240" s="206"/>
      <c r="EQ240" s="206"/>
      <c r="ER240" s="206"/>
      <c r="ES240" s="206"/>
      <c r="ET240" s="206"/>
      <c r="EU240" s="206"/>
      <c r="EV240" s="206"/>
      <c r="EW240" s="206"/>
      <c r="EX240" s="206"/>
      <c r="EY240" s="206"/>
      <c r="EZ240" s="206"/>
      <c r="FA240" s="206"/>
      <c r="FB240" s="206"/>
      <c r="FC240" s="206"/>
      <c r="FD240" s="206"/>
      <c r="FE240" s="206"/>
      <c r="FF240" s="206"/>
      <c r="FG240" s="206"/>
      <c r="FH240" s="206"/>
      <c r="FI240" s="206"/>
      <c r="FJ240" s="206"/>
      <c r="FK240" s="206"/>
      <c r="FL240" s="206"/>
      <c r="FM240" s="206"/>
      <c r="FN240" s="206"/>
      <c r="FO240" s="206"/>
      <c r="FP240" s="206"/>
      <c r="FQ240" s="206"/>
      <c r="FR240" s="206"/>
      <c r="FS240" s="206"/>
      <c r="FT240" s="206"/>
      <c r="FU240" s="206"/>
      <c r="FV240" s="206"/>
      <c r="FW240" s="206"/>
      <c r="FX240" s="206"/>
      <c r="FY240" s="206"/>
      <c r="FZ240" s="206"/>
      <c r="GA240" s="206"/>
      <c r="GB240" s="206"/>
      <c r="GC240" s="206"/>
      <c r="GD240" s="206"/>
      <c r="GE240" s="206"/>
      <c r="GF240" s="206"/>
      <c r="GG240" s="206"/>
      <c r="GH240" s="206"/>
      <c r="GI240" s="206"/>
      <c r="GJ240" s="206"/>
      <c r="GK240" s="206"/>
      <c r="GL240" s="206"/>
      <c r="GM240" s="206"/>
    </row>
    <row r="241" spans="1:195" s="236" customFormat="1" ht="18.75" customHeight="1">
      <c r="A241" s="58"/>
      <c r="B241" s="91"/>
      <c r="C241" s="22" t="s">
        <v>189</v>
      </c>
      <c r="D241" s="1"/>
      <c r="E241" s="1"/>
      <c r="F241" s="1"/>
      <c r="G241" s="1"/>
      <c r="H241" s="1"/>
      <c r="I241" s="1"/>
      <c r="J241" s="1"/>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91"/>
      <c r="BO241" s="58"/>
      <c r="BP241" s="58"/>
      <c r="BQ241" s="91" t="s">
        <v>189</v>
      </c>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188"/>
      <c r="EE241" s="206"/>
      <c r="EF241" s="206"/>
      <c r="EG241" s="206"/>
      <c r="EH241" s="206"/>
      <c r="EI241" s="206"/>
      <c r="EJ241" s="206"/>
      <c r="EK241" s="206"/>
      <c r="EL241" s="206"/>
      <c r="EM241" s="206"/>
      <c r="EN241" s="206"/>
      <c r="EO241" s="206"/>
      <c r="EP241" s="206"/>
      <c r="EQ241" s="206"/>
      <c r="ER241" s="206"/>
      <c r="ES241" s="206"/>
      <c r="ET241" s="206"/>
      <c r="EU241" s="206"/>
      <c r="EV241" s="206"/>
      <c r="EW241" s="206"/>
      <c r="EX241" s="206"/>
      <c r="EY241" s="206"/>
      <c r="EZ241" s="206"/>
      <c r="FA241" s="206"/>
      <c r="FB241" s="206"/>
      <c r="FC241" s="206"/>
      <c r="FD241" s="206"/>
      <c r="FE241" s="206"/>
      <c r="FF241" s="206"/>
      <c r="FG241" s="206"/>
      <c r="FH241" s="206"/>
      <c r="FI241" s="206"/>
      <c r="FJ241" s="206"/>
      <c r="FK241" s="206"/>
      <c r="FL241" s="206"/>
      <c r="FM241" s="206"/>
      <c r="FN241" s="206"/>
      <c r="FO241" s="206"/>
      <c r="FP241" s="206"/>
      <c r="FQ241" s="206"/>
      <c r="FR241" s="206"/>
      <c r="FS241" s="206"/>
      <c r="FT241" s="206"/>
      <c r="FU241" s="206"/>
      <c r="FV241" s="206"/>
      <c r="FW241" s="206"/>
      <c r="FX241" s="206"/>
      <c r="FY241" s="206"/>
      <c r="FZ241" s="206"/>
      <c r="GA241" s="206"/>
      <c r="GB241" s="206"/>
      <c r="GC241" s="206"/>
      <c r="GD241" s="206"/>
      <c r="GE241" s="206"/>
      <c r="GF241" s="206"/>
      <c r="GG241" s="206"/>
      <c r="GH241" s="206"/>
      <c r="GI241" s="206"/>
      <c r="GJ241" s="206"/>
      <c r="GK241" s="206"/>
      <c r="GL241" s="206"/>
      <c r="GM241" s="206"/>
    </row>
    <row r="242" spans="1:195" s="236" customFormat="1" ht="18.75" customHeight="1">
      <c r="A242" s="58"/>
      <c r="B242" s="92"/>
      <c r="C242" s="21" t="s">
        <v>139</v>
      </c>
      <c r="D242" s="1"/>
      <c r="E242" s="1"/>
      <c r="F242" s="1"/>
      <c r="G242" s="1"/>
      <c r="H242" s="1"/>
      <c r="I242" s="1"/>
      <c r="J242" s="1"/>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92"/>
      <c r="BO242" s="58"/>
      <c r="BP242" s="58"/>
      <c r="BQ242" s="92" t="s">
        <v>139</v>
      </c>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188"/>
      <c r="EE242" s="206"/>
      <c r="EF242" s="206"/>
      <c r="EG242" s="206"/>
      <c r="EH242" s="206"/>
      <c r="EI242" s="206"/>
      <c r="EJ242" s="206"/>
      <c r="EK242" s="206"/>
      <c r="EL242" s="206"/>
      <c r="EM242" s="206"/>
      <c r="EN242" s="206"/>
      <c r="EO242" s="206"/>
      <c r="EP242" s="206"/>
      <c r="EQ242" s="206"/>
      <c r="ER242" s="206"/>
      <c r="ES242" s="206"/>
      <c r="ET242" s="206"/>
      <c r="EU242" s="206"/>
      <c r="EV242" s="206"/>
      <c r="EW242" s="206"/>
      <c r="EX242" s="206"/>
      <c r="EY242" s="206"/>
      <c r="EZ242" s="206"/>
      <c r="FA242" s="206"/>
      <c r="FB242" s="206"/>
      <c r="FC242" s="206"/>
      <c r="FD242" s="206"/>
      <c r="FE242" s="206"/>
      <c r="FF242" s="206"/>
      <c r="FG242" s="206"/>
      <c r="FH242" s="206"/>
      <c r="FI242" s="206"/>
      <c r="FJ242" s="206"/>
      <c r="FK242" s="206"/>
      <c r="FL242" s="206"/>
      <c r="FM242" s="206"/>
      <c r="FN242" s="206"/>
      <c r="FO242" s="206"/>
      <c r="FP242" s="206"/>
      <c r="FQ242" s="206"/>
      <c r="FR242" s="206"/>
      <c r="FS242" s="206"/>
      <c r="FT242" s="206"/>
      <c r="FU242" s="206"/>
      <c r="FV242" s="206"/>
      <c r="FW242" s="206"/>
      <c r="FX242" s="206"/>
      <c r="FY242" s="206"/>
      <c r="FZ242" s="206"/>
      <c r="GA242" s="206"/>
      <c r="GB242" s="206"/>
      <c r="GC242" s="206"/>
      <c r="GD242" s="206"/>
      <c r="GE242" s="206"/>
      <c r="GF242" s="206"/>
      <c r="GG242" s="206"/>
      <c r="GH242" s="206"/>
      <c r="GI242" s="206"/>
      <c r="GJ242" s="206"/>
      <c r="GK242" s="206"/>
      <c r="GL242" s="206"/>
      <c r="GM242" s="206"/>
    </row>
    <row r="243" spans="1:195" s="236" customFormat="1" ht="18.75" customHeight="1">
      <c r="A243" s="58"/>
      <c r="B243" s="19"/>
      <c r="C243" s="557" t="str">
        <f>VLOOKUP(対象災害選択シート!B24,区分!A1:L3,8,2)</f>
        <v>　避難する場合には「利用者緊急連絡先一覧表」に基づき、幼児・児童・生徒の保護者・家族等に対し、</v>
      </c>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8"/>
      <c r="AX243" s="58"/>
      <c r="AY243" s="58"/>
      <c r="AZ243" s="58"/>
      <c r="BA243" s="58"/>
      <c r="BB243" s="58"/>
      <c r="BC243" s="58"/>
      <c r="BD243" s="58"/>
      <c r="BE243" s="58"/>
      <c r="BF243" s="58"/>
      <c r="BG243" s="58"/>
      <c r="BH243" s="58"/>
      <c r="BI243" s="58"/>
      <c r="BJ243" s="58"/>
      <c r="BK243" s="58"/>
      <c r="BL243" s="58"/>
      <c r="BM243" s="58"/>
      <c r="BN243" s="19"/>
      <c r="BO243" s="58"/>
      <c r="BP243" s="58"/>
      <c r="BQ243" s="19" t="s">
        <v>201</v>
      </c>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8"/>
      <c r="DL243" s="58"/>
      <c r="DM243" s="58"/>
      <c r="DN243" s="58"/>
      <c r="DO243" s="58"/>
      <c r="DP243" s="58"/>
      <c r="DQ243" s="58"/>
      <c r="DR243" s="58"/>
      <c r="DS243" s="58"/>
      <c r="DT243" s="58"/>
      <c r="DU243" s="58"/>
      <c r="DV243" s="58"/>
      <c r="DW243" s="58"/>
      <c r="DX243" s="58"/>
      <c r="DY243" s="58"/>
      <c r="DZ243" s="58"/>
      <c r="EA243" s="58"/>
      <c r="EB243" s="58"/>
      <c r="EC243" s="58"/>
      <c r="ED243" s="188"/>
      <c r="EE243" s="206"/>
      <c r="EF243" s="206"/>
      <c r="EG243" s="206"/>
      <c r="EH243" s="206"/>
      <c r="EI243" s="206"/>
      <c r="EJ243" s="206"/>
      <c r="EK243" s="206"/>
      <c r="EL243" s="206"/>
      <c r="EM243" s="206"/>
      <c r="EN243" s="206"/>
      <c r="EO243" s="206"/>
      <c r="EP243" s="206"/>
      <c r="EQ243" s="206"/>
      <c r="ER243" s="206"/>
      <c r="ES243" s="206"/>
      <c r="ET243" s="206"/>
      <c r="EU243" s="206"/>
      <c r="EV243" s="206"/>
      <c r="EW243" s="206"/>
      <c r="EX243" s="206"/>
      <c r="EY243" s="206"/>
      <c r="EZ243" s="206"/>
      <c r="FA243" s="206"/>
      <c r="FB243" s="206"/>
      <c r="FC243" s="206"/>
      <c r="FD243" s="206"/>
      <c r="FE243" s="206"/>
      <c r="FF243" s="206"/>
      <c r="FG243" s="206"/>
      <c r="FH243" s="206"/>
      <c r="FI243" s="206"/>
      <c r="FJ243" s="206"/>
      <c r="FK243" s="206"/>
      <c r="FL243" s="206"/>
      <c r="FM243" s="206"/>
      <c r="FN243" s="206"/>
      <c r="FO243" s="206"/>
      <c r="FP243" s="206"/>
      <c r="FQ243" s="206"/>
      <c r="FR243" s="206"/>
      <c r="FS243" s="206"/>
      <c r="FT243" s="206"/>
      <c r="FU243" s="206"/>
      <c r="FV243" s="206"/>
      <c r="FW243" s="206"/>
      <c r="FX243" s="206"/>
      <c r="FY243" s="206"/>
      <c r="FZ243" s="206"/>
      <c r="GA243" s="206"/>
      <c r="GB243" s="206"/>
      <c r="GC243" s="206"/>
      <c r="GD243" s="206"/>
      <c r="GE243" s="206"/>
      <c r="GF243" s="206"/>
      <c r="GG243" s="206"/>
      <c r="GH243" s="206"/>
      <c r="GI243" s="206"/>
      <c r="GJ243" s="206"/>
      <c r="GK243" s="206"/>
      <c r="GL243" s="206"/>
      <c r="GM243" s="206"/>
    </row>
    <row r="244" spans="1:195" s="236" customFormat="1" ht="18.75" customHeight="1">
      <c r="A244" s="58"/>
      <c r="B244" s="7"/>
      <c r="C244" s="7" t="s">
        <v>202</v>
      </c>
      <c r="D244" s="162"/>
      <c r="E244" s="1190" t="str">
        <f>IF('入力シート（表紙・目次・様式１～６）'!C98="",'入力シート（表紙・目次・様式１～６）'!C92,'入力シート（表紙・目次・様式１～６）'!C98)</f>
        <v>01市立東小学校</v>
      </c>
      <c r="F244" s="1190"/>
      <c r="G244" s="1190"/>
      <c r="H244" s="1190"/>
      <c r="I244" s="1190"/>
      <c r="J244" s="1190"/>
      <c r="K244" s="1190"/>
      <c r="L244" s="1190"/>
      <c r="M244" s="1190"/>
      <c r="N244" s="1190"/>
      <c r="O244" s="1190"/>
      <c r="P244" s="1190"/>
      <c r="Q244" s="1190"/>
      <c r="R244" s="1190"/>
      <c r="S244" s="1190"/>
      <c r="T244" s="1190"/>
      <c r="U244" s="1190"/>
      <c r="V244" s="1190"/>
      <c r="W244" s="1190"/>
      <c r="X244" s="5" t="s">
        <v>963</v>
      </c>
      <c r="Y244" s="58"/>
      <c r="Z244" s="58"/>
      <c r="AA244" s="58"/>
      <c r="AB244" s="58"/>
      <c r="AC244" s="58"/>
      <c r="AD244" s="58"/>
      <c r="AE244" s="58"/>
      <c r="AF244" s="58"/>
      <c r="AG244" s="58"/>
      <c r="AH244" s="58"/>
      <c r="AI244" s="58"/>
      <c r="AJ244" s="58"/>
      <c r="AK244" s="58"/>
      <c r="AV244" s="5"/>
      <c r="AW244" s="58"/>
      <c r="AX244" s="58"/>
      <c r="AY244" s="5"/>
      <c r="AZ244" s="5"/>
      <c r="BA244" s="5"/>
      <c r="BB244" s="5"/>
      <c r="BC244" s="5"/>
      <c r="BD244" s="5"/>
      <c r="BE244" s="5"/>
      <c r="BF244" s="5"/>
      <c r="BG244" s="5"/>
      <c r="BH244" s="162"/>
      <c r="BI244" s="162"/>
      <c r="BJ244" s="162"/>
      <c r="BK244" s="58"/>
      <c r="BL244" s="5"/>
      <c r="BM244" s="58"/>
      <c r="BN244" s="7"/>
      <c r="BO244" s="58"/>
      <c r="BP244" s="58"/>
      <c r="BQ244" s="7" t="s">
        <v>202</v>
      </c>
      <c r="BR244" s="162"/>
      <c r="BS244" s="1073" t="s">
        <v>397</v>
      </c>
      <c r="BT244" s="1073"/>
      <c r="BU244" s="1073"/>
      <c r="BV244" s="1073"/>
      <c r="BW244" s="1073"/>
      <c r="BX244" s="1073"/>
      <c r="BY244" s="1073"/>
      <c r="BZ244" s="1073"/>
      <c r="CA244" s="5" t="s">
        <v>203</v>
      </c>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1073" t="s">
        <v>397</v>
      </c>
      <c r="DA244" s="1073"/>
      <c r="DB244" s="1073"/>
      <c r="DC244" s="1073"/>
      <c r="DD244" s="1073"/>
      <c r="DE244" s="1073"/>
      <c r="DF244" s="1073"/>
      <c r="DG244" s="1073"/>
      <c r="DH244" s="5" t="s">
        <v>204</v>
      </c>
      <c r="DI244" s="5"/>
      <c r="DJ244" s="5"/>
      <c r="DK244" s="58"/>
      <c r="DL244" s="58"/>
      <c r="DM244" s="5"/>
      <c r="DN244" s="5"/>
      <c r="DO244" s="5"/>
      <c r="DP244" s="5"/>
      <c r="DQ244" s="5"/>
      <c r="DR244" s="5"/>
      <c r="DS244" s="5"/>
      <c r="DT244" s="5"/>
      <c r="DU244" s="5"/>
      <c r="DV244" s="162"/>
      <c r="DW244" s="162"/>
      <c r="DX244" s="162"/>
      <c r="DY244" s="58"/>
      <c r="DZ244" s="5"/>
      <c r="EA244" s="58"/>
      <c r="EB244" s="58"/>
      <c r="EC244" s="58"/>
      <c r="ED244" s="188"/>
      <c r="EE244" s="206"/>
      <c r="EF244" s="206"/>
      <c r="EG244" s="206"/>
      <c r="EH244" s="206"/>
      <c r="EI244" s="206"/>
      <c r="EJ244" s="206"/>
      <c r="EK244" s="206"/>
      <c r="EL244" s="206"/>
      <c r="EM244" s="206"/>
      <c r="EN244" s="206"/>
      <c r="EO244" s="206"/>
      <c r="EP244" s="206"/>
      <c r="EQ244" s="206"/>
      <c r="ER244" s="206"/>
      <c r="ES244" s="206"/>
      <c r="ET244" s="206"/>
      <c r="EU244" s="206"/>
      <c r="EV244" s="206"/>
      <c r="EW244" s="206"/>
      <c r="EX244" s="206"/>
      <c r="EY244" s="206"/>
      <c r="EZ244" s="206"/>
      <c r="FA244" s="206"/>
      <c r="FB244" s="206"/>
      <c r="FC244" s="206"/>
      <c r="FD244" s="206"/>
      <c r="FE244" s="206"/>
      <c r="FF244" s="206"/>
      <c r="FG244" s="206"/>
      <c r="FH244" s="206"/>
      <c r="FI244" s="206"/>
      <c r="FJ244" s="206"/>
      <c r="FK244" s="206"/>
      <c r="FL244" s="206"/>
      <c r="FM244" s="206"/>
      <c r="FN244" s="206"/>
      <c r="FO244" s="206"/>
      <c r="FP244" s="206"/>
      <c r="FQ244" s="206"/>
      <c r="FR244" s="206"/>
      <c r="FS244" s="206"/>
      <c r="FT244" s="206"/>
      <c r="FU244" s="206"/>
      <c r="FV244" s="206"/>
      <c r="FW244" s="206"/>
      <c r="FX244" s="206"/>
      <c r="FY244" s="206"/>
      <c r="FZ244" s="206"/>
      <c r="GA244" s="206"/>
      <c r="GB244" s="206"/>
      <c r="GC244" s="206"/>
      <c r="GD244" s="206"/>
      <c r="GE244" s="206"/>
      <c r="GF244" s="206"/>
      <c r="GG244" s="206"/>
      <c r="GH244" s="206"/>
      <c r="GI244" s="206"/>
      <c r="GJ244" s="206"/>
      <c r="GK244" s="206"/>
      <c r="GL244" s="206"/>
      <c r="GM244" s="206"/>
    </row>
    <row r="245" spans="1:195" s="236" customFormat="1" ht="18.75" customHeight="1">
      <c r="A245" s="58"/>
      <c r="B245" s="7"/>
      <c r="C245" s="7"/>
      <c r="D245" s="558" t="str">
        <f>VLOOKUP(対象災害選択シート!B24,区分!A1:L3,9,2)</f>
        <v>（避難場所）へ避難する。幼児・児童・生徒引き渡しは</v>
      </c>
      <c r="E245" s="535"/>
      <c r="F245" s="535"/>
      <c r="G245" s="535"/>
      <c r="H245" s="535"/>
      <c r="I245" s="535"/>
      <c r="J245" s="535"/>
      <c r="K245" s="535"/>
      <c r="L245" s="535"/>
      <c r="M245" s="5"/>
      <c r="BN245" s="7"/>
      <c r="BO245" s="58"/>
      <c r="BP245" s="58"/>
      <c r="BQ245" s="7"/>
      <c r="BR245" s="289"/>
      <c r="BS245" s="291"/>
      <c r="BT245" s="291"/>
      <c r="BU245" s="291"/>
      <c r="BV245" s="291"/>
      <c r="BW245" s="291"/>
      <c r="BX245" s="291"/>
      <c r="BY245" s="291"/>
      <c r="BZ245" s="291"/>
      <c r="CA245" s="5"/>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291"/>
      <c r="DA245" s="291"/>
      <c r="DB245" s="291"/>
      <c r="DC245" s="291"/>
      <c r="DD245" s="291"/>
      <c r="DE245" s="291"/>
      <c r="DF245" s="291"/>
      <c r="DG245" s="291"/>
      <c r="DH245" s="5"/>
      <c r="DI245" s="5"/>
      <c r="DJ245" s="5"/>
      <c r="DK245" s="58"/>
      <c r="DL245" s="58"/>
      <c r="DM245" s="5"/>
      <c r="DN245" s="5"/>
      <c r="DO245" s="5"/>
      <c r="DP245" s="5"/>
      <c r="DQ245" s="5"/>
      <c r="DR245" s="5"/>
      <c r="DS245" s="5"/>
      <c r="DT245" s="5"/>
      <c r="DU245" s="5"/>
      <c r="DV245" s="289"/>
      <c r="DW245" s="289"/>
      <c r="DX245" s="289"/>
      <c r="DY245" s="58"/>
      <c r="DZ245" s="5"/>
      <c r="EA245" s="58"/>
      <c r="EB245" s="58"/>
      <c r="EC245" s="58"/>
      <c r="ED245" s="188"/>
      <c r="EE245" s="206"/>
      <c r="EF245" s="206"/>
      <c r="EG245" s="206"/>
      <c r="EH245" s="206"/>
      <c r="EI245" s="206"/>
      <c r="EJ245" s="206"/>
      <c r="EK245" s="206"/>
      <c r="EL245" s="206"/>
      <c r="EM245" s="206"/>
      <c r="EN245" s="206"/>
      <c r="EO245" s="206"/>
      <c r="EP245" s="206"/>
      <c r="EQ245" s="206"/>
      <c r="ER245" s="206"/>
      <c r="ES245" s="206"/>
      <c r="ET245" s="206"/>
      <c r="EU245" s="206"/>
      <c r="EV245" s="206"/>
      <c r="EW245" s="206"/>
      <c r="EX245" s="206"/>
      <c r="EY245" s="206"/>
      <c r="EZ245" s="206"/>
      <c r="FA245" s="206"/>
      <c r="FB245" s="206"/>
      <c r="FC245" s="206"/>
      <c r="FD245" s="206"/>
      <c r="FE245" s="206"/>
      <c r="FF245" s="206"/>
      <c r="FG245" s="206"/>
      <c r="FH245" s="206"/>
      <c r="FI245" s="206"/>
      <c r="FJ245" s="206"/>
      <c r="FK245" s="206"/>
      <c r="FL245" s="206"/>
      <c r="FM245" s="206"/>
      <c r="FN245" s="206"/>
      <c r="FO245" s="206"/>
      <c r="FP245" s="206"/>
      <c r="FQ245" s="206"/>
      <c r="FR245" s="206"/>
      <c r="FS245" s="206"/>
      <c r="FT245" s="206"/>
      <c r="FU245" s="206"/>
      <c r="FV245" s="206"/>
      <c r="FW245" s="206"/>
      <c r="FX245" s="206"/>
      <c r="FY245" s="206"/>
      <c r="FZ245" s="206"/>
      <c r="GA245" s="206"/>
      <c r="GB245" s="206"/>
      <c r="GC245" s="206"/>
      <c r="GD245" s="206"/>
      <c r="GE245" s="206"/>
      <c r="GF245" s="206"/>
      <c r="GG245" s="206"/>
      <c r="GH245" s="206"/>
      <c r="GI245" s="206"/>
      <c r="GJ245" s="206"/>
      <c r="GK245" s="206"/>
      <c r="GL245" s="206"/>
      <c r="GM245" s="206"/>
    </row>
    <row r="246" spans="1:195" s="236" customFormat="1" ht="18.75" customHeight="1">
      <c r="A246" s="58"/>
      <c r="B246" s="19"/>
      <c r="C246" s="1073" t="str">
        <f>IF('入力シート（表紙・目次・様式１～６）'!D165='入力シート（表紙・目次・様式１～６）'!N165,'入力シート（表紙・目次・様式１～６）'!H167,E244)</f>
        <v>第２ねやがわ園</v>
      </c>
      <c r="D246" s="1073"/>
      <c r="E246" s="1073"/>
      <c r="F246" s="1073"/>
      <c r="G246" s="1073"/>
      <c r="H246" s="1073"/>
      <c r="I246" s="1073"/>
      <c r="J246" s="1073"/>
      <c r="K246" s="1073"/>
      <c r="L246" s="1073"/>
      <c r="M246" s="1073"/>
      <c r="N246" s="1073"/>
      <c r="O246" s="1073"/>
      <c r="P246" s="1073"/>
      <c r="Q246" s="1073"/>
      <c r="R246" s="1073"/>
      <c r="S246" s="1073"/>
      <c r="T246" s="1073"/>
      <c r="U246" s="5" t="s">
        <v>1081</v>
      </c>
      <c r="V246" s="58"/>
      <c r="W246" s="58"/>
      <c r="X246" s="58"/>
      <c r="Y246" s="536"/>
      <c r="Z246" s="536"/>
      <c r="AA246" s="410"/>
      <c r="AB246" s="410"/>
      <c r="AC246" s="410"/>
      <c r="AD246" s="410"/>
      <c r="AE246" s="537"/>
      <c r="AF246" s="58"/>
      <c r="AW246" s="58"/>
      <c r="AX246" s="58"/>
      <c r="AY246" s="58"/>
      <c r="AZ246" s="58"/>
      <c r="BA246" s="58"/>
      <c r="BB246" s="58"/>
      <c r="BC246" s="58"/>
      <c r="BD246" s="58"/>
      <c r="BE246" s="58"/>
      <c r="BF246" s="58"/>
      <c r="BG246" s="58"/>
      <c r="BH246" s="58"/>
      <c r="BI246" s="58"/>
      <c r="BJ246" s="58"/>
      <c r="BK246" s="58"/>
      <c r="BL246" s="58"/>
      <c r="BM246" s="58"/>
      <c r="BN246" s="19"/>
      <c r="BO246" s="58"/>
      <c r="BP246" s="58"/>
      <c r="BQ246" s="19" t="s">
        <v>214</v>
      </c>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8"/>
      <c r="DL246" s="58"/>
      <c r="DM246" s="58"/>
      <c r="DN246" s="58"/>
      <c r="DO246" s="58"/>
      <c r="DP246" s="58"/>
      <c r="DQ246" s="58"/>
      <c r="DR246" s="58"/>
      <c r="DS246" s="58"/>
      <c r="DT246" s="58"/>
      <c r="DU246" s="58"/>
      <c r="DV246" s="58"/>
      <c r="DW246" s="58"/>
      <c r="DX246" s="58"/>
      <c r="DY246" s="58"/>
      <c r="DZ246" s="58"/>
      <c r="EA246" s="58"/>
      <c r="EB246" s="58"/>
      <c r="EC246" s="58"/>
      <c r="ED246" s="188"/>
      <c r="EE246" s="206"/>
      <c r="EF246" s="206"/>
      <c r="EG246" s="206"/>
      <c r="EH246" s="206"/>
      <c r="EI246" s="206"/>
      <c r="EJ246" s="206"/>
      <c r="EK246" s="206"/>
      <c r="EL246" s="206"/>
      <c r="EM246" s="206"/>
      <c r="EN246" s="206"/>
      <c r="EO246" s="206"/>
      <c r="EP246" s="206"/>
      <c r="EQ246" s="206"/>
      <c r="ER246" s="206"/>
      <c r="ES246" s="206"/>
      <c r="ET246" s="206"/>
      <c r="EU246" s="206"/>
      <c r="EV246" s="206"/>
      <c r="EW246" s="206"/>
      <c r="EX246" s="206"/>
      <c r="EY246" s="206"/>
      <c r="EZ246" s="206"/>
      <c r="FA246" s="206"/>
      <c r="FB246" s="206"/>
      <c r="FC246" s="206"/>
      <c r="FD246" s="206"/>
      <c r="FE246" s="206"/>
      <c r="FF246" s="206"/>
      <c r="FG246" s="206"/>
      <c r="FH246" s="206"/>
      <c r="FI246" s="206"/>
      <c r="FJ246" s="206"/>
      <c r="FK246" s="206"/>
      <c r="FL246" s="206"/>
      <c r="FM246" s="206"/>
      <c r="FN246" s="206"/>
      <c r="FO246" s="206"/>
      <c r="FP246" s="206"/>
      <c r="FQ246" s="206"/>
      <c r="FR246" s="206"/>
      <c r="FS246" s="206"/>
      <c r="FT246" s="206"/>
      <c r="FU246" s="206"/>
      <c r="FV246" s="206"/>
      <c r="FW246" s="206"/>
      <c r="FX246" s="206"/>
      <c r="FY246" s="206"/>
      <c r="FZ246" s="206"/>
      <c r="GA246" s="206"/>
      <c r="GB246" s="206"/>
      <c r="GC246" s="206"/>
      <c r="GD246" s="206"/>
      <c r="GE246" s="206"/>
      <c r="GF246" s="206"/>
      <c r="GG246" s="206"/>
      <c r="GH246" s="206"/>
      <c r="GI246" s="206"/>
      <c r="GJ246" s="206"/>
      <c r="GK246" s="206"/>
      <c r="GL246" s="206"/>
      <c r="GM246" s="206"/>
    </row>
    <row r="247" spans="1:195" s="236" customFormat="1" ht="18.75" customHeight="1">
      <c r="A247" s="58"/>
      <c r="B247" s="58"/>
      <c r="C247" s="557" t="str">
        <f>VLOOKUP(対象災害選択シート!B24,区分!A1:L3,10,2)</f>
        <v>幼児・児童・生徒の引き渡し開始は○○時頃とする。」旨を連絡する。</v>
      </c>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8"/>
      <c r="AX247" s="58"/>
      <c r="AY247" s="58"/>
      <c r="AZ247" s="58"/>
      <c r="BA247" s="58"/>
      <c r="BB247" s="58"/>
      <c r="BC247" s="58"/>
      <c r="BD247" s="58"/>
      <c r="BE247" s="58"/>
      <c r="BF247" s="58"/>
      <c r="BG247" s="58"/>
      <c r="BH247" s="58"/>
      <c r="BI247" s="58"/>
      <c r="BJ247" s="58"/>
      <c r="BK247" s="58"/>
      <c r="BL247" s="58"/>
      <c r="BM247" s="58"/>
      <c r="BN247" s="58"/>
      <c r="BO247" s="58"/>
      <c r="BP247" s="58"/>
      <c r="BQ247" s="58" t="s">
        <v>262</v>
      </c>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188"/>
      <c r="EE247" s="206"/>
      <c r="EF247" s="206"/>
      <c r="EG247" s="206"/>
      <c r="EH247" s="206"/>
      <c r="EI247" s="206"/>
      <c r="EJ247" s="206"/>
      <c r="EK247" s="206"/>
      <c r="EL247" s="206"/>
      <c r="EM247" s="206"/>
      <c r="EN247" s="206"/>
      <c r="EO247" s="206"/>
      <c r="EP247" s="206"/>
      <c r="EQ247" s="206"/>
      <c r="ER247" s="206"/>
      <c r="ES247" s="206"/>
      <c r="ET247" s="206"/>
      <c r="EU247" s="206"/>
      <c r="EV247" s="206"/>
      <c r="EW247" s="206"/>
      <c r="EX247" s="206"/>
      <c r="EY247" s="206"/>
      <c r="EZ247" s="206"/>
      <c r="FA247" s="206"/>
      <c r="FB247" s="206"/>
      <c r="FC247" s="206"/>
      <c r="FD247" s="206"/>
      <c r="FE247" s="206"/>
      <c r="FF247" s="206"/>
      <c r="FG247" s="206"/>
      <c r="FH247" s="206"/>
      <c r="FI247" s="206"/>
      <c r="FJ247" s="206"/>
      <c r="FK247" s="206"/>
      <c r="FL247" s="206"/>
      <c r="FM247" s="206"/>
      <c r="FN247" s="206"/>
      <c r="FO247" s="206"/>
      <c r="FP247" s="206"/>
      <c r="FQ247" s="206"/>
      <c r="FR247" s="206"/>
      <c r="FS247" s="206"/>
      <c r="FT247" s="206"/>
      <c r="FU247" s="206"/>
      <c r="FV247" s="206"/>
      <c r="FW247" s="206"/>
      <c r="FX247" s="206"/>
      <c r="FY247" s="206"/>
      <c r="FZ247" s="206"/>
      <c r="GA247" s="206"/>
      <c r="GB247" s="206"/>
      <c r="GC247" s="206"/>
      <c r="GD247" s="206"/>
      <c r="GE247" s="206"/>
      <c r="GF247" s="206"/>
      <c r="GG247" s="206"/>
      <c r="GH247" s="206"/>
      <c r="GI247" s="206"/>
      <c r="GJ247" s="206"/>
      <c r="GK247" s="206"/>
      <c r="GL247" s="206"/>
      <c r="GM247" s="206"/>
    </row>
    <row r="248" spans="1:195" s="236" customFormat="1" ht="18.75" customHeight="1">
      <c r="A248" s="58"/>
      <c r="B248" s="58"/>
      <c r="C248" s="58"/>
      <c r="D248" s="91" t="s">
        <v>134</v>
      </c>
      <c r="E248" s="58"/>
      <c r="F248" s="58"/>
      <c r="G248" s="58"/>
      <c r="H248" s="58"/>
      <c r="I248" s="58"/>
      <c r="J248" s="58"/>
      <c r="K248" s="58"/>
      <c r="L248" s="58"/>
      <c r="M248" s="58"/>
      <c r="N248" s="58"/>
      <c r="O248" s="58"/>
      <c r="P248" s="58"/>
      <c r="Q248" s="58"/>
      <c r="R248" s="58"/>
      <c r="S248" s="58"/>
      <c r="T248" s="58"/>
      <c r="U248" s="58"/>
      <c r="V248" s="58"/>
      <c r="W248" s="58"/>
      <c r="X248" s="58"/>
      <c r="Y248" s="58"/>
      <c r="Z248" s="58"/>
      <c r="AA248" s="91"/>
      <c r="AB248" s="58"/>
      <c r="AC248" s="58"/>
      <c r="AD248" s="58"/>
      <c r="AE248" s="58"/>
      <c r="AF248" s="58"/>
      <c r="AG248" s="58"/>
      <c r="AH248" s="58"/>
      <c r="AI248" s="58"/>
      <c r="AJ248" s="58"/>
      <c r="AK248" s="58"/>
      <c r="AL248" s="58"/>
      <c r="AM248" s="58"/>
      <c r="BN248" s="58"/>
      <c r="BO248" s="58"/>
      <c r="BP248" s="58"/>
      <c r="BQ248" s="58"/>
      <c r="BR248" s="91" t="s">
        <v>134</v>
      </c>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91"/>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188"/>
      <c r="EE248" s="206"/>
      <c r="EF248" s="206"/>
      <c r="EG248" s="206"/>
      <c r="EH248" s="206"/>
      <c r="EI248" s="206"/>
      <c r="EJ248" s="206"/>
      <c r="EK248" s="206"/>
      <c r="EL248" s="206"/>
      <c r="EM248" s="206"/>
      <c r="EN248" s="206"/>
      <c r="EO248" s="206"/>
      <c r="EP248" s="206"/>
      <c r="EQ248" s="206"/>
      <c r="ER248" s="206"/>
      <c r="ES248" s="206"/>
      <c r="ET248" s="206"/>
      <c r="EU248" s="206"/>
      <c r="EV248" s="206"/>
      <c r="EW248" s="206"/>
      <c r="EX248" s="206"/>
      <c r="EY248" s="206"/>
      <c r="EZ248" s="206"/>
      <c r="FA248" s="206"/>
      <c r="FB248" s="206"/>
      <c r="FC248" s="206"/>
      <c r="FD248" s="206"/>
      <c r="FE248" s="206"/>
      <c r="FF248" s="206"/>
      <c r="FG248" s="206"/>
      <c r="FH248" s="206"/>
      <c r="FI248" s="206"/>
      <c r="FJ248" s="206"/>
      <c r="FK248" s="206"/>
      <c r="FL248" s="206"/>
      <c r="FM248" s="206"/>
      <c r="FN248" s="206"/>
      <c r="FO248" s="206"/>
      <c r="FP248" s="206"/>
      <c r="FQ248" s="206"/>
      <c r="FR248" s="206"/>
      <c r="FS248" s="206"/>
      <c r="FT248" s="206"/>
      <c r="FU248" s="206"/>
      <c r="FV248" s="206"/>
      <c r="FW248" s="206"/>
      <c r="FX248" s="206"/>
      <c r="FY248" s="206"/>
      <c r="FZ248" s="206"/>
      <c r="GA248" s="206"/>
      <c r="GB248" s="206"/>
      <c r="GC248" s="206"/>
      <c r="GD248" s="206"/>
      <c r="GE248" s="206"/>
      <c r="GF248" s="206"/>
      <c r="GG248" s="206"/>
      <c r="GH248" s="206"/>
      <c r="GI248" s="206"/>
      <c r="GJ248" s="206"/>
      <c r="GK248" s="206"/>
      <c r="GL248" s="206"/>
      <c r="GM248" s="206"/>
    </row>
    <row r="249" spans="1:195" s="236" customFormat="1" ht="18.75" customHeight="1">
      <c r="A249" s="58"/>
      <c r="B249" s="58"/>
      <c r="C249" s="58"/>
      <c r="D249" s="91" t="s">
        <v>50</v>
      </c>
      <c r="E249" s="58"/>
      <c r="F249" s="58"/>
      <c r="G249" s="58"/>
      <c r="H249" s="58"/>
      <c r="I249" s="58"/>
      <c r="J249" s="58"/>
      <c r="K249" s="58"/>
      <c r="L249" s="58"/>
      <c r="M249" s="58"/>
      <c r="N249" s="58"/>
      <c r="O249" s="58"/>
      <c r="P249" s="58"/>
      <c r="Q249" s="58"/>
      <c r="R249" s="58"/>
      <c r="S249" s="58"/>
      <c r="T249" s="58"/>
      <c r="U249" s="58"/>
      <c r="V249" s="58"/>
      <c r="W249" s="58"/>
      <c r="X249" s="58"/>
      <c r="Y249" s="58"/>
      <c r="Z249" s="58"/>
      <c r="AA249" s="91"/>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91" t="s">
        <v>50</v>
      </c>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91"/>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188"/>
      <c r="EE249" s="206"/>
      <c r="EF249" s="206"/>
      <c r="EG249" s="206"/>
      <c r="EH249" s="206"/>
      <c r="EI249" s="206"/>
      <c r="EJ249" s="206"/>
      <c r="EK249" s="206"/>
      <c r="EL249" s="206"/>
      <c r="EM249" s="206"/>
      <c r="EN249" s="206"/>
      <c r="EO249" s="206"/>
      <c r="EP249" s="206"/>
      <c r="EQ249" s="206"/>
      <c r="ER249" s="206"/>
      <c r="ES249" s="206"/>
      <c r="ET249" s="206"/>
      <c r="EU249" s="206"/>
      <c r="EV249" s="206"/>
      <c r="EW249" s="206"/>
      <c r="EX249" s="206"/>
      <c r="EY249" s="206"/>
      <c r="EZ249" s="206"/>
      <c r="FA249" s="206"/>
      <c r="FB249" s="206"/>
      <c r="FC249" s="206"/>
      <c r="FD249" s="206"/>
      <c r="FE249" s="206"/>
      <c r="FF249" s="206"/>
      <c r="FG249" s="206"/>
      <c r="FH249" s="206"/>
      <c r="FI249" s="206"/>
      <c r="FJ249" s="206"/>
      <c r="FK249" s="206"/>
      <c r="FL249" s="206"/>
      <c r="FM249" s="206"/>
      <c r="FN249" s="206"/>
      <c r="FO249" s="206"/>
      <c r="FP249" s="206"/>
      <c r="FQ249" s="206"/>
      <c r="FR249" s="206"/>
      <c r="FS249" s="206"/>
      <c r="FT249" s="206"/>
      <c r="FU249" s="206"/>
      <c r="FV249" s="206"/>
      <c r="FW249" s="206"/>
      <c r="FX249" s="206"/>
      <c r="FY249" s="206"/>
      <c r="FZ249" s="206"/>
      <c r="GA249" s="206"/>
      <c r="GB249" s="206"/>
      <c r="GC249" s="206"/>
      <c r="GD249" s="206"/>
      <c r="GE249" s="206"/>
      <c r="GF249" s="206"/>
      <c r="GG249" s="206"/>
      <c r="GH249" s="206"/>
      <c r="GI249" s="206"/>
      <c r="GJ249" s="206"/>
      <c r="GK249" s="206"/>
      <c r="GL249" s="206"/>
      <c r="GM249" s="206"/>
    </row>
    <row r="250" spans="1:195" s="236" customFormat="1" ht="18.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184"/>
      <c r="EE250" s="206"/>
      <c r="EF250" s="206"/>
      <c r="EG250" s="206"/>
      <c r="EH250" s="206"/>
      <c r="EI250" s="206"/>
      <c r="EJ250" s="206"/>
      <c r="EK250" s="206"/>
      <c r="EL250" s="206"/>
      <c r="EM250" s="206"/>
      <c r="EN250" s="206"/>
      <c r="EO250" s="206"/>
      <c r="EP250" s="206"/>
      <c r="EQ250" s="206"/>
      <c r="ER250" s="206"/>
      <c r="ES250" s="206"/>
      <c r="ET250" s="206"/>
      <c r="EU250" s="206"/>
      <c r="EV250" s="206"/>
      <c r="EW250" s="206"/>
      <c r="EX250" s="206"/>
      <c r="EY250" s="206"/>
      <c r="EZ250" s="206"/>
      <c r="FA250" s="206"/>
      <c r="FB250" s="206"/>
      <c r="FC250" s="206"/>
      <c r="FD250" s="206"/>
      <c r="FE250" s="206"/>
      <c r="FF250" s="206"/>
      <c r="FG250" s="206"/>
      <c r="FH250" s="206"/>
      <c r="FI250" s="206"/>
      <c r="FJ250" s="206"/>
      <c r="FK250" s="206"/>
      <c r="FL250" s="206"/>
      <c r="FM250" s="206"/>
      <c r="FN250" s="206"/>
      <c r="FO250" s="206"/>
      <c r="FP250" s="206"/>
      <c r="FQ250" s="206"/>
      <c r="FR250" s="206"/>
      <c r="FS250" s="206"/>
      <c r="FT250" s="206"/>
      <c r="FU250" s="206"/>
      <c r="FV250" s="206"/>
      <c r="FW250" s="206"/>
      <c r="FX250" s="206"/>
      <c r="FY250" s="206"/>
      <c r="FZ250" s="206"/>
      <c r="GA250" s="206"/>
      <c r="GB250" s="206"/>
      <c r="GC250" s="206"/>
      <c r="GD250" s="206"/>
      <c r="GE250" s="206"/>
      <c r="GF250" s="206"/>
      <c r="GG250" s="206"/>
      <c r="GH250" s="206"/>
      <c r="GI250" s="206"/>
      <c r="GJ250" s="206"/>
      <c r="GK250" s="206"/>
      <c r="GL250" s="206"/>
      <c r="GM250" s="206"/>
    </row>
    <row r="268" spans="1:195" s="237" customFormat="1" ht="1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191"/>
      <c r="EE268" s="205"/>
      <c r="EF268" s="205"/>
      <c r="EG268" s="205"/>
      <c r="EH268" s="205"/>
      <c r="EI268" s="205"/>
      <c r="EJ268" s="205"/>
      <c r="EK268" s="205"/>
      <c r="EL268" s="205"/>
      <c r="EM268" s="205"/>
      <c r="EN268" s="205"/>
      <c r="EO268" s="205"/>
      <c r="EP268" s="205"/>
      <c r="EQ268" s="205"/>
      <c r="ER268" s="205"/>
      <c r="ES268" s="205"/>
      <c r="ET268" s="205"/>
      <c r="EU268" s="205"/>
      <c r="EV268" s="205"/>
      <c r="EW268" s="205"/>
      <c r="EX268" s="205"/>
      <c r="EY268" s="205"/>
      <c r="EZ268" s="205"/>
      <c r="FA268" s="205"/>
      <c r="FB268" s="205"/>
      <c r="FC268" s="205"/>
      <c r="FD268" s="205"/>
      <c r="FE268" s="205"/>
      <c r="FF268" s="205"/>
      <c r="FG268" s="205"/>
      <c r="FH268" s="205"/>
      <c r="FI268" s="205"/>
      <c r="FJ268" s="205"/>
      <c r="FK268" s="205"/>
      <c r="FL268" s="205"/>
      <c r="FM268" s="205"/>
      <c r="FN268" s="205"/>
      <c r="FO268" s="205"/>
      <c r="FP268" s="205"/>
      <c r="FQ268" s="205"/>
      <c r="FR268" s="205"/>
      <c r="FS268" s="205"/>
      <c r="FT268" s="205"/>
      <c r="FU268" s="205"/>
      <c r="FV268" s="205"/>
      <c r="FW268" s="205"/>
      <c r="FX268" s="205"/>
      <c r="FY268" s="205"/>
      <c r="FZ268" s="205"/>
      <c r="GA268" s="205"/>
      <c r="GB268" s="205"/>
      <c r="GC268" s="205"/>
      <c r="GD268" s="205"/>
      <c r="GE268" s="205"/>
      <c r="GF268" s="205"/>
      <c r="GG268" s="205"/>
      <c r="GH268" s="205"/>
      <c r="GI268" s="205"/>
      <c r="GJ268" s="205"/>
      <c r="GK268" s="205"/>
      <c r="GL268" s="205"/>
      <c r="GM268" s="205"/>
    </row>
    <row r="269" spans="1:195" s="237" customFormat="1" ht="18.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191"/>
      <c r="EE269" s="205"/>
      <c r="EF269" s="205"/>
      <c r="EG269" s="205"/>
      <c r="EH269" s="205"/>
      <c r="EI269" s="205"/>
      <c r="EJ269" s="205"/>
      <c r="EK269" s="205"/>
      <c r="EL269" s="205"/>
      <c r="EM269" s="205"/>
      <c r="EN269" s="205"/>
      <c r="EO269" s="205"/>
      <c r="EP269" s="205"/>
      <c r="EQ269" s="205"/>
      <c r="ER269" s="205"/>
      <c r="ES269" s="205"/>
      <c r="ET269" s="205"/>
      <c r="EU269" s="205"/>
      <c r="EV269" s="205"/>
      <c r="EW269" s="205"/>
      <c r="EX269" s="205"/>
      <c r="EY269" s="205"/>
      <c r="EZ269" s="205"/>
      <c r="FA269" s="205"/>
      <c r="FB269" s="205"/>
      <c r="FC269" s="205"/>
      <c r="FD269" s="205"/>
      <c r="FE269" s="205"/>
      <c r="FF269" s="205"/>
      <c r="FG269" s="205"/>
      <c r="FH269" s="205"/>
      <c r="FI269" s="205"/>
      <c r="FJ269" s="205"/>
      <c r="FK269" s="205"/>
      <c r="FL269" s="205"/>
      <c r="FM269" s="205"/>
      <c r="FN269" s="205"/>
      <c r="FO269" s="205"/>
      <c r="FP269" s="205"/>
      <c r="FQ269" s="205"/>
      <c r="FR269" s="205"/>
      <c r="FS269" s="205"/>
      <c r="FT269" s="205"/>
      <c r="FU269" s="205"/>
      <c r="FV269" s="205"/>
      <c r="FW269" s="205"/>
      <c r="FX269" s="205"/>
      <c r="FY269" s="205"/>
      <c r="FZ269" s="205"/>
      <c r="GA269" s="205"/>
      <c r="GB269" s="205"/>
      <c r="GC269" s="205"/>
      <c r="GD269" s="205"/>
      <c r="GE269" s="205"/>
      <c r="GF269" s="205"/>
      <c r="GG269" s="205"/>
      <c r="GH269" s="205"/>
      <c r="GI269" s="205"/>
      <c r="GJ269" s="205"/>
      <c r="GK269" s="205"/>
      <c r="GL269" s="205"/>
      <c r="GM269" s="205"/>
    </row>
    <row r="270" spans="1:195" s="237" customFormat="1" ht="18.75" customHeight="1">
      <c r="A270" s="5"/>
      <c r="B270" s="5"/>
      <c r="C270" s="19" t="s">
        <v>59</v>
      </c>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758" t="s">
        <v>263</v>
      </c>
      <c r="BF270" s="759"/>
      <c r="BG270" s="759"/>
      <c r="BH270" s="759"/>
      <c r="BI270" s="759"/>
      <c r="BJ270" s="759"/>
      <c r="BK270" s="759"/>
      <c r="BL270" s="760"/>
      <c r="BM270" s="5"/>
      <c r="BN270" s="5"/>
      <c r="BO270" s="19"/>
      <c r="BP270" s="5"/>
      <c r="BQ270" s="19" t="s">
        <v>59</v>
      </c>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758" t="s">
        <v>223</v>
      </c>
      <c r="DT270" s="759"/>
      <c r="DU270" s="759"/>
      <c r="DV270" s="759"/>
      <c r="DW270" s="759"/>
      <c r="DX270" s="759"/>
      <c r="DY270" s="759"/>
      <c r="DZ270" s="760"/>
      <c r="EA270" s="5"/>
      <c r="EB270" s="5"/>
      <c r="EC270" s="5"/>
      <c r="ED270" s="191"/>
      <c r="EE270" s="205"/>
      <c r="EF270" s="205"/>
      <c r="EG270" s="205"/>
      <c r="EH270" s="205"/>
      <c r="EI270" s="205"/>
      <c r="EJ270" s="205"/>
      <c r="EK270" s="205"/>
      <c r="EL270" s="205"/>
      <c r="EM270" s="205"/>
      <c r="EN270" s="205"/>
      <c r="EO270" s="205"/>
      <c r="EP270" s="205"/>
      <c r="EQ270" s="205"/>
      <c r="ER270" s="205"/>
      <c r="ES270" s="205"/>
      <c r="ET270" s="205"/>
      <c r="EU270" s="205"/>
      <c r="EV270" s="205"/>
      <c r="EW270" s="205"/>
      <c r="EX270" s="205"/>
      <c r="EY270" s="205"/>
      <c r="EZ270" s="205"/>
      <c r="FA270" s="205"/>
      <c r="FB270" s="205"/>
      <c r="FC270" s="205"/>
      <c r="FD270" s="205"/>
      <c r="FE270" s="205"/>
      <c r="FF270" s="205"/>
      <c r="FG270" s="205"/>
      <c r="FH270" s="205"/>
      <c r="FI270" s="205"/>
      <c r="FJ270" s="205"/>
      <c r="FK270" s="205"/>
      <c r="FL270" s="205"/>
      <c r="FM270" s="205"/>
      <c r="FN270" s="205"/>
      <c r="FO270" s="205"/>
      <c r="FP270" s="205"/>
      <c r="FQ270" s="205"/>
      <c r="FR270" s="205"/>
      <c r="FS270" s="205"/>
      <c r="FT270" s="205"/>
      <c r="FU270" s="205"/>
      <c r="FV270" s="205"/>
      <c r="FW270" s="205"/>
      <c r="FX270" s="205"/>
      <c r="FY270" s="205"/>
      <c r="FZ270" s="205"/>
      <c r="GA270" s="205"/>
      <c r="GB270" s="205"/>
      <c r="GC270" s="205"/>
      <c r="GD270" s="205"/>
      <c r="GE270" s="205"/>
      <c r="GF270" s="205"/>
      <c r="GG270" s="205"/>
      <c r="GH270" s="205"/>
      <c r="GI270" s="205"/>
      <c r="GJ270" s="205"/>
      <c r="GK270" s="205"/>
      <c r="GL270" s="205"/>
      <c r="GM270" s="205"/>
    </row>
    <row r="271" spans="1:195" s="237" customFormat="1" ht="18.75" customHeight="1">
      <c r="A271" s="5"/>
      <c r="B271" s="5"/>
      <c r="C271" s="19" t="s">
        <v>192</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761"/>
      <c r="BF271" s="762"/>
      <c r="BG271" s="762"/>
      <c r="BH271" s="762"/>
      <c r="BI271" s="762"/>
      <c r="BJ271" s="762"/>
      <c r="BK271" s="762"/>
      <c r="BL271" s="763"/>
      <c r="BM271" s="5"/>
      <c r="BN271" s="5"/>
      <c r="BO271" s="19"/>
      <c r="BP271" s="5"/>
      <c r="BQ271" s="19" t="s">
        <v>192</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761"/>
      <c r="DT271" s="762"/>
      <c r="DU271" s="762"/>
      <c r="DV271" s="762"/>
      <c r="DW271" s="762"/>
      <c r="DX271" s="762"/>
      <c r="DY271" s="762"/>
      <c r="DZ271" s="763"/>
      <c r="EA271" s="5"/>
      <c r="EB271" s="5"/>
      <c r="EC271" s="5"/>
      <c r="ED271" s="191"/>
      <c r="EE271" s="205"/>
      <c r="EF271" s="205"/>
      <c r="EG271" s="205"/>
      <c r="EH271" s="205"/>
      <c r="EI271" s="205"/>
      <c r="EJ271" s="205"/>
      <c r="EK271" s="205"/>
      <c r="EL271" s="205"/>
      <c r="EM271" s="205"/>
      <c r="EN271" s="205"/>
      <c r="EO271" s="205"/>
      <c r="EP271" s="205"/>
      <c r="EQ271" s="205"/>
      <c r="ER271" s="205"/>
      <c r="ES271" s="205"/>
      <c r="ET271" s="205"/>
      <c r="EU271" s="205"/>
      <c r="EV271" s="205"/>
      <c r="EW271" s="205"/>
      <c r="EX271" s="205"/>
      <c r="EY271" s="205"/>
      <c r="EZ271" s="205"/>
      <c r="FA271" s="205"/>
      <c r="FB271" s="205"/>
      <c r="FC271" s="205"/>
      <c r="FD271" s="205"/>
      <c r="FE271" s="205"/>
      <c r="FF271" s="205"/>
      <c r="FG271" s="205"/>
      <c r="FH271" s="205"/>
      <c r="FI271" s="205"/>
      <c r="FJ271" s="205"/>
      <c r="FK271" s="205"/>
      <c r="FL271" s="205"/>
      <c r="FM271" s="205"/>
      <c r="FN271" s="205"/>
      <c r="FO271" s="205"/>
      <c r="FP271" s="205"/>
      <c r="FQ271" s="205"/>
      <c r="FR271" s="205"/>
      <c r="FS271" s="205"/>
      <c r="FT271" s="205"/>
      <c r="FU271" s="205"/>
      <c r="FV271" s="205"/>
      <c r="FW271" s="205"/>
      <c r="FX271" s="205"/>
      <c r="FY271" s="205"/>
      <c r="FZ271" s="205"/>
      <c r="GA271" s="205"/>
      <c r="GB271" s="205"/>
      <c r="GC271" s="205"/>
      <c r="GD271" s="205"/>
      <c r="GE271" s="205"/>
      <c r="GF271" s="205"/>
      <c r="GG271" s="205"/>
      <c r="GH271" s="205"/>
      <c r="GI271" s="205"/>
      <c r="GJ271" s="205"/>
      <c r="GK271" s="205"/>
      <c r="GL271" s="205"/>
      <c r="GM271" s="205"/>
    </row>
    <row r="272" spans="1:195" s="5" customFormat="1" ht="18.75" customHeight="1">
      <c r="C272" s="19"/>
      <c r="BE272" s="265"/>
      <c r="BF272" s="265"/>
      <c r="BG272" s="265"/>
      <c r="BH272" s="265"/>
      <c r="BI272" s="265"/>
      <c r="BJ272" s="265"/>
      <c r="BK272" s="265"/>
      <c r="BL272" s="265"/>
      <c r="BO272" s="19"/>
      <c r="BQ272" s="19"/>
      <c r="BS272" s="1070" t="s">
        <v>468</v>
      </c>
      <c r="BT272" s="1070"/>
      <c r="BU272" s="1070"/>
      <c r="BV272" s="1070"/>
      <c r="BW272" s="1070"/>
      <c r="BX272" s="1070"/>
      <c r="BY272" s="1070"/>
      <c r="BZ272" s="1070"/>
      <c r="CA272" s="1070"/>
      <c r="CB272" s="1070"/>
      <c r="CC272" s="1070"/>
      <c r="CD272" s="1070"/>
      <c r="CE272" s="1070"/>
      <c r="CF272" s="1070"/>
      <c r="CG272" s="1070"/>
      <c r="CH272" s="1070"/>
      <c r="CI272" s="1070"/>
      <c r="CJ272" s="1070"/>
      <c r="CK272" s="1070"/>
      <c r="CL272" s="1070"/>
      <c r="CM272" s="1070"/>
      <c r="CN272" s="1070"/>
      <c r="CO272" s="1070"/>
      <c r="CP272" s="1070"/>
      <c r="CQ272" s="1070"/>
      <c r="CR272" s="1070"/>
      <c r="CS272" s="1070"/>
      <c r="CT272" s="1070"/>
      <c r="CU272" s="1070"/>
      <c r="CV272" s="1070"/>
      <c r="CW272" s="1070"/>
      <c r="CX272" s="1070"/>
      <c r="CY272" s="1070"/>
      <c r="CZ272" s="1070"/>
      <c r="DA272" s="1070"/>
      <c r="DB272" s="1070"/>
      <c r="DC272" s="1070"/>
      <c r="DD272" s="1070"/>
      <c r="DE272" s="1070"/>
      <c r="DF272" s="1070"/>
      <c r="DG272" s="1070"/>
      <c r="DH272" s="1070"/>
      <c r="DI272" s="1070"/>
      <c r="DJ272" s="1070"/>
      <c r="DK272" s="1070"/>
      <c r="DL272" s="1070"/>
      <c r="DM272" s="1070"/>
      <c r="DN272" s="1070"/>
      <c r="DO272" s="1070"/>
      <c r="DP272" s="1070"/>
      <c r="DQ272" s="1070"/>
      <c r="DR272" s="1070"/>
      <c r="DS272" s="1070"/>
      <c r="DT272" s="1070"/>
      <c r="DU272" s="1070"/>
      <c r="DV272" s="1070"/>
      <c r="DW272" s="1070"/>
      <c r="DX272" s="1070"/>
      <c r="DY272" s="1070"/>
      <c r="DZ272" s="1070"/>
    </row>
    <row r="273" spans="1:195" s="5" customFormat="1" ht="18.75" customHeight="1">
      <c r="C273" s="19"/>
      <c r="BE273" s="265"/>
      <c r="BF273" s="265"/>
      <c r="BG273" s="265"/>
      <c r="BH273" s="265"/>
      <c r="BI273" s="265"/>
      <c r="BJ273" s="265"/>
      <c r="BK273" s="265"/>
      <c r="BL273" s="265"/>
      <c r="BO273" s="19"/>
      <c r="BQ273" s="19"/>
      <c r="BS273" s="1070"/>
      <c r="BT273" s="1070"/>
      <c r="BU273" s="1070"/>
      <c r="BV273" s="1070"/>
      <c r="BW273" s="1070"/>
      <c r="BX273" s="1070"/>
      <c r="BY273" s="1070"/>
      <c r="BZ273" s="1070"/>
      <c r="CA273" s="1070"/>
      <c r="CB273" s="1070"/>
      <c r="CC273" s="1070"/>
      <c r="CD273" s="1070"/>
      <c r="CE273" s="1070"/>
      <c r="CF273" s="1070"/>
      <c r="CG273" s="1070"/>
      <c r="CH273" s="1070"/>
      <c r="CI273" s="1070"/>
      <c r="CJ273" s="1070"/>
      <c r="CK273" s="1070"/>
      <c r="CL273" s="1070"/>
      <c r="CM273" s="1070"/>
      <c r="CN273" s="1070"/>
      <c r="CO273" s="1070"/>
      <c r="CP273" s="1070"/>
      <c r="CQ273" s="1070"/>
      <c r="CR273" s="1070"/>
      <c r="CS273" s="1070"/>
      <c r="CT273" s="1070"/>
      <c r="CU273" s="1070"/>
      <c r="CV273" s="1070"/>
      <c r="CW273" s="1070"/>
      <c r="CX273" s="1070"/>
      <c r="CY273" s="1070"/>
      <c r="CZ273" s="1070"/>
      <c r="DA273" s="1070"/>
      <c r="DB273" s="1070"/>
      <c r="DC273" s="1070"/>
      <c r="DD273" s="1070"/>
      <c r="DE273" s="1070"/>
      <c r="DF273" s="1070"/>
      <c r="DG273" s="1070"/>
      <c r="DH273" s="1070"/>
      <c r="DI273" s="1070"/>
      <c r="DJ273" s="1070"/>
      <c r="DK273" s="1070"/>
      <c r="DL273" s="1070"/>
      <c r="DM273" s="1070"/>
      <c r="DN273" s="1070"/>
      <c r="DO273" s="1070"/>
      <c r="DP273" s="1070"/>
      <c r="DQ273" s="1070"/>
      <c r="DR273" s="1070"/>
      <c r="DS273" s="1070"/>
      <c r="DT273" s="1070"/>
      <c r="DU273" s="1070"/>
      <c r="DV273" s="1070"/>
      <c r="DW273" s="1070"/>
      <c r="DX273" s="1070"/>
      <c r="DY273" s="1070"/>
      <c r="DZ273" s="1070"/>
    </row>
    <row r="274" spans="1:195" s="5" customFormat="1" ht="18.75" customHeight="1">
      <c r="C274" s="19"/>
      <c r="BE274" s="265"/>
      <c r="BF274" s="265"/>
      <c r="BG274" s="265"/>
      <c r="BH274" s="265"/>
      <c r="BI274" s="265"/>
      <c r="BJ274" s="265"/>
      <c r="BK274" s="265"/>
      <c r="BL274" s="265"/>
      <c r="BO274" s="19"/>
      <c r="BQ274" s="19"/>
      <c r="BS274" s="1070"/>
      <c r="BT274" s="1070"/>
      <c r="BU274" s="1070"/>
      <c r="BV274" s="1070"/>
      <c r="BW274" s="1070"/>
      <c r="BX274" s="1070"/>
      <c r="BY274" s="1070"/>
      <c r="BZ274" s="1070"/>
      <c r="CA274" s="1070"/>
      <c r="CB274" s="1070"/>
      <c r="CC274" s="1070"/>
      <c r="CD274" s="1070"/>
      <c r="CE274" s="1070"/>
      <c r="CF274" s="1070"/>
      <c r="CG274" s="1070"/>
      <c r="CH274" s="1070"/>
      <c r="CI274" s="1070"/>
      <c r="CJ274" s="1070"/>
      <c r="CK274" s="1070"/>
      <c r="CL274" s="1070"/>
      <c r="CM274" s="1070"/>
      <c r="CN274" s="1070"/>
      <c r="CO274" s="1070"/>
      <c r="CP274" s="1070"/>
      <c r="CQ274" s="1070"/>
      <c r="CR274" s="1070"/>
      <c r="CS274" s="1070"/>
      <c r="CT274" s="1070"/>
      <c r="CU274" s="1070"/>
      <c r="CV274" s="1070"/>
      <c r="CW274" s="1070"/>
      <c r="CX274" s="1070"/>
      <c r="CY274" s="1070"/>
      <c r="CZ274" s="1070"/>
      <c r="DA274" s="1070"/>
      <c r="DB274" s="1070"/>
      <c r="DC274" s="1070"/>
      <c r="DD274" s="1070"/>
      <c r="DE274" s="1070"/>
      <c r="DF274" s="1070"/>
      <c r="DG274" s="1070"/>
      <c r="DH274" s="1070"/>
      <c r="DI274" s="1070"/>
      <c r="DJ274" s="1070"/>
      <c r="DK274" s="1070"/>
      <c r="DL274" s="1070"/>
      <c r="DM274" s="1070"/>
      <c r="DN274" s="1070"/>
      <c r="DO274" s="1070"/>
      <c r="DP274" s="1070"/>
      <c r="DQ274" s="1070"/>
      <c r="DR274" s="1070"/>
      <c r="DS274" s="1070"/>
      <c r="DT274" s="1070"/>
      <c r="DU274" s="1070"/>
      <c r="DV274" s="1070"/>
      <c r="DW274" s="1070"/>
      <c r="DX274" s="1070"/>
      <c r="DY274" s="1070"/>
      <c r="DZ274" s="1070"/>
    </row>
    <row r="275" spans="1:195" s="237" customFormat="1" ht="18.75" customHeight="1">
      <c r="A275" s="5"/>
      <c r="B275" s="19"/>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19"/>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191"/>
      <c r="EE275" s="205"/>
      <c r="EF275" s="205"/>
      <c r="EG275" s="205"/>
      <c r="EH275" s="205"/>
      <c r="EI275" s="205"/>
      <c r="EJ275" s="205"/>
      <c r="EK275" s="205"/>
      <c r="EL275" s="205"/>
      <c r="EM275" s="205"/>
      <c r="EN275" s="205"/>
      <c r="EO275" s="205"/>
      <c r="EP275" s="205"/>
      <c r="EQ275" s="205"/>
      <c r="ER275" s="205"/>
      <c r="ES275" s="205"/>
      <c r="ET275" s="205"/>
      <c r="EU275" s="205"/>
      <c r="EV275" s="205"/>
      <c r="EW275" s="205"/>
      <c r="EX275" s="205"/>
      <c r="EY275" s="205"/>
      <c r="EZ275" s="205"/>
      <c r="FA275" s="205"/>
      <c r="FB275" s="205"/>
      <c r="FC275" s="205"/>
      <c r="FD275" s="205"/>
      <c r="FE275" s="205"/>
      <c r="FF275" s="205"/>
      <c r="FG275" s="205"/>
      <c r="FH275" s="205"/>
      <c r="FI275" s="205"/>
      <c r="FJ275" s="205"/>
      <c r="FK275" s="205"/>
      <c r="FL275" s="205"/>
      <c r="FM275" s="205"/>
      <c r="FN275" s="205"/>
      <c r="FO275" s="205"/>
      <c r="FP275" s="205"/>
      <c r="FQ275" s="205"/>
      <c r="FR275" s="205"/>
      <c r="FS275" s="205"/>
      <c r="FT275" s="205"/>
      <c r="FU275" s="205"/>
      <c r="FV275" s="205"/>
      <c r="FW275" s="205"/>
      <c r="FX275" s="205"/>
      <c r="FY275" s="205"/>
      <c r="FZ275" s="205"/>
      <c r="GA275" s="205"/>
      <c r="GB275" s="205"/>
      <c r="GC275" s="205"/>
      <c r="GD275" s="205"/>
      <c r="GE275" s="205"/>
      <c r="GF275" s="205"/>
      <c r="GG275" s="205"/>
      <c r="GH275" s="205"/>
      <c r="GI275" s="205"/>
      <c r="GJ275" s="205"/>
      <c r="GK275" s="205"/>
      <c r="GL275" s="205"/>
      <c r="GM275" s="205"/>
    </row>
    <row r="276" spans="1:195" s="237" customFormat="1" ht="18.75" customHeight="1">
      <c r="A276" s="5"/>
      <c r="B276" s="5"/>
      <c r="C276" s="5"/>
      <c r="D276" s="5"/>
      <c r="E276" s="5" t="s">
        <v>264</v>
      </c>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t="s">
        <v>264</v>
      </c>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91"/>
      <c r="EE276" s="205"/>
      <c r="EF276" s="205"/>
      <c r="EG276" s="205"/>
      <c r="EH276" s="205"/>
      <c r="EI276" s="205"/>
      <c r="EJ276" s="205"/>
      <c r="EK276" s="205"/>
      <c r="EL276" s="205"/>
      <c r="EM276" s="205"/>
      <c r="EN276" s="205"/>
      <c r="EO276" s="205"/>
      <c r="EP276" s="205"/>
      <c r="EQ276" s="205"/>
      <c r="ER276" s="205"/>
      <c r="ES276" s="205"/>
      <c r="ET276" s="205"/>
      <c r="EU276" s="205"/>
      <c r="EV276" s="205"/>
      <c r="EW276" s="205"/>
      <c r="EX276" s="205"/>
      <c r="EY276" s="205"/>
      <c r="EZ276" s="205"/>
      <c r="FA276" s="205"/>
      <c r="FB276" s="205"/>
      <c r="FC276" s="205"/>
      <c r="FD276" s="205"/>
      <c r="FE276" s="205"/>
      <c r="FF276" s="205"/>
      <c r="FG276" s="205"/>
      <c r="FH276" s="205"/>
      <c r="FI276" s="205"/>
      <c r="FJ276" s="205"/>
      <c r="FK276" s="205"/>
      <c r="FL276" s="205"/>
      <c r="FM276" s="205"/>
      <c r="FN276" s="205"/>
      <c r="FO276" s="205"/>
      <c r="FP276" s="205"/>
      <c r="FQ276" s="205"/>
      <c r="FR276" s="205"/>
      <c r="FS276" s="205"/>
      <c r="FT276" s="205"/>
      <c r="FU276" s="205"/>
      <c r="FV276" s="205"/>
      <c r="FW276" s="205"/>
      <c r="FX276" s="205"/>
      <c r="FY276" s="205"/>
      <c r="FZ276" s="205"/>
      <c r="GA276" s="205"/>
      <c r="GB276" s="205"/>
      <c r="GC276" s="205"/>
      <c r="GD276" s="205"/>
      <c r="GE276" s="205"/>
      <c r="GF276" s="205"/>
      <c r="GG276" s="205"/>
      <c r="GH276" s="205"/>
      <c r="GI276" s="205"/>
      <c r="GJ276" s="205"/>
      <c r="GK276" s="205"/>
      <c r="GL276" s="205"/>
      <c r="GM276" s="205"/>
    </row>
    <row r="277" spans="1:195" s="237" customFormat="1" ht="18.75" customHeight="1">
      <c r="A277" s="5"/>
      <c r="B277" s="5"/>
      <c r="C277" s="5"/>
      <c r="D277" s="5"/>
      <c r="E277" s="5" t="s">
        <v>466</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475</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91"/>
      <c r="EE277" s="205"/>
      <c r="EF277" s="205"/>
      <c r="EG277" s="205"/>
      <c r="EH277" s="205"/>
      <c r="EI277" s="205"/>
      <c r="EJ277" s="205"/>
      <c r="EK277" s="205"/>
      <c r="EL277" s="205"/>
      <c r="EM277" s="205"/>
      <c r="EN277" s="205"/>
      <c r="EO277" s="205"/>
      <c r="EP277" s="205"/>
      <c r="EQ277" s="205"/>
      <c r="ER277" s="205"/>
      <c r="ES277" s="205"/>
      <c r="ET277" s="205"/>
      <c r="EU277" s="205"/>
      <c r="EV277" s="205"/>
      <c r="EW277" s="205"/>
      <c r="EX277" s="205"/>
      <c r="EY277" s="205"/>
      <c r="EZ277" s="205"/>
      <c r="FA277" s="205"/>
      <c r="FB277" s="205"/>
      <c r="FC277" s="205"/>
      <c r="FD277" s="205"/>
      <c r="FE277" s="205"/>
      <c r="FF277" s="205"/>
      <c r="FG277" s="205"/>
      <c r="FH277" s="205"/>
      <c r="FI277" s="205"/>
      <c r="FJ277" s="205"/>
      <c r="FK277" s="205"/>
      <c r="FL277" s="205"/>
      <c r="FM277" s="205"/>
      <c r="FN277" s="205"/>
      <c r="FO277" s="205"/>
      <c r="FP277" s="205"/>
      <c r="FQ277" s="205"/>
      <c r="FR277" s="205"/>
      <c r="FS277" s="205"/>
      <c r="FT277" s="205"/>
      <c r="FU277" s="205"/>
      <c r="FV277" s="205"/>
      <c r="FW277" s="205"/>
      <c r="FX277" s="205"/>
      <c r="FY277" s="205"/>
      <c r="FZ277" s="205"/>
      <c r="GA277" s="205"/>
      <c r="GB277" s="205"/>
      <c r="GC277" s="205"/>
      <c r="GD277" s="205"/>
      <c r="GE277" s="205"/>
      <c r="GF277" s="205"/>
      <c r="GG277" s="205"/>
      <c r="GH277" s="205"/>
      <c r="GI277" s="205"/>
      <c r="GJ277" s="205"/>
      <c r="GK277" s="205"/>
      <c r="GL277" s="205"/>
      <c r="GM277" s="205"/>
    </row>
    <row r="278" spans="1:195" s="237" customFormat="1" ht="18.75" customHeight="1">
      <c r="A278" s="5"/>
      <c r="B278" s="25"/>
      <c r="C278" s="25"/>
      <c r="D278" s="25"/>
      <c r="E278" s="1028"/>
      <c r="F278" s="1028"/>
      <c r="G278" s="1028"/>
      <c r="H278" s="1028"/>
      <c r="I278" s="1028"/>
      <c r="J278" s="1028"/>
      <c r="K278" s="1028"/>
      <c r="L278" s="1028"/>
      <c r="M278" s="1028"/>
      <c r="N278" s="1028"/>
      <c r="O278" s="1028"/>
      <c r="P278" s="1028"/>
      <c r="Q278" s="1028"/>
      <c r="R278" s="1028"/>
      <c r="S278" s="1028"/>
      <c r="T278" s="1028"/>
      <c r="U278" s="1028" t="s">
        <v>54</v>
      </c>
      <c r="V278" s="1028"/>
      <c r="W278" s="1028"/>
      <c r="X278" s="1028"/>
      <c r="Y278" s="1028"/>
      <c r="Z278" s="1028"/>
      <c r="AA278" s="1028"/>
      <c r="AB278" s="1028"/>
      <c r="AC278" s="1028"/>
      <c r="AD278" s="1028"/>
      <c r="AE278" s="1028"/>
      <c r="AF278" s="1028"/>
      <c r="AG278" s="1028"/>
      <c r="AH278" s="1028"/>
      <c r="AI278" s="1028"/>
      <c r="AJ278" s="1028"/>
      <c r="AK278" s="1022" t="s">
        <v>0</v>
      </c>
      <c r="AL278" s="1023"/>
      <c r="AM278" s="1023"/>
      <c r="AN278" s="1023"/>
      <c r="AO278" s="1023"/>
      <c r="AP278" s="1023"/>
      <c r="AQ278" s="1023"/>
      <c r="AR278" s="1023"/>
      <c r="AS278" s="1023"/>
      <c r="AT278" s="1024"/>
      <c r="AU278" s="1055" t="s">
        <v>1</v>
      </c>
      <c r="AV278" s="1015"/>
      <c r="AW278" s="1015"/>
      <c r="AX278" s="1015"/>
      <c r="AY278" s="1015"/>
      <c r="AZ278" s="1015"/>
      <c r="BA278" s="1015"/>
      <c r="BB278" s="1015"/>
      <c r="BC278" s="1015"/>
      <c r="BD278" s="1015"/>
      <c r="BE278" s="1015"/>
      <c r="BF278" s="1015"/>
      <c r="BG278" s="1015"/>
      <c r="BH278" s="1015"/>
      <c r="BI278" s="1015"/>
      <c r="BJ278" s="1016"/>
      <c r="BK278" s="5"/>
      <c r="BL278" s="5"/>
      <c r="BM278" s="5"/>
      <c r="BN278" s="5"/>
      <c r="BO278" s="5"/>
      <c r="BP278" s="5"/>
      <c r="BQ278" s="25"/>
      <c r="BR278" s="25"/>
      <c r="BS278" s="1028"/>
      <c r="BT278" s="1028"/>
      <c r="BU278" s="1028"/>
      <c r="BV278" s="1028"/>
      <c r="BW278" s="1028"/>
      <c r="BX278" s="1028"/>
      <c r="BY278" s="1028"/>
      <c r="BZ278" s="1028"/>
      <c r="CA278" s="1028"/>
      <c r="CB278" s="1028"/>
      <c r="CC278" s="1028"/>
      <c r="CD278" s="1028"/>
      <c r="CE278" s="1028"/>
      <c r="CF278" s="1028"/>
      <c r="CG278" s="1028"/>
      <c r="CH278" s="1028"/>
      <c r="CI278" s="1028" t="s">
        <v>54</v>
      </c>
      <c r="CJ278" s="1028"/>
      <c r="CK278" s="1028"/>
      <c r="CL278" s="1028"/>
      <c r="CM278" s="1028"/>
      <c r="CN278" s="1028"/>
      <c r="CO278" s="1028"/>
      <c r="CP278" s="1028"/>
      <c r="CQ278" s="1028"/>
      <c r="CR278" s="1028"/>
      <c r="CS278" s="1028"/>
      <c r="CT278" s="1028"/>
      <c r="CU278" s="1028"/>
      <c r="CV278" s="1028"/>
      <c r="CW278" s="1028"/>
      <c r="CX278" s="1028"/>
      <c r="CY278" s="1022" t="s">
        <v>0</v>
      </c>
      <c r="CZ278" s="1023"/>
      <c r="DA278" s="1023"/>
      <c r="DB278" s="1023"/>
      <c r="DC278" s="1023"/>
      <c r="DD278" s="1023"/>
      <c r="DE278" s="1023"/>
      <c r="DF278" s="1023"/>
      <c r="DG278" s="1023"/>
      <c r="DH278" s="1024"/>
      <c r="DI278" s="1055" t="s">
        <v>1</v>
      </c>
      <c r="DJ278" s="1015"/>
      <c r="DK278" s="1015"/>
      <c r="DL278" s="1015"/>
      <c r="DM278" s="1015"/>
      <c r="DN278" s="1015"/>
      <c r="DO278" s="1015"/>
      <c r="DP278" s="1015"/>
      <c r="DQ278" s="1015"/>
      <c r="DR278" s="1015"/>
      <c r="DS278" s="1015"/>
      <c r="DT278" s="1015"/>
      <c r="DU278" s="1015"/>
      <c r="DV278" s="1015"/>
      <c r="DW278" s="1015"/>
      <c r="DX278" s="1016"/>
      <c r="DY278" s="5"/>
      <c r="DZ278" s="5"/>
      <c r="EA278" s="5"/>
      <c r="EB278" s="5"/>
      <c r="EC278" s="5"/>
      <c r="ED278" s="191"/>
      <c r="EE278" s="205"/>
      <c r="EF278" s="205"/>
      <c r="EG278" s="205"/>
      <c r="EH278" s="205"/>
      <c r="EI278" s="205"/>
      <c r="EJ278" s="205"/>
      <c r="EK278" s="205"/>
      <c r="EL278" s="205"/>
      <c r="EM278" s="205"/>
      <c r="EN278" s="205"/>
      <c r="EO278" s="205"/>
      <c r="EP278" s="205"/>
      <c r="EQ278" s="205"/>
      <c r="ER278" s="205"/>
      <c r="ES278" s="205"/>
      <c r="ET278" s="205"/>
      <c r="EU278" s="205"/>
      <c r="EV278" s="205"/>
      <c r="EW278" s="205"/>
      <c r="EX278" s="205"/>
      <c r="EY278" s="205"/>
      <c r="EZ278" s="205"/>
      <c r="FA278" s="205"/>
      <c r="FB278" s="205"/>
      <c r="FC278" s="205"/>
      <c r="FD278" s="205"/>
      <c r="FE278" s="205"/>
      <c r="FF278" s="205"/>
      <c r="FG278" s="205"/>
      <c r="FH278" s="205"/>
      <c r="FI278" s="205"/>
      <c r="FJ278" s="205"/>
      <c r="FK278" s="205"/>
      <c r="FL278" s="205"/>
      <c r="FM278" s="205"/>
      <c r="FN278" s="205"/>
      <c r="FO278" s="205"/>
      <c r="FP278" s="205"/>
      <c r="FQ278" s="205"/>
      <c r="FR278" s="205"/>
      <c r="FS278" s="205"/>
      <c r="FT278" s="205"/>
      <c r="FU278" s="205"/>
      <c r="FV278" s="205"/>
      <c r="FW278" s="205"/>
      <c r="FX278" s="205"/>
      <c r="FY278" s="205"/>
      <c r="FZ278" s="205"/>
      <c r="GA278" s="205"/>
      <c r="GB278" s="205"/>
      <c r="GC278" s="205"/>
      <c r="GD278" s="205"/>
      <c r="GE278" s="205"/>
      <c r="GF278" s="205"/>
      <c r="GG278" s="205"/>
      <c r="GH278" s="205"/>
      <c r="GI278" s="205"/>
      <c r="GJ278" s="205"/>
      <c r="GK278" s="205"/>
      <c r="GL278" s="205"/>
      <c r="GM278" s="205"/>
    </row>
    <row r="279" spans="1:195" s="237" customFormat="1" ht="18.75" customHeight="1">
      <c r="A279" s="5"/>
      <c r="B279" s="25"/>
      <c r="C279" s="25"/>
      <c r="D279" s="25"/>
      <c r="E279" s="1028"/>
      <c r="F279" s="1028"/>
      <c r="G279" s="1028"/>
      <c r="H279" s="1028"/>
      <c r="I279" s="1028"/>
      <c r="J279" s="1028"/>
      <c r="K279" s="1028"/>
      <c r="L279" s="1028"/>
      <c r="M279" s="1028"/>
      <c r="N279" s="1028"/>
      <c r="O279" s="1028"/>
      <c r="P279" s="1028"/>
      <c r="Q279" s="1028"/>
      <c r="R279" s="1028"/>
      <c r="S279" s="1028"/>
      <c r="T279" s="1028"/>
      <c r="U279" s="1028"/>
      <c r="V279" s="1028"/>
      <c r="W279" s="1028"/>
      <c r="X279" s="1028"/>
      <c r="Y279" s="1028"/>
      <c r="Z279" s="1028"/>
      <c r="AA279" s="1028"/>
      <c r="AB279" s="1028"/>
      <c r="AC279" s="1028"/>
      <c r="AD279" s="1028"/>
      <c r="AE279" s="1028"/>
      <c r="AF279" s="1028"/>
      <c r="AG279" s="1028"/>
      <c r="AH279" s="1028"/>
      <c r="AI279" s="1028"/>
      <c r="AJ279" s="1028"/>
      <c r="AK279" s="1025"/>
      <c r="AL279" s="1026"/>
      <c r="AM279" s="1026"/>
      <c r="AN279" s="1026"/>
      <c r="AO279" s="1026"/>
      <c r="AP279" s="1026"/>
      <c r="AQ279" s="1026"/>
      <c r="AR279" s="1026"/>
      <c r="AS279" s="1026"/>
      <c r="AT279" s="1027"/>
      <c r="AU279" s="1055" t="s">
        <v>2</v>
      </c>
      <c r="AV279" s="1015"/>
      <c r="AW279" s="1015"/>
      <c r="AX279" s="1015"/>
      <c r="AY279" s="1015"/>
      <c r="AZ279" s="1016"/>
      <c r="BA279" s="1055" t="s">
        <v>3</v>
      </c>
      <c r="BB279" s="1015"/>
      <c r="BC279" s="1015"/>
      <c r="BD279" s="1015"/>
      <c r="BE279" s="1015"/>
      <c r="BF279" s="1015"/>
      <c r="BG279" s="1015"/>
      <c r="BH279" s="1015"/>
      <c r="BI279" s="1015"/>
      <c r="BJ279" s="1016"/>
      <c r="BK279" s="5"/>
      <c r="BL279" s="5"/>
      <c r="BM279" s="5"/>
      <c r="BN279" s="5"/>
      <c r="BO279" s="5"/>
      <c r="BP279" s="5"/>
      <c r="BQ279" s="25"/>
      <c r="BR279" s="25"/>
      <c r="BS279" s="1028"/>
      <c r="BT279" s="1028"/>
      <c r="BU279" s="1028"/>
      <c r="BV279" s="1028"/>
      <c r="BW279" s="1028"/>
      <c r="BX279" s="1028"/>
      <c r="BY279" s="1028"/>
      <c r="BZ279" s="1028"/>
      <c r="CA279" s="1028"/>
      <c r="CB279" s="1028"/>
      <c r="CC279" s="1028"/>
      <c r="CD279" s="1028"/>
      <c r="CE279" s="1028"/>
      <c r="CF279" s="1028"/>
      <c r="CG279" s="1028"/>
      <c r="CH279" s="1028"/>
      <c r="CI279" s="1028"/>
      <c r="CJ279" s="1028"/>
      <c r="CK279" s="1028"/>
      <c r="CL279" s="1028"/>
      <c r="CM279" s="1028"/>
      <c r="CN279" s="1028"/>
      <c r="CO279" s="1028"/>
      <c r="CP279" s="1028"/>
      <c r="CQ279" s="1028"/>
      <c r="CR279" s="1028"/>
      <c r="CS279" s="1028"/>
      <c r="CT279" s="1028"/>
      <c r="CU279" s="1028"/>
      <c r="CV279" s="1028"/>
      <c r="CW279" s="1028"/>
      <c r="CX279" s="1028"/>
      <c r="CY279" s="1025"/>
      <c r="CZ279" s="1026"/>
      <c r="DA279" s="1026"/>
      <c r="DB279" s="1026"/>
      <c r="DC279" s="1026"/>
      <c r="DD279" s="1026"/>
      <c r="DE279" s="1026"/>
      <c r="DF279" s="1026"/>
      <c r="DG279" s="1026"/>
      <c r="DH279" s="1027"/>
      <c r="DI279" s="1055" t="s">
        <v>2</v>
      </c>
      <c r="DJ279" s="1015"/>
      <c r="DK279" s="1015"/>
      <c r="DL279" s="1015"/>
      <c r="DM279" s="1015"/>
      <c r="DN279" s="1016"/>
      <c r="DO279" s="1055" t="s">
        <v>3</v>
      </c>
      <c r="DP279" s="1015"/>
      <c r="DQ279" s="1015"/>
      <c r="DR279" s="1015"/>
      <c r="DS279" s="1015"/>
      <c r="DT279" s="1015"/>
      <c r="DU279" s="1015"/>
      <c r="DV279" s="1015"/>
      <c r="DW279" s="1015"/>
      <c r="DX279" s="1016"/>
      <c r="DY279" s="5"/>
      <c r="DZ279" s="5"/>
      <c r="EA279" s="5"/>
      <c r="EB279" s="5"/>
      <c r="EC279" s="5"/>
      <c r="ED279" s="191"/>
      <c r="EE279" s="205"/>
      <c r="EF279" s="205"/>
      <c r="EG279" s="205"/>
      <c r="EH279" s="205"/>
      <c r="EI279" s="205"/>
      <c r="EJ279" s="205"/>
      <c r="EK279" s="205"/>
      <c r="EL279" s="205"/>
      <c r="EM279" s="205"/>
      <c r="EN279" s="205"/>
      <c r="EO279" s="205"/>
      <c r="EP279" s="205"/>
      <c r="EQ279" s="205"/>
      <c r="ER279" s="205"/>
      <c r="ES279" s="205"/>
      <c r="ET279" s="205"/>
      <c r="EU279" s="205"/>
      <c r="EV279" s="205"/>
      <c r="EW279" s="205"/>
      <c r="EX279" s="205"/>
      <c r="EY279" s="205"/>
      <c r="EZ279" s="205"/>
      <c r="FA279" s="205"/>
      <c r="FB279" s="205"/>
      <c r="FC279" s="205"/>
      <c r="FD279" s="205"/>
      <c r="FE279" s="205"/>
      <c r="FF279" s="205"/>
      <c r="FG279" s="205"/>
      <c r="FH279" s="205"/>
      <c r="FI279" s="205"/>
      <c r="FJ279" s="205"/>
      <c r="FK279" s="205"/>
      <c r="FL279" s="205"/>
      <c r="FM279" s="205"/>
      <c r="FN279" s="205"/>
      <c r="FO279" s="205"/>
      <c r="FP279" s="205"/>
      <c r="FQ279" s="205"/>
      <c r="FR279" s="205"/>
      <c r="FS279" s="205"/>
      <c r="FT279" s="205"/>
      <c r="FU279" s="205"/>
      <c r="FV279" s="205"/>
      <c r="FW279" s="205"/>
      <c r="FX279" s="205"/>
      <c r="FY279" s="205"/>
      <c r="FZ279" s="205"/>
      <c r="GA279" s="205"/>
      <c r="GB279" s="205"/>
      <c r="GC279" s="205"/>
      <c r="GD279" s="205"/>
      <c r="GE279" s="205"/>
      <c r="GF279" s="205"/>
      <c r="GG279" s="205"/>
      <c r="GH279" s="205"/>
      <c r="GI279" s="205"/>
      <c r="GJ279" s="205"/>
      <c r="GK279" s="205"/>
      <c r="GL279" s="205"/>
      <c r="GM279" s="205"/>
    </row>
    <row r="280" spans="1:195" s="237" customFormat="1" ht="5.0999999999999996" customHeight="1" thickBot="1">
      <c r="A280" s="5"/>
      <c r="B280" s="93"/>
      <c r="C280" s="93"/>
      <c r="D280" s="93"/>
      <c r="E280" s="1019" t="s">
        <v>53</v>
      </c>
      <c r="F280" s="1019"/>
      <c r="G280" s="1019"/>
      <c r="H280" s="1019"/>
      <c r="I280" s="1019"/>
      <c r="J280" s="1019"/>
      <c r="K280" s="1019"/>
      <c r="L280" s="1019"/>
      <c r="M280" s="1019"/>
      <c r="N280" s="1019"/>
      <c r="O280" s="1019"/>
      <c r="P280" s="1019"/>
      <c r="Q280" s="1019"/>
      <c r="R280" s="1019"/>
      <c r="S280" s="1019"/>
      <c r="T280" s="1019"/>
      <c r="U280" s="1012" t="str">
        <f>IF('入力シート（表紙・目次・様式１～６）'!C98="",'入力シート（表紙・目次・様式１～６）'!C92,'入力シート（表紙・目次・様式１～６）'!C98)</f>
        <v>01市立東小学校</v>
      </c>
      <c r="V280" s="1012"/>
      <c r="W280" s="1012"/>
      <c r="X280" s="1012"/>
      <c r="Y280" s="1012"/>
      <c r="Z280" s="1012"/>
      <c r="AA280" s="1012"/>
      <c r="AB280" s="1012"/>
      <c r="AC280" s="1012"/>
      <c r="AD280" s="1012"/>
      <c r="AE280" s="1012"/>
      <c r="AF280" s="1012"/>
      <c r="AG280" s="1012"/>
      <c r="AH280" s="1012"/>
      <c r="AI280" s="1012"/>
      <c r="AJ280" s="1012"/>
      <c r="AK280" s="1030">
        <f>'入力シート（表紙・目次・様式１～６）'!C103</f>
        <v>150</v>
      </c>
      <c r="AL280" s="1031"/>
      <c r="AM280" s="1031"/>
      <c r="AN280" s="1031"/>
      <c r="AO280" s="1031"/>
      <c r="AP280" s="1031"/>
      <c r="AQ280" s="1031"/>
      <c r="AR280" s="1031"/>
      <c r="AS280" s="1023" t="s">
        <v>265</v>
      </c>
      <c r="AT280" s="1024"/>
      <c r="AU280" s="168"/>
      <c r="AV280" s="165"/>
      <c r="AW280" s="165"/>
      <c r="AX280" s="165"/>
      <c r="AY280" s="165"/>
      <c r="AZ280" s="165"/>
      <c r="BA280" s="168"/>
      <c r="BB280" s="165"/>
      <c r="BC280" s="182"/>
      <c r="BD280" s="165"/>
      <c r="BE280" s="1038">
        <f>IF('入力シート（表紙・目次・様式１～６）'!I105="","",'入力シート（表紙・目次・様式１～６）'!I105)</f>
        <v>1</v>
      </c>
      <c r="BF280" s="1038"/>
      <c r="BG280" s="1038"/>
      <c r="BH280" s="1023" t="s">
        <v>51</v>
      </c>
      <c r="BI280" s="1023"/>
      <c r="BJ280" s="1024"/>
      <c r="BK280" s="5"/>
      <c r="BL280" s="5"/>
      <c r="BM280" s="5"/>
      <c r="BN280" s="5"/>
      <c r="BO280" s="5"/>
      <c r="BP280" s="5"/>
      <c r="BQ280" s="93"/>
      <c r="BR280" s="93"/>
      <c r="BS280" s="1019" t="s">
        <v>53</v>
      </c>
      <c r="BT280" s="1019"/>
      <c r="BU280" s="1019"/>
      <c r="BV280" s="1019"/>
      <c r="BW280" s="1019"/>
      <c r="BX280" s="1019"/>
      <c r="BY280" s="1019"/>
      <c r="BZ280" s="1019"/>
      <c r="CA280" s="1019"/>
      <c r="CB280" s="1019"/>
      <c r="CC280" s="1019"/>
      <c r="CD280" s="1019"/>
      <c r="CE280" s="1019"/>
      <c r="CF280" s="1019"/>
      <c r="CG280" s="1019"/>
      <c r="CH280" s="1019"/>
      <c r="CI280" s="1012" t="s">
        <v>398</v>
      </c>
      <c r="CJ280" s="1012"/>
      <c r="CK280" s="1012"/>
      <c r="CL280" s="1012"/>
      <c r="CM280" s="1012"/>
      <c r="CN280" s="1012"/>
      <c r="CO280" s="1012"/>
      <c r="CP280" s="1012"/>
      <c r="CQ280" s="1012"/>
      <c r="CR280" s="1012"/>
      <c r="CS280" s="1012"/>
      <c r="CT280" s="1012"/>
      <c r="CU280" s="1012"/>
      <c r="CV280" s="1012"/>
      <c r="CW280" s="1012"/>
      <c r="CX280" s="1012"/>
      <c r="CY280" s="1030">
        <v>2000</v>
      </c>
      <c r="CZ280" s="1031"/>
      <c r="DA280" s="1031"/>
      <c r="DB280" s="1031"/>
      <c r="DC280" s="1031"/>
      <c r="DD280" s="1031"/>
      <c r="DE280" s="1031"/>
      <c r="DF280" s="1031"/>
      <c r="DG280" s="1023" t="s">
        <v>265</v>
      </c>
      <c r="DH280" s="1024"/>
      <c r="DI280" s="168"/>
      <c r="DJ280" s="165"/>
      <c r="DK280" s="165"/>
      <c r="DL280" s="165"/>
      <c r="DM280" s="165"/>
      <c r="DN280" s="165"/>
      <c r="DO280" s="168"/>
      <c r="DP280" s="165"/>
      <c r="DQ280" s="182"/>
      <c r="DR280" s="165"/>
      <c r="DS280" s="1038">
        <v>4</v>
      </c>
      <c r="DT280" s="1038"/>
      <c r="DU280" s="1038"/>
      <c r="DV280" s="1023" t="s">
        <v>51</v>
      </c>
      <c r="DW280" s="1023"/>
      <c r="DX280" s="1024"/>
      <c r="DY280" s="5"/>
      <c r="DZ280" s="5"/>
      <c r="EA280" s="5"/>
      <c r="EB280" s="5"/>
      <c r="EC280" s="5"/>
      <c r="ED280" s="207"/>
      <c r="EE280" s="207"/>
      <c r="EF280" s="206"/>
      <c r="EG280" s="206"/>
      <c r="EH280" s="206"/>
      <c r="EI280" s="206"/>
      <c r="EJ280" s="206"/>
      <c r="EK280" s="206"/>
      <c r="EL280" s="206"/>
      <c r="EM280" s="206"/>
      <c r="EN280" s="247"/>
      <c r="EO280" s="247"/>
      <c r="EP280" s="247"/>
      <c r="EQ280" s="205"/>
      <c r="ER280" s="248"/>
      <c r="ES280" s="248"/>
      <c r="ET280" s="248"/>
      <c r="EU280" s="205"/>
      <c r="EV280" s="248"/>
      <c r="EW280" s="205"/>
      <c r="EX280" s="205"/>
      <c r="EY280" s="205"/>
      <c r="EZ280" s="205"/>
      <c r="FA280" s="205"/>
      <c r="FB280" s="205"/>
      <c r="FC280" s="205"/>
      <c r="FD280" s="205"/>
      <c r="FE280" s="205"/>
      <c r="FF280" s="205"/>
      <c r="FG280" s="205"/>
      <c r="FH280" s="205"/>
      <c r="FI280" s="205"/>
      <c r="FJ280" s="205"/>
      <c r="FK280" s="205"/>
      <c r="FL280" s="205"/>
      <c r="FM280" s="205"/>
      <c r="FN280" s="205"/>
      <c r="FO280" s="205"/>
      <c r="FP280" s="205"/>
      <c r="FQ280" s="205"/>
      <c r="FR280" s="205"/>
      <c r="FS280" s="205"/>
      <c r="FT280" s="205"/>
      <c r="FU280" s="205"/>
      <c r="FV280" s="205"/>
      <c r="FW280" s="205"/>
      <c r="FX280" s="205"/>
      <c r="FY280" s="205"/>
      <c r="FZ280" s="205"/>
      <c r="GA280" s="205"/>
      <c r="GB280" s="205"/>
      <c r="GC280" s="205"/>
      <c r="GD280" s="205"/>
      <c r="GE280" s="205"/>
      <c r="GF280" s="205"/>
      <c r="GG280" s="205"/>
      <c r="GH280" s="205"/>
      <c r="GI280" s="205"/>
      <c r="GJ280" s="205"/>
      <c r="GK280" s="205"/>
      <c r="GL280" s="205"/>
      <c r="GM280" s="205"/>
    </row>
    <row r="281" spans="1:195" s="237" customFormat="1" ht="14.25" thickBot="1">
      <c r="A281" s="5"/>
      <c r="B281" s="93"/>
      <c r="C281" s="93"/>
      <c r="D281" s="93"/>
      <c r="E281" s="1019"/>
      <c r="F281" s="1019"/>
      <c r="G281" s="1019"/>
      <c r="H281" s="1019"/>
      <c r="I281" s="1019"/>
      <c r="J281" s="1019"/>
      <c r="K281" s="1019"/>
      <c r="L281" s="1019"/>
      <c r="M281" s="1019"/>
      <c r="N281" s="1019"/>
      <c r="O281" s="1019"/>
      <c r="P281" s="1019"/>
      <c r="Q281" s="1019"/>
      <c r="R281" s="1019"/>
      <c r="S281" s="1019"/>
      <c r="T281" s="1019"/>
      <c r="U281" s="1012"/>
      <c r="V281" s="1012"/>
      <c r="W281" s="1012"/>
      <c r="X281" s="1012"/>
      <c r="Y281" s="1012"/>
      <c r="Z281" s="1012"/>
      <c r="AA281" s="1012"/>
      <c r="AB281" s="1012"/>
      <c r="AC281" s="1012"/>
      <c r="AD281" s="1012"/>
      <c r="AE281" s="1012"/>
      <c r="AF281" s="1012"/>
      <c r="AG281" s="1012"/>
      <c r="AH281" s="1012"/>
      <c r="AI281" s="1012"/>
      <c r="AJ281" s="1012"/>
      <c r="AK281" s="1032"/>
      <c r="AL281" s="1033"/>
      <c r="AM281" s="1033"/>
      <c r="AN281" s="1033"/>
      <c r="AO281" s="1033"/>
      <c r="AP281" s="1033"/>
      <c r="AQ281" s="1033"/>
      <c r="AR281" s="1033"/>
      <c r="AS281" s="1036"/>
      <c r="AT281" s="1037"/>
      <c r="AU281" s="94"/>
      <c r="AV281" s="166"/>
      <c r="AW281" s="1041" t="str">
        <f>IF('入力シート（表紙・目次・様式１～６）'!C105="徒歩","✔","")</f>
        <v/>
      </c>
      <c r="AX281" s="1042"/>
      <c r="AY281" s="166"/>
      <c r="AZ281" s="166"/>
      <c r="BA281" s="94"/>
      <c r="BB281" s="25"/>
      <c r="BC281" s="1041" t="str">
        <f>IF('入力シート（表紙・目次・様式１～６）'!C105="車両","✔","")</f>
        <v>✔</v>
      </c>
      <c r="BD281" s="1042"/>
      <c r="BE281" s="1039"/>
      <c r="BF281" s="1039"/>
      <c r="BG281" s="1039"/>
      <c r="BH281" s="1036"/>
      <c r="BI281" s="1036"/>
      <c r="BJ281" s="1037"/>
      <c r="BK281" s="5"/>
      <c r="BL281" s="5"/>
      <c r="BM281" s="5"/>
      <c r="BN281" s="5"/>
      <c r="BO281" s="5"/>
      <c r="BP281" s="5"/>
      <c r="BQ281" s="93"/>
      <c r="BR281" s="93"/>
      <c r="BS281" s="1019"/>
      <c r="BT281" s="1019"/>
      <c r="BU281" s="1019"/>
      <c r="BV281" s="1019"/>
      <c r="BW281" s="1019"/>
      <c r="BX281" s="1019"/>
      <c r="BY281" s="1019"/>
      <c r="BZ281" s="1019"/>
      <c r="CA281" s="1019"/>
      <c r="CB281" s="1019"/>
      <c r="CC281" s="1019"/>
      <c r="CD281" s="1019"/>
      <c r="CE281" s="1019"/>
      <c r="CF281" s="1019"/>
      <c r="CG281" s="1019"/>
      <c r="CH281" s="1019"/>
      <c r="CI281" s="1012"/>
      <c r="CJ281" s="1012"/>
      <c r="CK281" s="1012"/>
      <c r="CL281" s="1012"/>
      <c r="CM281" s="1012"/>
      <c r="CN281" s="1012"/>
      <c r="CO281" s="1012"/>
      <c r="CP281" s="1012"/>
      <c r="CQ281" s="1012"/>
      <c r="CR281" s="1012"/>
      <c r="CS281" s="1012"/>
      <c r="CT281" s="1012"/>
      <c r="CU281" s="1012"/>
      <c r="CV281" s="1012"/>
      <c r="CW281" s="1012"/>
      <c r="CX281" s="1012"/>
      <c r="CY281" s="1032"/>
      <c r="CZ281" s="1033"/>
      <c r="DA281" s="1033"/>
      <c r="DB281" s="1033"/>
      <c r="DC281" s="1033"/>
      <c r="DD281" s="1033"/>
      <c r="DE281" s="1033"/>
      <c r="DF281" s="1033"/>
      <c r="DG281" s="1036"/>
      <c r="DH281" s="1037"/>
      <c r="DI281" s="94"/>
      <c r="DJ281" s="166"/>
      <c r="DK281" s="1041"/>
      <c r="DL281" s="1042"/>
      <c r="DM281" s="166"/>
      <c r="DN281" s="166"/>
      <c r="DO281" s="94"/>
      <c r="DP281" s="25"/>
      <c r="DQ281" s="1041" t="s">
        <v>266</v>
      </c>
      <c r="DR281" s="1042"/>
      <c r="DS281" s="1039"/>
      <c r="DT281" s="1039"/>
      <c r="DU281" s="1039"/>
      <c r="DV281" s="1036"/>
      <c r="DW281" s="1036"/>
      <c r="DX281" s="1037"/>
      <c r="DY281" s="5"/>
      <c r="DZ281" s="5"/>
      <c r="EA281" s="5"/>
      <c r="EB281" s="5"/>
      <c r="EC281" s="5"/>
      <c r="ED281" s="207"/>
      <c r="EE281" s="207"/>
      <c r="EF281" s="206"/>
      <c r="EG281" s="206"/>
      <c r="EI281" s="206"/>
      <c r="EJ281" s="206"/>
      <c r="EK281" s="206"/>
      <c r="EL281" s="206"/>
      <c r="EM281" s="206"/>
      <c r="EN281" s="247"/>
      <c r="EO281" s="247"/>
      <c r="EP281" s="205"/>
      <c r="EQ281" s="205"/>
      <c r="ER281" s="248"/>
      <c r="ES281" s="205"/>
      <c r="ET281" s="205"/>
      <c r="EU281" s="248"/>
      <c r="EV281" s="205"/>
      <c r="EW281" s="205"/>
      <c r="EX281" s="205"/>
      <c r="EY281" s="205"/>
      <c r="EZ281" s="205"/>
      <c r="FA281" s="205"/>
      <c r="FB281" s="205"/>
      <c r="FC281" s="205"/>
      <c r="FD281" s="205"/>
      <c r="FE281" s="205"/>
      <c r="FF281" s="205"/>
      <c r="FG281" s="205"/>
      <c r="FH281" s="205"/>
      <c r="FI281" s="205"/>
      <c r="FJ281" s="205"/>
      <c r="FK281" s="205"/>
      <c r="FL281" s="205"/>
      <c r="FM281" s="205"/>
      <c r="FN281" s="205"/>
      <c r="FO281" s="205"/>
      <c r="FP281" s="205"/>
      <c r="FQ281" s="205"/>
      <c r="FR281" s="205"/>
      <c r="FS281" s="205"/>
      <c r="FT281" s="205"/>
      <c r="FU281" s="205"/>
      <c r="FV281" s="205"/>
      <c r="FW281" s="205"/>
      <c r="FX281" s="205"/>
      <c r="FY281" s="205"/>
      <c r="FZ281" s="205"/>
      <c r="GA281" s="205"/>
      <c r="GB281" s="205"/>
      <c r="GC281" s="205"/>
      <c r="GD281" s="205"/>
      <c r="GE281" s="205"/>
      <c r="GF281" s="205"/>
      <c r="GG281" s="205"/>
      <c r="GH281" s="205"/>
      <c r="GI281" s="205"/>
      <c r="GJ281" s="205"/>
      <c r="GK281" s="205"/>
      <c r="GL281" s="205"/>
    </row>
    <row r="282" spans="1:195" s="237" customFormat="1" ht="5.0999999999999996" customHeight="1">
      <c r="A282" s="5"/>
      <c r="B282" s="93"/>
      <c r="C282" s="93"/>
      <c r="D282" s="93"/>
      <c r="E282" s="1019"/>
      <c r="F282" s="1019"/>
      <c r="G282" s="1019"/>
      <c r="H282" s="1019"/>
      <c r="I282" s="1019"/>
      <c r="J282" s="1019"/>
      <c r="K282" s="1019"/>
      <c r="L282" s="1019"/>
      <c r="M282" s="1019"/>
      <c r="N282" s="1019"/>
      <c r="O282" s="1019"/>
      <c r="P282" s="1019"/>
      <c r="Q282" s="1019"/>
      <c r="R282" s="1019"/>
      <c r="S282" s="1019"/>
      <c r="T282" s="1019"/>
      <c r="U282" s="1012"/>
      <c r="V282" s="1012"/>
      <c r="W282" s="1012"/>
      <c r="X282" s="1012"/>
      <c r="Y282" s="1012"/>
      <c r="Z282" s="1012"/>
      <c r="AA282" s="1012"/>
      <c r="AB282" s="1012"/>
      <c r="AC282" s="1012"/>
      <c r="AD282" s="1012"/>
      <c r="AE282" s="1012"/>
      <c r="AF282" s="1012"/>
      <c r="AG282" s="1012"/>
      <c r="AH282" s="1012"/>
      <c r="AI282" s="1012"/>
      <c r="AJ282" s="1012"/>
      <c r="AK282" s="1034"/>
      <c r="AL282" s="1035"/>
      <c r="AM282" s="1035"/>
      <c r="AN282" s="1035"/>
      <c r="AO282" s="1035"/>
      <c r="AP282" s="1035"/>
      <c r="AQ282" s="1035"/>
      <c r="AR282" s="1035"/>
      <c r="AS282" s="1026"/>
      <c r="AT282" s="1027"/>
      <c r="AU282" s="169"/>
      <c r="AV282" s="167"/>
      <c r="AW282" s="167"/>
      <c r="AX282" s="167"/>
      <c r="AY282" s="167"/>
      <c r="AZ282" s="167"/>
      <c r="BA282" s="169"/>
      <c r="BB282" s="181"/>
      <c r="BC282" s="181"/>
      <c r="BD282" s="167"/>
      <c r="BE282" s="1040"/>
      <c r="BF282" s="1040"/>
      <c r="BG282" s="1040"/>
      <c r="BH282" s="1026"/>
      <c r="BI282" s="1026"/>
      <c r="BJ282" s="1027"/>
      <c r="BK282" s="5"/>
      <c r="BL282" s="5"/>
      <c r="BM282" s="5"/>
      <c r="BN282" s="5"/>
      <c r="BO282" s="5"/>
      <c r="BP282" s="5"/>
      <c r="BQ282" s="93"/>
      <c r="BR282" s="93"/>
      <c r="BS282" s="1019"/>
      <c r="BT282" s="1019"/>
      <c r="BU282" s="1019"/>
      <c r="BV282" s="1019"/>
      <c r="BW282" s="1019"/>
      <c r="BX282" s="1019"/>
      <c r="BY282" s="1019"/>
      <c r="BZ282" s="1019"/>
      <c r="CA282" s="1019"/>
      <c r="CB282" s="1019"/>
      <c r="CC282" s="1019"/>
      <c r="CD282" s="1019"/>
      <c r="CE282" s="1019"/>
      <c r="CF282" s="1019"/>
      <c r="CG282" s="1019"/>
      <c r="CH282" s="1019"/>
      <c r="CI282" s="1012"/>
      <c r="CJ282" s="1012"/>
      <c r="CK282" s="1012"/>
      <c r="CL282" s="1012"/>
      <c r="CM282" s="1012"/>
      <c r="CN282" s="1012"/>
      <c r="CO282" s="1012"/>
      <c r="CP282" s="1012"/>
      <c r="CQ282" s="1012"/>
      <c r="CR282" s="1012"/>
      <c r="CS282" s="1012"/>
      <c r="CT282" s="1012"/>
      <c r="CU282" s="1012"/>
      <c r="CV282" s="1012"/>
      <c r="CW282" s="1012"/>
      <c r="CX282" s="1012"/>
      <c r="CY282" s="1034"/>
      <c r="CZ282" s="1035"/>
      <c r="DA282" s="1035"/>
      <c r="DB282" s="1035"/>
      <c r="DC282" s="1035"/>
      <c r="DD282" s="1035"/>
      <c r="DE282" s="1035"/>
      <c r="DF282" s="1035"/>
      <c r="DG282" s="1026"/>
      <c r="DH282" s="1027"/>
      <c r="DI282" s="169"/>
      <c r="DJ282" s="167"/>
      <c r="DK282" s="167"/>
      <c r="DL282" s="167"/>
      <c r="DM282" s="167"/>
      <c r="DN282" s="167"/>
      <c r="DO282" s="169"/>
      <c r="DP282" s="181"/>
      <c r="DQ282" s="181"/>
      <c r="DR282" s="167"/>
      <c r="DS282" s="1040"/>
      <c r="DT282" s="1040"/>
      <c r="DU282" s="1040"/>
      <c r="DV282" s="1026"/>
      <c r="DW282" s="1026"/>
      <c r="DX282" s="1027"/>
      <c r="DY282" s="5"/>
      <c r="DZ282" s="5"/>
      <c r="EA282" s="5"/>
      <c r="EB282" s="5"/>
      <c r="EC282" s="5"/>
      <c r="ED282" s="207"/>
      <c r="EE282" s="207"/>
      <c r="EF282" s="206"/>
      <c r="EG282" s="206"/>
      <c r="EH282" s="206"/>
      <c r="EI282" s="206"/>
      <c r="EJ282" s="206"/>
      <c r="EK282" s="206"/>
      <c r="EL282" s="206"/>
      <c r="EM282" s="206"/>
      <c r="EN282" s="247"/>
      <c r="EO282" s="247"/>
      <c r="EP282" s="247"/>
      <c r="EQ282" s="205"/>
      <c r="ER282" s="205"/>
      <c r="ES282" s="248"/>
      <c r="ET282" s="205"/>
      <c r="EU282" s="205"/>
      <c r="EV282" s="248"/>
      <c r="EW282" s="205"/>
      <c r="EX282" s="205"/>
      <c r="EY282" s="205"/>
      <c r="EZ282" s="205"/>
      <c r="FA282" s="205"/>
      <c r="FB282" s="205"/>
      <c r="FC282" s="205"/>
      <c r="FD282" s="205"/>
      <c r="FE282" s="205"/>
      <c r="FF282" s="205"/>
      <c r="FG282" s="205"/>
      <c r="FH282" s="205"/>
      <c r="FI282" s="205"/>
      <c r="FJ282" s="205"/>
      <c r="FK282" s="205"/>
      <c r="FL282" s="205"/>
      <c r="FM282" s="205"/>
      <c r="FN282" s="205"/>
      <c r="FO282" s="205"/>
      <c r="FP282" s="205"/>
      <c r="FQ282" s="205"/>
      <c r="FR282" s="205"/>
      <c r="FS282" s="205"/>
      <c r="FT282" s="205"/>
      <c r="FU282" s="205"/>
      <c r="FV282" s="205"/>
      <c r="FW282" s="205"/>
      <c r="FX282" s="205"/>
      <c r="FY282" s="205"/>
      <c r="FZ282" s="205"/>
      <c r="GA282" s="205"/>
      <c r="GB282" s="205"/>
      <c r="GC282" s="205"/>
      <c r="GD282" s="205"/>
      <c r="GE282" s="205"/>
      <c r="GF282" s="205"/>
      <c r="GG282" s="205"/>
      <c r="GH282" s="205"/>
      <c r="GI282" s="205"/>
      <c r="GJ282" s="205"/>
      <c r="GK282" s="205"/>
      <c r="GL282" s="205"/>
      <c r="GM282" s="205"/>
    </row>
    <row r="283" spans="1:195" s="237" customFormat="1" ht="5.0999999999999996" customHeight="1" thickBot="1">
      <c r="A283" s="5"/>
      <c r="B283" s="93"/>
      <c r="C283" s="93"/>
      <c r="D283" s="93"/>
      <c r="E283" s="1019" t="s">
        <v>153</v>
      </c>
      <c r="F283" s="1019"/>
      <c r="G283" s="1019"/>
      <c r="H283" s="1019"/>
      <c r="I283" s="1019"/>
      <c r="J283" s="1019"/>
      <c r="K283" s="1019"/>
      <c r="L283" s="1019"/>
      <c r="M283" s="1019"/>
      <c r="N283" s="1019"/>
      <c r="O283" s="1019"/>
      <c r="P283" s="1019"/>
      <c r="Q283" s="1019"/>
      <c r="R283" s="1019"/>
      <c r="S283" s="1019"/>
      <c r="T283" s="1019"/>
      <c r="U283" s="1012" t="str">
        <f>IF(対象災害選択シート!T11="✕","-",IF('入力シート（表紙・目次・様式１～６）'!C136="",IF('入力シート（表紙・目次・様式１～６）'!C130=0,"",'入力シート（表紙・目次・様式１～６）'!C130),IF('入力シート（表紙・目次・様式１～６）'!C136="","",'入力シート（表紙・目次・様式１～６）'!C136)))</f>
        <v>47市立西南ｺﾐｭﾆﾃｨｾﾝﾀｰ</v>
      </c>
      <c r="V283" s="1012"/>
      <c r="W283" s="1012"/>
      <c r="X283" s="1012"/>
      <c r="Y283" s="1012"/>
      <c r="Z283" s="1012"/>
      <c r="AA283" s="1012"/>
      <c r="AB283" s="1012"/>
      <c r="AC283" s="1012"/>
      <c r="AD283" s="1012"/>
      <c r="AE283" s="1012"/>
      <c r="AF283" s="1012"/>
      <c r="AG283" s="1012"/>
      <c r="AH283" s="1012"/>
      <c r="AI283" s="1012"/>
      <c r="AJ283" s="1012"/>
      <c r="AK283" s="1030">
        <f>IF(対象災害選択シート!T11="✕","-",IF('入力シート（表紙・目次・様式１～６）'!C141=0,"",'入力シート（表紙・目次・様式１～６）'!C141))</f>
        <v>50</v>
      </c>
      <c r="AL283" s="1031"/>
      <c r="AM283" s="1031"/>
      <c r="AN283" s="1031"/>
      <c r="AO283" s="1031"/>
      <c r="AP283" s="1031"/>
      <c r="AQ283" s="1031"/>
      <c r="AR283" s="1031"/>
      <c r="AS283" s="1023" t="s">
        <v>265</v>
      </c>
      <c r="AT283" s="1024"/>
      <c r="AU283" s="251"/>
      <c r="AV283" s="252"/>
      <c r="AW283" s="252"/>
      <c r="AX283" s="252"/>
      <c r="AY283" s="252"/>
      <c r="AZ283" s="252"/>
      <c r="BA283" s="251"/>
      <c r="BB283" s="252"/>
      <c r="BC283" s="257"/>
      <c r="BD283" s="252"/>
      <c r="BE283" s="1038" t="str">
        <f>IF(対象災害選択シート!T11="✕","-",IF('入力シート（表紙・目次・様式１～６）'!I143="","",'入力シート（表紙・目次・様式１～６）'!I143))</f>
        <v/>
      </c>
      <c r="BF283" s="1038"/>
      <c r="BG283" s="1038"/>
      <c r="BH283" s="1023" t="s">
        <v>51</v>
      </c>
      <c r="BI283" s="1023"/>
      <c r="BJ283" s="1024"/>
      <c r="BK283" s="5"/>
      <c r="BL283" s="5"/>
      <c r="BM283" s="5"/>
      <c r="BN283" s="5"/>
      <c r="BO283" s="5"/>
      <c r="BP283" s="5"/>
      <c r="BQ283" s="93"/>
      <c r="BR283" s="93"/>
      <c r="BS283" s="1019" t="s">
        <v>153</v>
      </c>
      <c r="BT283" s="1019"/>
      <c r="BU283" s="1019"/>
      <c r="BV283" s="1019"/>
      <c r="BW283" s="1019"/>
      <c r="BX283" s="1019"/>
      <c r="BY283" s="1019"/>
      <c r="BZ283" s="1019"/>
      <c r="CA283" s="1019"/>
      <c r="CB283" s="1019"/>
      <c r="CC283" s="1019"/>
      <c r="CD283" s="1019"/>
      <c r="CE283" s="1019"/>
      <c r="CF283" s="1019"/>
      <c r="CG283" s="1019"/>
      <c r="CH283" s="1019"/>
      <c r="CI283" s="1012" t="s">
        <v>398</v>
      </c>
      <c r="CJ283" s="1012"/>
      <c r="CK283" s="1012"/>
      <c r="CL283" s="1012"/>
      <c r="CM283" s="1012"/>
      <c r="CN283" s="1012"/>
      <c r="CO283" s="1012"/>
      <c r="CP283" s="1012"/>
      <c r="CQ283" s="1012"/>
      <c r="CR283" s="1012"/>
      <c r="CS283" s="1012"/>
      <c r="CT283" s="1012"/>
      <c r="CU283" s="1012"/>
      <c r="CV283" s="1012"/>
      <c r="CW283" s="1012"/>
      <c r="CX283" s="1012"/>
      <c r="CY283" s="1030">
        <v>2000</v>
      </c>
      <c r="CZ283" s="1031"/>
      <c r="DA283" s="1031"/>
      <c r="DB283" s="1031"/>
      <c r="DC283" s="1031"/>
      <c r="DD283" s="1031"/>
      <c r="DE283" s="1031"/>
      <c r="DF283" s="1031"/>
      <c r="DG283" s="1023" t="s">
        <v>265</v>
      </c>
      <c r="DH283" s="1024"/>
      <c r="DI283" s="168"/>
      <c r="DJ283" s="165"/>
      <c r="DK283" s="165"/>
      <c r="DL283" s="165"/>
      <c r="DM283" s="165"/>
      <c r="DN283" s="165"/>
      <c r="DO283" s="168"/>
      <c r="DP283" s="165"/>
      <c r="DQ283" s="182"/>
      <c r="DR283" s="165"/>
      <c r="DS283" s="1038">
        <v>4</v>
      </c>
      <c r="DT283" s="1038"/>
      <c r="DU283" s="1038"/>
      <c r="DV283" s="1023" t="s">
        <v>51</v>
      </c>
      <c r="DW283" s="1023"/>
      <c r="DX283" s="1024"/>
      <c r="DY283" s="5"/>
      <c r="DZ283" s="5"/>
      <c r="EA283" s="5"/>
      <c r="EB283" s="5"/>
      <c r="EC283" s="5"/>
      <c r="ED283" s="207"/>
      <c r="EE283" s="207"/>
      <c r="EF283" s="206"/>
      <c r="EG283" s="206"/>
      <c r="EH283" s="206"/>
      <c r="EI283" s="206"/>
      <c r="EJ283" s="206"/>
      <c r="EK283" s="206"/>
      <c r="EL283" s="206"/>
      <c r="EM283" s="206"/>
      <c r="EN283" s="247"/>
      <c r="EO283" s="247"/>
      <c r="EP283" s="247"/>
      <c r="EQ283" s="205"/>
      <c r="ER283" s="248"/>
      <c r="ES283" s="248"/>
      <c r="ET283" s="248"/>
      <c r="EU283" s="205"/>
      <c r="EV283" s="248"/>
      <c r="EW283" s="205"/>
      <c r="EX283" s="205"/>
      <c r="EY283" s="205"/>
      <c r="EZ283" s="205"/>
      <c r="FA283" s="205"/>
      <c r="FB283" s="205"/>
      <c r="FC283" s="205"/>
      <c r="FD283" s="205"/>
      <c r="FE283" s="205"/>
      <c r="FF283" s="205"/>
      <c r="FG283" s="205"/>
      <c r="FH283" s="205"/>
      <c r="FI283" s="205"/>
      <c r="FJ283" s="205"/>
      <c r="FK283" s="205"/>
      <c r="FL283" s="205"/>
      <c r="FM283" s="205"/>
      <c r="FN283" s="205"/>
      <c r="FO283" s="205"/>
      <c r="FP283" s="205"/>
      <c r="FQ283" s="205"/>
      <c r="FR283" s="205"/>
      <c r="FS283" s="205"/>
      <c r="FT283" s="205"/>
      <c r="FU283" s="205"/>
      <c r="FV283" s="205"/>
      <c r="FW283" s="205"/>
      <c r="FX283" s="205"/>
      <c r="FY283" s="205"/>
      <c r="FZ283" s="205"/>
      <c r="GA283" s="205"/>
      <c r="GB283" s="205"/>
      <c r="GC283" s="205"/>
      <c r="GD283" s="205"/>
      <c r="GE283" s="205"/>
      <c r="GF283" s="205"/>
      <c r="GG283" s="205"/>
      <c r="GH283" s="205"/>
      <c r="GI283" s="205"/>
      <c r="GJ283" s="205"/>
      <c r="GK283" s="205"/>
      <c r="GL283" s="205"/>
      <c r="GM283" s="205"/>
    </row>
    <row r="284" spans="1:195" s="237" customFormat="1" ht="14.25" customHeight="1" thickBot="1">
      <c r="A284" s="5"/>
      <c r="B284" s="93"/>
      <c r="C284" s="93"/>
      <c r="D284" s="93"/>
      <c r="E284" s="1019"/>
      <c r="F284" s="1019"/>
      <c r="G284" s="1019"/>
      <c r="H284" s="1019"/>
      <c r="I284" s="1019"/>
      <c r="J284" s="1019"/>
      <c r="K284" s="1019"/>
      <c r="L284" s="1019"/>
      <c r="M284" s="1019"/>
      <c r="N284" s="1019"/>
      <c r="O284" s="1019"/>
      <c r="P284" s="1019"/>
      <c r="Q284" s="1019"/>
      <c r="R284" s="1019"/>
      <c r="S284" s="1019"/>
      <c r="T284" s="1019"/>
      <c r="U284" s="1012"/>
      <c r="V284" s="1012"/>
      <c r="W284" s="1012"/>
      <c r="X284" s="1012"/>
      <c r="Y284" s="1012"/>
      <c r="Z284" s="1012"/>
      <c r="AA284" s="1012"/>
      <c r="AB284" s="1012"/>
      <c r="AC284" s="1012"/>
      <c r="AD284" s="1012"/>
      <c r="AE284" s="1012"/>
      <c r="AF284" s="1012"/>
      <c r="AG284" s="1012"/>
      <c r="AH284" s="1012"/>
      <c r="AI284" s="1012"/>
      <c r="AJ284" s="1012"/>
      <c r="AK284" s="1032"/>
      <c r="AL284" s="1033"/>
      <c r="AM284" s="1033"/>
      <c r="AN284" s="1033"/>
      <c r="AO284" s="1033"/>
      <c r="AP284" s="1033"/>
      <c r="AQ284" s="1033"/>
      <c r="AR284" s="1033"/>
      <c r="AS284" s="1036"/>
      <c r="AT284" s="1037"/>
      <c r="AU284" s="94"/>
      <c r="AV284" s="255"/>
      <c r="AW284" s="1041" t="str">
        <f>IF(対象災害選択シート!T11="✕","-",IF('入力シート（表紙・目次・様式１～６）'!C143="徒歩","✔",""))</f>
        <v>✔</v>
      </c>
      <c r="AX284" s="1042"/>
      <c r="AY284" s="255"/>
      <c r="AZ284" s="255"/>
      <c r="BA284" s="94"/>
      <c r="BB284" s="25"/>
      <c r="BC284" s="1041" t="str">
        <f>IF(対象災害選択シート!T11="✕","-",IF('入力シート（表紙・目次・様式１～６）'!C143="車両","✔",""))</f>
        <v/>
      </c>
      <c r="BD284" s="1042"/>
      <c r="BE284" s="1039"/>
      <c r="BF284" s="1039"/>
      <c r="BG284" s="1039"/>
      <c r="BH284" s="1036"/>
      <c r="BI284" s="1036"/>
      <c r="BJ284" s="1037"/>
      <c r="BK284" s="5"/>
      <c r="BL284" s="5"/>
      <c r="BM284" s="5"/>
      <c r="BN284" s="5"/>
      <c r="BO284" s="5"/>
      <c r="BP284" s="5"/>
      <c r="BQ284" s="93"/>
      <c r="BR284" s="93"/>
      <c r="BS284" s="1019"/>
      <c r="BT284" s="1019"/>
      <c r="BU284" s="1019"/>
      <c r="BV284" s="1019"/>
      <c r="BW284" s="1019"/>
      <c r="BX284" s="1019"/>
      <c r="BY284" s="1019"/>
      <c r="BZ284" s="1019"/>
      <c r="CA284" s="1019"/>
      <c r="CB284" s="1019"/>
      <c r="CC284" s="1019"/>
      <c r="CD284" s="1019"/>
      <c r="CE284" s="1019"/>
      <c r="CF284" s="1019"/>
      <c r="CG284" s="1019"/>
      <c r="CH284" s="1019"/>
      <c r="CI284" s="1012"/>
      <c r="CJ284" s="1012"/>
      <c r="CK284" s="1012"/>
      <c r="CL284" s="1012"/>
      <c r="CM284" s="1012"/>
      <c r="CN284" s="1012"/>
      <c r="CO284" s="1012"/>
      <c r="CP284" s="1012"/>
      <c r="CQ284" s="1012"/>
      <c r="CR284" s="1012"/>
      <c r="CS284" s="1012"/>
      <c r="CT284" s="1012"/>
      <c r="CU284" s="1012"/>
      <c r="CV284" s="1012"/>
      <c r="CW284" s="1012"/>
      <c r="CX284" s="1012"/>
      <c r="CY284" s="1032"/>
      <c r="CZ284" s="1033"/>
      <c r="DA284" s="1033"/>
      <c r="DB284" s="1033"/>
      <c r="DC284" s="1033"/>
      <c r="DD284" s="1033"/>
      <c r="DE284" s="1033"/>
      <c r="DF284" s="1033"/>
      <c r="DG284" s="1036"/>
      <c r="DH284" s="1037"/>
      <c r="DI284" s="94"/>
      <c r="DJ284" s="166"/>
      <c r="DK284" s="1041"/>
      <c r="DL284" s="1042"/>
      <c r="DM284" s="166"/>
      <c r="DN284" s="166"/>
      <c r="DO284" s="94"/>
      <c r="DP284" s="25"/>
      <c r="DQ284" s="1041" t="s">
        <v>266</v>
      </c>
      <c r="DR284" s="1042"/>
      <c r="DS284" s="1039"/>
      <c r="DT284" s="1039"/>
      <c r="DU284" s="1039"/>
      <c r="DV284" s="1036"/>
      <c r="DW284" s="1036"/>
      <c r="DX284" s="1037"/>
      <c r="DY284" s="5"/>
      <c r="DZ284" s="5"/>
      <c r="EA284" s="5"/>
      <c r="EB284" s="5"/>
      <c r="EC284" s="5"/>
      <c r="ED284" s="207"/>
      <c r="EE284" s="207"/>
      <c r="EF284" s="206"/>
      <c r="EG284" s="206"/>
      <c r="EH284" s="206"/>
      <c r="EI284" s="206"/>
      <c r="EJ284" s="206"/>
      <c r="EK284" s="206"/>
      <c r="EL284" s="206"/>
      <c r="EM284" s="206"/>
      <c r="EN284" s="247"/>
      <c r="EO284" s="247"/>
      <c r="EP284" s="247"/>
      <c r="EQ284" s="205"/>
      <c r="ER284" s="205"/>
      <c r="ES284" s="248"/>
      <c r="ET284" s="205"/>
      <c r="EU284" s="205"/>
      <c r="EV284" s="248"/>
      <c r="EW284" s="205"/>
      <c r="EX284" s="205"/>
      <c r="EY284" s="205"/>
      <c r="EZ284" s="205"/>
      <c r="FA284" s="205"/>
      <c r="FB284" s="205"/>
      <c r="FC284" s="205"/>
      <c r="FD284" s="205"/>
      <c r="FE284" s="205"/>
      <c r="FF284" s="205"/>
      <c r="FG284" s="205"/>
      <c r="FH284" s="205"/>
      <c r="FI284" s="205"/>
      <c r="FJ284" s="205"/>
      <c r="FK284" s="205"/>
      <c r="FL284" s="205"/>
      <c r="FM284" s="205"/>
      <c r="FN284" s="205"/>
      <c r="FO284" s="205"/>
      <c r="FP284" s="205"/>
      <c r="FQ284" s="205"/>
      <c r="FR284" s="205"/>
      <c r="FS284" s="205"/>
      <c r="FT284" s="205"/>
      <c r="FU284" s="205"/>
      <c r="FV284" s="205"/>
      <c r="FW284" s="205"/>
      <c r="FX284" s="205"/>
      <c r="FY284" s="205"/>
      <c r="FZ284" s="205"/>
      <c r="GA284" s="205"/>
      <c r="GB284" s="205"/>
      <c r="GC284" s="205"/>
      <c r="GD284" s="205"/>
      <c r="GE284" s="205"/>
      <c r="GF284" s="205"/>
      <c r="GG284" s="205"/>
      <c r="GH284" s="205"/>
      <c r="GI284" s="205"/>
      <c r="GJ284" s="205"/>
      <c r="GK284" s="205"/>
      <c r="GL284" s="205"/>
      <c r="GM284" s="205"/>
    </row>
    <row r="285" spans="1:195" s="237" customFormat="1" ht="5.0999999999999996" customHeight="1">
      <c r="A285" s="5"/>
      <c r="B285" s="93"/>
      <c r="C285" s="93"/>
      <c r="D285" s="93"/>
      <c r="E285" s="1019"/>
      <c r="F285" s="1019"/>
      <c r="G285" s="1019"/>
      <c r="H285" s="1019"/>
      <c r="I285" s="1019"/>
      <c r="J285" s="1019"/>
      <c r="K285" s="1019"/>
      <c r="L285" s="1019"/>
      <c r="M285" s="1019"/>
      <c r="N285" s="1019"/>
      <c r="O285" s="1019"/>
      <c r="P285" s="1019"/>
      <c r="Q285" s="1019"/>
      <c r="R285" s="1019"/>
      <c r="S285" s="1019"/>
      <c r="T285" s="1019"/>
      <c r="U285" s="1012"/>
      <c r="V285" s="1012"/>
      <c r="W285" s="1012"/>
      <c r="X285" s="1012"/>
      <c r="Y285" s="1012"/>
      <c r="Z285" s="1012"/>
      <c r="AA285" s="1012"/>
      <c r="AB285" s="1012"/>
      <c r="AC285" s="1012"/>
      <c r="AD285" s="1012"/>
      <c r="AE285" s="1012"/>
      <c r="AF285" s="1012"/>
      <c r="AG285" s="1012"/>
      <c r="AH285" s="1012"/>
      <c r="AI285" s="1012"/>
      <c r="AJ285" s="1012"/>
      <c r="AK285" s="1034"/>
      <c r="AL285" s="1035"/>
      <c r="AM285" s="1035"/>
      <c r="AN285" s="1035"/>
      <c r="AO285" s="1035"/>
      <c r="AP285" s="1035"/>
      <c r="AQ285" s="1035"/>
      <c r="AR285" s="1035"/>
      <c r="AS285" s="1026"/>
      <c r="AT285" s="1027"/>
      <c r="AU285" s="253"/>
      <c r="AV285" s="254"/>
      <c r="AW285" s="254"/>
      <c r="AX285" s="254"/>
      <c r="AY285" s="254"/>
      <c r="AZ285" s="254"/>
      <c r="BA285" s="253"/>
      <c r="BB285" s="256"/>
      <c r="BC285" s="256"/>
      <c r="BD285" s="254"/>
      <c r="BE285" s="1040"/>
      <c r="BF285" s="1040"/>
      <c r="BG285" s="1040"/>
      <c r="BH285" s="1026"/>
      <c r="BI285" s="1026"/>
      <c r="BJ285" s="1027"/>
      <c r="BK285" s="5"/>
      <c r="BL285" s="5"/>
      <c r="BM285" s="5"/>
      <c r="BN285" s="5"/>
      <c r="BO285" s="5"/>
      <c r="BP285" s="5"/>
      <c r="BQ285" s="93"/>
      <c r="BR285" s="93"/>
      <c r="BS285" s="1019"/>
      <c r="BT285" s="1019"/>
      <c r="BU285" s="1019"/>
      <c r="BV285" s="1019"/>
      <c r="BW285" s="1019"/>
      <c r="BX285" s="1019"/>
      <c r="BY285" s="1019"/>
      <c r="BZ285" s="1019"/>
      <c r="CA285" s="1019"/>
      <c r="CB285" s="1019"/>
      <c r="CC285" s="1019"/>
      <c r="CD285" s="1019"/>
      <c r="CE285" s="1019"/>
      <c r="CF285" s="1019"/>
      <c r="CG285" s="1019"/>
      <c r="CH285" s="1019"/>
      <c r="CI285" s="1012"/>
      <c r="CJ285" s="1012"/>
      <c r="CK285" s="1012"/>
      <c r="CL285" s="1012"/>
      <c r="CM285" s="1012"/>
      <c r="CN285" s="1012"/>
      <c r="CO285" s="1012"/>
      <c r="CP285" s="1012"/>
      <c r="CQ285" s="1012"/>
      <c r="CR285" s="1012"/>
      <c r="CS285" s="1012"/>
      <c r="CT285" s="1012"/>
      <c r="CU285" s="1012"/>
      <c r="CV285" s="1012"/>
      <c r="CW285" s="1012"/>
      <c r="CX285" s="1012"/>
      <c r="CY285" s="1034"/>
      <c r="CZ285" s="1035"/>
      <c r="DA285" s="1035"/>
      <c r="DB285" s="1035"/>
      <c r="DC285" s="1035"/>
      <c r="DD285" s="1035"/>
      <c r="DE285" s="1035"/>
      <c r="DF285" s="1035"/>
      <c r="DG285" s="1026"/>
      <c r="DH285" s="1027"/>
      <c r="DI285" s="169"/>
      <c r="DJ285" s="167"/>
      <c r="DK285" s="167"/>
      <c r="DL285" s="167"/>
      <c r="DM285" s="167"/>
      <c r="DN285" s="167"/>
      <c r="DO285" s="169"/>
      <c r="DP285" s="181"/>
      <c r="DQ285" s="181"/>
      <c r="DR285" s="167"/>
      <c r="DS285" s="1040"/>
      <c r="DT285" s="1040"/>
      <c r="DU285" s="1040"/>
      <c r="DV285" s="1026"/>
      <c r="DW285" s="1026"/>
      <c r="DX285" s="1027"/>
      <c r="DY285" s="5"/>
      <c r="DZ285" s="5"/>
      <c r="EA285" s="5"/>
      <c r="EB285" s="5"/>
      <c r="EC285" s="5"/>
      <c r="ED285" s="207"/>
      <c r="EE285" s="207"/>
      <c r="EF285" s="206"/>
      <c r="EG285" s="206"/>
      <c r="EH285" s="206"/>
      <c r="EI285" s="206"/>
      <c r="EJ285" s="206"/>
      <c r="EK285" s="206"/>
      <c r="EL285" s="206"/>
      <c r="EM285" s="206"/>
      <c r="EN285" s="247"/>
      <c r="EO285" s="247"/>
      <c r="EP285" s="247"/>
      <c r="EQ285" s="205"/>
      <c r="ER285" s="205"/>
      <c r="ES285" s="248"/>
      <c r="ET285" s="205"/>
      <c r="EU285" s="205"/>
      <c r="EV285" s="248"/>
      <c r="EW285" s="205"/>
      <c r="EX285" s="205"/>
      <c r="EY285" s="205"/>
      <c r="EZ285" s="205"/>
      <c r="FA285" s="205"/>
      <c r="FB285" s="205"/>
      <c r="FC285" s="205"/>
      <c r="FD285" s="205"/>
      <c r="FE285" s="205"/>
      <c r="FF285" s="205"/>
      <c r="FG285" s="205"/>
      <c r="FH285" s="205"/>
      <c r="FI285" s="205"/>
      <c r="FJ285" s="205"/>
      <c r="FK285" s="205"/>
      <c r="FL285" s="205"/>
      <c r="FM285" s="205"/>
      <c r="FN285" s="205"/>
      <c r="FO285" s="205"/>
      <c r="FP285" s="205"/>
      <c r="FQ285" s="205"/>
      <c r="FR285" s="205"/>
      <c r="FS285" s="205"/>
      <c r="FT285" s="205"/>
      <c r="FU285" s="205"/>
      <c r="FV285" s="205"/>
      <c r="FW285" s="205"/>
      <c r="FX285" s="205"/>
      <c r="FY285" s="205"/>
      <c r="FZ285" s="205"/>
      <c r="GA285" s="205"/>
      <c r="GB285" s="205"/>
      <c r="GC285" s="205"/>
      <c r="GD285" s="205"/>
      <c r="GE285" s="205"/>
      <c r="GF285" s="205"/>
      <c r="GG285" s="205"/>
      <c r="GH285" s="205"/>
      <c r="GI285" s="205"/>
      <c r="GJ285" s="205"/>
      <c r="GK285" s="205"/>
      <c r="GL285" s="205"/>
      <c r="GM285" s="205"/>
    </row>
    <row r="286" spans="1:195" s="237" customFormat="1" ht="5.0999999999999996" hidden="1" customHeight="1" thickBot="1">
      <c r="A286" s="5"/>
      <c r="B286" s="93"/>
      <c r="C286" s="93"/>
      <c r="D286" s="93"/>
      <c r="E286" s="1019" t="s">
        <v>154</v>
      </c>
      <c r="F286" s="1019"/>
      <c r="G286" s="1019"/>
      <c r="H286" s="1019"/>
      <c r="I286" s="1019"/>
      <c r="J286" s="1019"/>
      <c r="K286" s="1019"/>
      <c r="L286" s="1019"/>
      <c r="M286" s="1019"/>
      <c r="N286" s="1019"/>
      <c r="O286" s="1019"/>
      <c r="P286" s="1019"/>
      <c r="Q286" s="1019"/>
      <c r="R286" s="1019"/>
      <c r="S286" s="1019"/>
      <c r="T286" s="1019"/>
      <c r="U286" s="1012"/>
      <c r="V286" s="1012"/>
      <c r="W286" s="1012"/>
      <c r="X286" s="1012"/>
      <c r="Y286" s="1012"/>
      <c r="Z286" s="1012"/>
      <c r="AA286" s="1012"/>
      <c r="AB286" s="1012"/>
      <c r="AC286" s="1012"/>
      <c r="AD286" s="1012"/>
      <c r="AE286" s="1012"/>
      <c r="AF286" s="1012"/>
      <c r="AG286" s="1012"/>
      <c r="AH286" s="1012"/>
      <c r="AI286" s="1012"/>
      <c r="AJ286" s="1012"/>
      <c r="AK286" s="1030"/>
      <c r="AL286" s="1031"/>
      <c r="AM286" s="1031"/>
      <c r="AN286" s="1031"/>
      <c r="AO286" s="1031"/>
      <c r="AP286" s="1031"/>
      <c r="AQ286" s="1031"/>
      <c r="AR286" s="1031"/>
      <c r="AS286" s="1023" t="s">
        <v>265</v>
      </c>
      <c r="AT286" s="1024"/>
      <c r="AU286" s="251"/>
      <c r="AV286" s="252"/>
      <c r="AW286" s="252"/>
      <c r="AX286" s="252"/>
      <c r="AY286" s="252"/>
      <c r="AZ286" s="252"/>
      <c r="BA286" s="251"/>
      <c r="BB286" s="252"/>
      <c r="BC286" s="257"/>
      <c r="BD286" s="252"/>
      <c r="BE286" s="1038"/>
      <c r="BF286" s="1038"/>
      <c r="BG286" s="1038"/>
      <c r="BH286" s="1023" t="s">
        <v>51</v>
      </c>
      <c r="BI286" s="1023"/>
      <c r="BJ286" s="1024"/>
      <c r="BK286" s="5"/>
      <c r="BL286" s="5"/>
      <c r="BM286" s="5"/>
      <c r="BN286" s="5"/>
      <c r="BO286" s="5"/>
      <c r="BP286" s="5"/>
      <c r="BQ286" s="93"/>
      <c r="BR286" s="93"/>
      <c r="BS286" s="1019" t="s">
        <v>154</v>
      </c>
      <c r="BT286" s="1019"/>
      <c r="BU286" s="1019"/>
      <c r="BV286" s="1019"/>
      <c r="BW286" s="1019"/>
      <c r="BX286" s="1019"/>
      <c r="BY286" s="1019"/>
      <c r="BZ286" s="1019"/>
      <c r="CA286" s="1019"/>
      <c r="CB286" s="1019"/>
      <c r="CC286" s="1019"/>
      <c r="CD286" s="1019"/>
      <c r="CE286" s="1019"/>
      <c r="CF286" s="1019"/>
      <c r="CG286" s="1019"/>
      <c r="CH286" s="1019"/>
      <c r="CI286" s="1012" t="s">
        <v>398</v>
      </c>
      <c r="CJ286" s="1012"/>
      <c r="CK286" s="1012"/>
      <c r="CL286" s="1012"/>
      <c r="CM286" s="1012"/>
      <c r="CN286" s="1012"/>
      <c r="CO286" s="1012"/>
      <c r="CP286" s="1012"/>
      <c r="CQ286" s="1012"/>
      <c r="CR286" s="1012"/>
      <c r="CS286" s="1012"/>
      <c r="CT286" s="1012"/>
      <c r="CU286" s="1012"/>
      <c r="CV286" s="1012"/>
      <c r="CW286" s="1012"/>
      <c r="CX286" s="1012"/>
      <c r="CY286" s="1030">
        <v>2000</v>
      </c>
      <c r="CZ286" s="1031"/>
      <c r="DA286" s="1031"/>
      <c r="DB286" s="1031"/>
      <c r="DC286" s="1031"/>
      <c r="DD286" s="1031"/>
      <c r="DE286" s="1031"/>
      <c r="DF286" s="1031"/>
      <c r="DG286" s="1023" t="s">
        <v>265</v>
      </c>
      <c r="DH286" s="1024"/>
      <c r="DI286" s="168"/>
      <c r="DJ286" s="165"/>
      <c r="DK286" s="165"/>
      <c r="DL286" s="165"/>
      <c r="DM286" s="165"/>
      <c r="DN286" s="165"/>
      <c r="DO286" s="168"/>
      <c r="DP286" s="165"/>
      <c r="DQ286" s="182"/>
      <c r="DR286" s="165"/>
      <c r="DS286" s="1038">
        <v>4</v>
      </c>
      <c r="DT286" s="1038"/>
      <c r="DU286" s="1038"/>
      <c r="DV286" s="1023" t="s">
        <v>51</v>
      </c>
      <c r="DW286" s="1023"/>
      <c r="DX286" s="1024"/>
      <c r="DY286" s="5"/>
      <c r="DZ286" s="5"/>
      <c r="EA286" s="5"/>
      <c r="EB286" s="5"/>
      <c r="EC286" s="5"/>
      <c r="ED286" s="207"/>
      <c r="EE286" s="207"/>
      <c r="EF286" s="206"/>
      <c r="EG286" s="206"/>
      <c r="EH286" s="206"/>
      <c r="EI286" s="206"/>
      <c r="EJ286" s="206"/>
      <c r="EK286" s="206"/>
      <c r="EL286" s="206"/>
      <c r="EM286" s="206"/>
      <c r="EN286" s="247"/>
      <c r="EO286" s="247"/>
      <c r="EP286" s="247"/>
      <c r="EQ286" s="205"/>
      <c r="ER286" s="248"/>
      <c r="ES286" s="248"/>
      <c r="ET286" s="248"/>
      <c r="EU286" s="205"/>
      <c r="EV286" s="248"/>
      <c r="EW286" s="205"/>
      <c r="EX286" s="205"/>
      <c r="EY286" s="205"/>
      <c r="EZ286" s="205"/>
      <c r="FA286" s="205"/>
      <c r="FB286" s="205"/>
      <c r="FC286" s="205"/>
      <c r="FD286" s="205"/>
      <c r="FE286" s="205"/>
      <c r="FF286" s="205"/>
      <c r="FG286" s="205"/>
      <c r="FH286" s="205"/>
      <c r="FI286" s="205"/>
      <c r="FJ286" s="205"/>
      <c r="FK286" s="205"/>
      <c r="FL286" s="205"/>
      <c r="FM286" s="205"/>
      <c r="FN286" s="205"/>
      <c r="FO286" s="205"/>
      <c r="FP286" s="205"/>
      <c r="FQ286" s="205"/>
      <c r="FR286" s="205"/>
      <c r="FS286" s="205"/>
      <c r="FT286" s="205"/>
      <c r="FU286" s="205"/>
      <c r="FV286" s="205"/>
      <c r="FW286" s="205"/>
      <c r="FX286" s="205"/>
      <c r="FY286" s="205"/>
      <c r="FZ286" s="205"/>
      <c r="GA286" s="205"/>
      <c r="GB286" s="205"/>
      <c r="GC286" s="205"/>
      <c r="GD286" s="205"/>
      <c r="GE286" s="205"/>
      <c r="GF286" s="205"/>
      <c r="GG286" s="205"/>
      <c r="GH286" s="205"/>
      <c r="GI286" s="205"/>
      <c r="GJ286" s="205"/>
      <c r="GK286" s="205"/>
      <c r="GL286" s="205"/>
      <c r="GM286" s="205"/>
    </row>
    <row r="287" spans="1:195" s="237" customFormat="1" ht="14.25" hidden="1" customHeight="1" thickBot="1">
      <c r="A287" s="5"/>
      <c r="B287" s="93"/>
      <c r="C287" s="93"/>
      <c r="D287" s="93"/>
      <c r="E287" s="1019"/>
      <c r="F287" s="1019"/>
      <c r="G287" s="1019"/>
      <c r="H287" s="1019"/>
      <c r="I287" s="1019"/>
      <c r="J287" s="1019"/>
      <c r="K287" s="1019"/>
      <c r="L287" s="1019"/>
      <c r="M287" s="1019"/>
      <c r="N287" s="1019"/>
      <c r="O287" s="1019"/>
      <c r="P287" s="1019"/>
      <c r="Q287" s="1019"/>
      <c r="R287" s="1019"/>
      <c r="S287" s="1019"/>
      <c r="T287" s="1019"/>
      <c r="U287" s="1012"/>
      <c r="V287" s="1012"/>
      <c r="W287" s="1012"/>
      <c r="X287" s="1012"/>
      <c r="Y287" s="1012"/>
      <c r="Z287" s="1012"/>
      <c r="AA287" s="1012"/>
      <c r="AB287" s="1012"/>
      <c r="AC287" s="1012"/>
      <c r="AD287" s="1012"/>
      <c r="AE287" s="1012"/>
      <c r="AF287" s="1012"/>
      <c r="AG287" s="1012"/>
      <c r="AH287" s="1012"/>
      <c r="AI287" s="1012"/>
      <c r="AJ287" s="1012"/>
      <c r="AK287" s="1032"/>
      <c r="AL287" s="1033"/>
      <c r="AM287" s="1033"/>
      <c r="AN287" s="1033"/>
      <c r="AO287" s="1033"/>
      <c r="AP287" s="1033"/>
      <c r="AQ287" s="1033"/>
      <c r="AR287" s="1033"/>
      <c r="AS287" s="1036"/>
      <c r="AT287" s="1037"/>
      <c r="AU287" s="94"/>
      <c r="AV287" s="255"/>
      <c r="AW287" s="1041"/>
      <c r="AX287" s="1042"/>
      <c r="AY287" s="255"/>
      <c r="AZ287" s="255"/>
      <c r="BA287" s="94"/>
      <c r="BB287" s="25"/>
      <c r="BC287" s="1041"/>
      <c r="BD287" s="1042"/>
      <c r="BE287" s="1039"/>
      <c r="BF287" s="1039"/>
      <c r="BG287" s="1039"/>
      <c r="BH287" s="1036"/>
      <c r="BI287" s="1036"/>
      <c r="BJ287" s="1037"/>
      <c r="BK287" s="5"/>
      <c r="BL287" s="5"/>
      <c r="BM287" s="5"/>
      <c r="BN287" s="5"/>
      <c r="BO287" s="5"/>
      <c r="BP287" s="5"/>
      <c r="BQ287" s="93"/>
      <c r="BR287" s="93"/>
      <c r="BS287" s="1019"/>
      <c r="BT287" s="1019"/>
      <c r="BU287" s="1019"/>
      <c r="BV287" s="1019"/>
      <c r="BW287" s="1019"/>
      <c r="BX287" s="1019"/>
      <c r="BY287" s="1019"/>
      <c r="BZ287" s="1019"/>
      <c r="CA287" s="1019"/>
      <c r="CB287" s="1019"/>
      <c r="CC287" s="1019"/>
      <c r="CD287" s="1019"/>
      <c r="CE287" s="1019"/>
      <c r="CF287" s="1019"/>
      <c r="CG287" s="1019"/>
      <c r="CH287" s="1019"/>
      <c r="CI287" s="1012"/>
      <c r="CJ287" s="1012"/>
      <c r="CK287" s="1012"/>
      <c r="CL287" s="1012"/>
      <c r="CM287" s="1012"/>
      <c r="CN287" s="1012"/>
      <c r="CO287" s="1012"/>
      <c r="CP287" s="1012"/>
      <c r="CQ287" s="1012"/>
      <c r="CR287" s="1012"/>
      <c r="CS287" s="1012"/>
      <c r="CT287" s="1012"/>
      <c r="CU287" s="1012"/>
      <c r="CV287" s="1012"/>
      <c r="CW287" s="1012"/>
      <c r="CX287" s="1012"/>
      <c r="CY287" s="1032"/>
      <c r="CZ287" s="1033"/>
      <c r="DA287" s="1033"/>
      <c r="DB287" s="1033"/>
      <c r="DC287" s="1033"/>
      <c r="DD287" s="1033"/>
      <c r="DE287" s="1033"/>
      <c r="DF287" s="1033"/>
      <c r="DG287" s="1036"/>
      <c r="DH287" s="1037"/>
      <c r="DI287" s="94"/>
      <c r="DJ287" s="166"/>
      <c r="DK287" s="1041"/>
      <c r="DL287" s="1042"/>
      <c r="DM287" s="166"/>
      <c r="DN287" s="166"/>
      <c r="DO287" s="94"/>
      <c r="DP287" s="25"/>
      <c r="DQ287" s="1041" t="s">
        <v>266</v>
      </c>
      <c r="DR287" s="1042"/>
      <c r="DS287" s="1039"/>
      <c r="DT287" s="1039"/>
      <c r="DU287" s="1039"/>
      <c r="DV287" s="1036"/>
      <c r="DW287" s="1036"/>
      <c r="DX287" s="1037"/>
      <c r="DY287" s="5"/>
      <c r="DZ287" s="5"/>
      <c r="EA287" s="5"/>
      <c r="EB287" s="5"/>
      <c r="EC287" s="5"/>
      <c r="ED287" s="207"/>
      <c r="EE287" s="207"/>
      <c r="EF287" s="206"/>
      <c r="EG287" s="206"/>
      <c r="EH287" s="206"/>
      <c r="EI287" s="206"/>
      <c r="EJ287" s="206"/>
      <c r="EK287" s="206"/>
      <c r="EL287" s="206"/>
      <c r="EM287" s="206"/>
      <c r="EN287" s="247"/>
      <c r="EO287" s="247"/>
      <c r="EP287" s="247"/>
      <c r="EQ287" s="205"/>
      <c r="ER287" s="205"/>
      <c r="ES287" s="248"/>
      <c r="ET287" s="205"/>
      <c r="EU287" s="205"/>
      <c r="EV287" s="248"/>
      <c r="EW287" s="205"/>
      <c r="EX287" s="205"/>
      <c r="EY287" s="205"/>
      <c r="EZ287" s="205"/>
      <c r="FA287" s="205"/>
      <c r="FB287" s="205"/>
      <c r="FC287" s="205"/>
      <c r="FD287" s="205"/>
      <c r="FE287" s="205"/>
      <c r="FF287" s="205"/>
      <c r="FG287" s="205"/>
      <c r="FH287" s="205"/>
      <c r="FI287" s="205"/>
      <c r="FJ287" s="205"/>
      <c r="FK287" s="205"/>
      <c r="FL287" s="205"/>
      <c r="FM287" s="205"/>
      <c r="FN287" s="205"/>
      <c r="FO287" s="205"/>
      <c r="FP287" s="205"/>
      <c r="FQ287" s="205"/>
      <c r="FR287" s="205"/>
      <c r="FS287" s="205"/>
      <c r="FT287" s="205"/>
      <c r="FU287" s="205"/>
      <c r="FV287" s="205"/>
      <c r="FW287" s="205"/>
      <c r="FX287" s="205"/>
      <c r="FY287" s="205"/>
      <c r="FZ287" s="205"/>
      <c r="GA287" s="205"/>
      <c r="GB287" s="205"/>
      <c r="GC287" s="205"/>
      <c r="GD287" s="205"/>
      <c r="GE287" s="205"/>
      <c r="GF287" s="205"/>
      <c r="GG287" s="205"/>
      <c r="GH287" s="205"/>
      <c r="GI287" s="205"/>
      <c r="GJ287" s="205"/>
      <c r="GK287" s="205"/>
      <c r="GL287" s="205"/>
      <c r="GM287" s="205"/>
    </row>
    <row r="288" spans="1:195" s="237" customFormat="1" ht="5.0999999999999996" hidden="1" customHeight="1">
      <c r="A288" s="5"/>
      <c r="B288" s="93"/>
      <c r="C288" s="93"/>
      <c r="D288" s="93"/>
      <c r="E288" s="1019"/>
      <c r="F288" s="1019"/>
      <c r="G288" s="1019"/>
      <c r="H288" s="1019"/>
      <c r="I288" s="1019"/>
      <c r="J288" s="1019"/>
      <c r="K288" s="1019"/>
      <c r="L288" s="1019"/>
      <c r="M288" s="1019"/>
      <c r="N288" s="1019"/>
      <c r="O288" s="1019"/>
      <c r="P288" s="1019"/>
      <c r="Q288" s="1019"/>
      <c r="R288" s="1019"/>
      <c r="S288" s="1019"/>
      <c r="T288" s="1019"/>
      <c r="U288" s="1012"/>
      <c r="V288" s="1012"/>
      <c r="W288" s="1012"/>
      <c r="X288" s="1012"/>
      <c r="Y288" s="1012"/>
      <c r="Z288" s="1012"/>
      <c r="AA288" s="1012"/>
      <c r="AB288" s="1012"/>
      <c r="AC288" s="1012"/>
      <c r="AD288" s="1012"/>
      <c r="AE288" s="1012"/>
      <c r="AF288" s="1012"/>
      <c r="AG288" s="1012"/>
      <c r="AH288" s="1012"/>
      <c r="AI288" s="1012"/>
      <c r="AJ288" s="1012"/>
      <c r="AK288" s="1034"/>
      <c r="AL288" s="1035"/>
      <c r="AM288" s="1035"/>
      <c r="AN288" s="1035"/>
      <c r="AO288" s="1035"/>
      <c r="AP288" s="1035"/>
      <c r="AQ288" s="1035"/>
      <c r="AR288" s="1035"/>
      <c r="AS288" s="1026"/>
      <c r="AT288" s="1027"/>
      <c r="AU288" s="253"/>
      <c r="AV288" s="254"/>
      <c r="AW288" s="254"/>
      <c r="AX288" s="254"/>
      <c r="AY288" s="254"/>
      <c r="AZ288" s="254"/>
      <c r="BA288" s="253"/>
      <c r="BB288" s="256"/>
      <c r="BC288" s="256"/>
      <c r="BD288" s="254"/>
      <c r="BE288" s="1040"/>
      <c r="BF288" s="1040"/>
      <c r="BG288" s="1040"/>
      <c r="BH288" s="1026"/>
      <c r="BI288" s="1026"/>
      <c r="BJ288" s="1027"/>
      <c r="BK288" s="5"/>
      <c r="BL288" s="5"/>
      <c r="BM288" s="5"/>
      <c r="BN288" s="5"/>
      <c r="BO288" s="5"/>
      <c r="BP288" s="5"/>
      <c r="BQ288" s="93"/>
      <c r="BR288" s="93"/>
      <c r="BS288" s="1019"/>
      <c r="BT288" s="1019"/>
      <c r="BU288" s="1019"/>
      <c r="BV288" s="1019"/>
      <c r="BW288" s="1019"/>
      <c r="BX288" s="1019"/>
      <c r="BY288" s="1019"/>
      <c r="BZ288" s="1019"/>
      <c r="CA288" s="1019"/>
      <c r="CB288" s="1019"/>
      <c r="CC288" s="1019"/>
      <c r="CD288" s="1019"/>
      <c r="CE288" s="1019"/>
      <c r="CF288" s="1019"/>
      <c r="CG288" s="1019"/>
      <c r="CH288" s="1019"/>
      <c r="CI288" s="1012"/>
      <c r="CJ288" s="1012"/>
      <c r="CK288" s="1012"/>
      <c r="CL288" s="1012"/>
      <c r="CM288" s="1012"/>
      <c r="CN288" s="1012"/>
      <c r="CO288" s="1012"/>
      <c r="CP288" s="1012"/>
      <c r="CQ288" s="1012"/>
      <c r="CR288" s="1012"/>
      <c r="CS288" s="1012"/>
      <c r="CT288" s="1012"/>
      <c r="CU288" s="1012"/>
      <c r="CV288" s="1012"/>
      <c r="CW288" s="1012"/>
      <c r="CX288" s="1012"/>
      <c r="CY288" s="1034"/>
      <c r="CZ288" s="1035"/>
      <c r="DA288" s="1035"/>
      <c r="DB288" s="1035"/>
      <c r="DC288" s="1035"/>
      <c r="DD288" s="1035"/>
      <c r="DE288" s="1035"/>
      <c r="DF288" s="1035"/>
      <c r="DG288" s="1026"/>
      <c r="DH288" s="1027"/>
      <c r="DI288" s="169"/>
      <c r="DJ288" s="167"/>
      <c r="DK288" s="167"/>
      <c r="DL288" s="167"/>
      <c r="DM288" s="167"/>
      <c r="DN288" s="167"/>
      <c r="DO288" s="169"/>
      <c r="DP288" s="181"/>
      <c r="DQ288" s="181"/>
      <c r="DR288" s="167"/>
      <c r="DS288" s="1040"/>
      <c r="DT288" s="1040"/>
      <c r="DU288" s="1040"/>
      <c r="DV288" s="1026"/>
      <c r="DW288" s="1026"/>
      <c r="DX288" s="1027"/>
      <c r="DY288" s="5"/>
      <c r="DZ288" s="5"/>
      <c r="EA288" s="5"/>
      <c r="EB288" s="5"/>
      <c r="EC288" s="5"/>
      <c r="ED288" s="207"/>
      <c r="EE288" s="207"/>
      <c r="EF288" s="206"/>
      <c r="EG288" s="206"/>
      <c r="EH288" s="206"/>
      <c r="EI288" s="206"/>
      <c r="EJ288" s="206"/>
      <c r="EK288" s="206"/>
      <c r="EL288" s="206"/>
      <c r="EM288" s="206"/>
      <c r="EN288" s="247"/>
      <c r="EO288" s="247"/>
      <c r="EP288" s="247"/>
      <c r="EQ288" s="205"/>
      <c r="ER288" s="205"/>
      <c r="ES288" s="248"/>
      <c r="ET288" s="205"/>
      <c r="EU288" s="205"/>
      <c r="EV288" s="248"/>
      <c r="EW288" s="205"/>
      <c r="EX288" s="205"/>
      <c r="EY288" s="205"/>
      <c r="EZ288" s="205"/>
      <c r="FA288" s="205"/>
      <c r="FB288" s="205"/>
      <c r="FC288" s="205"/>
      <c r="FD288" s="205"/>
      <c r="FE288" s="205"/>
      <c r="FF288" s="205"/>
      <c r="FG288" s="205"/>
      <c r="FH288" s="205"/>
      <c r="FI288" s="205"/>
      <c r="FJ288" s="205"/>
      <c r="FK288" s="205"/>
      <c r="FL288" s="205"/>
      <c r="FM288" s="205"/>
      <c r="FN288" s="205"/>
      <c r="FO288" s="205"/>
      <c r="FP288" s="205"/>
      <c r="FQ288" s="205"/>
      <c r="FR288" s="205"/>
      <c r="FS288" s="205"/>
      <c r="FT288" s="205"/>
      <c r="FU288" s="205"/>
      <c r="FV288" s="205"/>
      <c r="FW288" s="205"/>
      <c r="FX288" s="205"/>
      <c r="FY288" s="205"/>
      <c r="FZ288" s="205"/>
      <c r="GA288" s="205"/>
      <c r="GB288" s="205"/>
      <c r="GC288" s="205"/>
      <c r="GD288" s="205"/>
      <c r="GE288" s="205"/>
      <c r="GF288" s="205"/>
      <c r="GG288" s="205"/>
      <c r="GH288" s="205"/>
      <c r="GI288" s="205"/>
      <c r="GJ288" s="205"/>
      <c r="GK288" s="205"/>
      <c r="GL288" s="205"/>
      <c r="GM288" s="205"/>
    </row>
    <row r="289" spans="1:195" s="237" customFormat="1" ht="5.0999999999999996" hidden="1" customHeight="1" thickBot="1">
      <c r="A289" s="5"/>
      <c r="B289" s="93"/>
      <c r="C289" s="93"/>
      <c r="D289" s="93"/>
      <c r="E289" s="1019" t="s">
        <v>155</v>
      </c>
      <c r="F289" s="1019"/>
      <c r="G289" s="1019"/>
      <c r="H289" s="1019"/>
      <c r="I289" s="1019"/>
      <c r="J289" s="1019"/>
      <c r="K289" s="1019"/>
      <c r="L289" s="1019"/>
      <c r="M289" s="1019"/>
      <c r="N289" s="1019"/>
      <c r="O289" s="1019"/>
      <c r="P289" s="1019"/>
      <c r="Q289" s="1019"/>
      <c r="R289" s="1019"/>
      <c r="S289" s="1019"/>
      <c r="T289" s="1019"/>
      <c r="U289" s="1012"/>
      <c r="V289" s="1012"/>
      <c r="W289" s="1012"/>
      <c r="X289" s="1012"/>
      <c r="Y289" s="1012"/>
      <c r="Z289" s="1012"/>
      <c r="AA289" s="1012"/>
      <c r="AB289" s="1012"/>
      <c r="AC289" s="1012"/>
      <c r="AD289" s="1012"/>
      <c r="AE289" s="1012"/>
      <c r="AF289" s="1012"/>
      <c r="AG289" s="1012"/>
      <c r="AH289" s="1012"/>
      <c r="AI289" s="1012"/>
      <c r="AJ289" s="1012"/>
      <c r="AK289" s="1030"/>
      <c r="AL289" s="1031"/>
      <c r="AM289" s="1031"/>
      <c r="AN289" s="1031"/>
      <c r="AO289" s="1031"/>
      <c r="AP289" s="1031"/>
      <c r="AQ289" s="1031"/>
      <c r="AR289" s="1031"/>
      <c r="AS289" s="1023" t="s">
        <v>265</v>
      </c>
      <c r="AT289" s="1024"/>
      <c r="AU289" s="251"/>
      <c r="AV289" s="252"/>
      <c r="AW289" s="252"/>
      <c r="AX289" s="252"/>
      <c r="AY289" s="252"/>
      <c r="AZ289" s="252"/>
      <c r="BA289" s="251"/>
      <c r="BB289" s="252"/>
      <c r="BC289" s="257"/>
      <c r="BD289" s="252"/>
      <c r="BE289" s="1038"/>
      <c r="BF289" s="1038"/>
      <c r="BG289" s="1038"/>
      <c r="BH289" s="1023" t="s">
        <v>51</v>
      </c>
      <c r="BI289" s="1023"/>
      <c r="BJ289" s="1024"/>
      <c r="BK289" s="5"/>
      <c r="BL289" s="5"/>
      <c r="BM289" s="5"/>
      <c r="BN289" s="5"/>
      <c r="BO289" s="5"/>
      <c r="BP289" s="5"/>
      <c r="BQ289" s="93"/>
      <c r="BR289" s="93"/>
      <c r="BS289" s="1019" t="s">
        <v>155</v>
      </c>
      <c r="BT289" s="1019"/>
      <c r="BU289" s="1019"/>
      <c r="BV289" s="1019"/>
      <c r="BW289" s="1019"/>
      <c r="BX289" s="1019"/>
      <c r="BY289" s="1019"/>
      <c r="BZ289" s="1019"/>
      <c r="CA289" s="1019"/>
      <c r="CB289" s="1019"/>
      <c r="CC289" s="1019"/>
      <c r="CD289" s="1019"/>
      <c r="CE289" s="1019"/>
      <c r="CF289" s="1019"/>
      <c r="CG289" s="1019"/>
      <c r="CH289" s="1019"/>
      <c r="CI289" s="1012" t="s">
        <v>399</v>
      </c>
      <c r="CJ289" s="1012"/>
      <c r="CK289" s="1012"/>
      <c r="CL289" s="1012"/>
      <c r="CM289" s="1012"/>
      <c r="CN289" s="1012"/>
      <c r="CO289" s="1012"/>
      <c r="CP289" s="1012"/>
      <c r="CQ289" s="1012"/>
      <c r="CR289" s="1012"/>
      <c r="CS289" s="1012"/>
      <c r="CT289" s="1012"/>
      <c r="CU289" s="1012"/>
      <c r="CV289" s="1012"/>
      <c r="CW289" s="1012"/>
      <c r="CX289" s="1012"/>
      <c r="CY289" s="1030">
        <v>300</v>
      </c>
      <c r="CZ289" s="1031"/>
      <c r="DA289" s="1031"/>
      <c r="DB289" s="1031"/>
      <c r="DC289" s="1031"/>
      <c r="DD289" s="1031"/>
      <c r="DE289" s="1031"/>
      <c r="DF289" s="1031"/>
      <c r="DG289" s="1023" t="s">
        <v>265</v>
      </c>
      <c r="DH289" s="1024"/>
      <c r="DI289" s="168"/>
      <c r="DJ289" s="165"/>
      <c r="DK289" s="165"/>
      <c r="DL289" s="165"/>
      <c r="DM289" s="165"/>
      <c r="DN289" s="165"/>
      <c r="DO289" s="168"/>
      <c r="DP289" s="165"/>
      <c r="DQ289" s="182"/>
      <c r="DR289" s="165"/>
      <c r="DS289" s="1038">
        <v>4</v>
      </c>
      <c r="DT289" s="1038"/>
      <c r="DU289" s="1038"/>
      <c r="DV289" s="1023" t="s">
        <v>51</v>
      </c>
      <c r="DW289" s="1023"/>
      <c r="DX289" s="1024"/>
      <c r="DY289" s="5"/>
      <c r="DZ289" s="5"/>
      <c r="EA289" s="5"/>
      <c r="EB289" s="5"/>
      <c r="EC289" s="5"/>
      <c r="ED289" s="207"/>
      <c r="EE289" s="207"/>
      <c r="EF289" s="206"/>
      <c r="EG289" s="206"/>
      <c r="EH289" s="206"/>
      <c r="EI289" s="206"/>
      <c r="EJ289" s="206"/>
      <c r="EK289" s="206"/>
      <c r="EL289" s="206"/>
      <c r="EM289" s="206"/>
      <c r="EN289" s="247"/>
      <c r="EO289" s="247"/>
      <c r="EP289" s="247"/>
      <c r="EQ289" s="205"/>
      <c r="ER289" s="248"/>
      <c r="ES289" s="248"/>
      <c r="ET289" s="248"/>
      <c r="EU289" s="205"/>
      <c r="EV289" s="248"/>
      <c r="EW289" s="205"/>
      <c r="EX289" s="205"/>
      <c r="EY289" s="205"/>
      <c r="EZ289" s="205"/>
      <c r="FA289" s="205"/>
      <c r="FB289" s="205"/>
      <c r="FC289" s="205"/>
      <c r="FD289" s="205"/>
      <c r="FE289" s="205"/>
      <c r="FF289" s="205"/>
      <c r="FG289" s="205"/>
      <c r="FH289" s="205"/>
      <c r="FI289" s="205"/>
      <c r="FJ289" s="205"/>
      <c r="FK289" s="205"/>
      <c r="FL289" s="205"/>
      <c r="FM289" s="205"/>
      <c r="FN289" s="205"/>
      <c r="FO289" s="205"/>
      <c r="FP289" s="205"/>
      <c r="FQ289" s="205"/>
      <c r="FR289" s="205"/>
      <c r="FS289" s="205"/>
      <c r="FT289" s="205"/>
      <c r="FU289" s="205"/>
      <c r="FV289" s="205"/>
      <c r="FW289" s="205"/>
      <c r="FX289" s="205"/>
      <c r="FY289" s="205"/>
      <c r="FZ289" s="205"/>
      <c r="GA289" s="205"/>
      <c r="GB289" s="205"/>
      <c r="GC289" s="205"/>
      <c r="GD289" s="205"/>
      <c r="GE289" s="205"/>
      <c r="GF289" s="205"/>
      <c r="GG289" s="205"/>
      <c r="GH289" s="205"/>
      <c r="GI289" s="205"/>
      <c r="GJ289" s="205"/>
      <c r="GK289" s="205"/>
      <c r="GL289" s="205"/>
      <c r="GM289" s="205"/>
    </row>
    <row r="290" spans="1:195" s="237" customFormat="1" ht="14.25" hidden="1" customHeight="1" thickBot="1">
      <c r="A290" s="5"/>
      <c r="B290" s="93"/>
      <c r="C290" s="93"/>
      <c r="D290" s="93"/>
      <c r="E290" s="1019"/>
      <c r="F290" s="1019"/>
      <c r="G290" s="1019"/>
      <c r="H290" s="1019"/>
      <c r="I290" s="1019"/>
      <c r="J290" s="1019"/>
      <c r="K290" s="1019"/>
      <c r="L290" s="1019"/>
      <c r="M290" s="1019"/>
      <c r="N290" s="1019"/>
      <c r="O290" s="1019"/>
      <c r="P290" s="1019"/>
      <c r="Q290" s="1019"/>
      <c r="R290" s="1019"/>
      <c r="S290" s="1019"/>
      <c r="T290" s="1019"/>
      <c r="U290" s="1012"/>
      <c r="V290" s="1012"/>
      <c r="W290" s="1012"/>
      <c r="X290" s="1012"/>
      <c r="Y290" s="1012"/>
      <c r="Z290" s="1012"/>
      <c r="AA290" s="1012"/>
      <c r="AB290" s="1012"/>
      <c r="AC290" s="1012"/>
      <c r="AD290" s="1012"/>
      <c r="AE290" s="1012"/>
      <c r="AF290" s="1012"/>
      <c r="AG290" s="1012"/>
      <c r="AH290" s="1012"/>
      <c r="AI290" s="1012"/>
      <c r="AJ290" s="1012"/>
      <c r="AK290" s="1032"/>
      <c r="AL290" s="1033"/>
      <c r="AM290" s="1033"/>
      <c r="AN290" s="1033"/>
      <c r="AO290" s="1033"/>
      <c r="AP290" s="1033"/>
      <c r="AQ290" s="1033"/>
      <c r="AR290" s="1033"/>
      <c r="AS290" s="1036"/>
      <c r="AT290" s="1037"/>
      <c r="AU290" s="94"/>
      <c r="AV290" s="255"/>
      <c r="AW290" s="1041"/>
      <c r="AX290" s="1042"/>
      <c r="AY290" s="255"/>
      <c r="AZ290" s="255"/>
      <c r="BA290" s="94"/>
      <c r="BB290" s="25"/>
      <c r="BC290" s="1041"/>
      <c r="BD290" s="1042"/>
      <c r="BE290" s="1039"/>
      <c r="BF290" s="1039"/>
      <c r="BG290" s="1039"/>
      <c r="BH290" s="1036"/>
      <c r="BI290" s="1036"/>
      <c r="BJ290" s="1037"/>
      <c r="BK290" s="5"/>
      <c r="BL290" s="5"/>
      <c r="BM290" s="5"/>
      <c r="BN290" s="5"/>
      <c r="BO290" s="5"/>
      <c r="BP290" s="5"/>
      <c r="BQ290" s="93"/>
      <c r="BR290" s="93"/>
      <c r="BS290" s="1019"/>
      <c r="BT290" s="1019"/>
      <c r="BU290" s="1019"/>
      <c r="BV290" s="1019"/>
      <c r="BW290" s="1019"/>
      <c r="BX290" s="1019"/>
      <c r="BY290" s="1019"/>
      <c r="BZ290" s="1019"/>
      <c r="CA290" s="1019"/>
      <c r="CB290" s="1019"/>
      <c r="CC290" s="1019"/>
      <c r="CD290" s="1019"/>
      <c r="CE290" s="1019"/>
      <c r="CF290" s="1019"/>
      <c r="CG290" s="1019"/>
      <c r="CH290" s="1019"/>
      <c r="CI290" s="1012"/>
      <c r="CJ290" s="1012"/>
      <c r="CK290" s="1012"/>
      <c r="CL290" s="1012"/>
      <c r="CM290" s="1012"/>
      <c r="CN290" s="1012"/>
      <c r="CO290" s="1012"/>
      <c r="CP290" s="1012"/>
      <c r="CQ290" s="1012"/>
      <c r="CR290" s="1012"/>
      <c r="CS290" s="1012"/>
      <c r="CT290" s="1012"/>
      <c r="CU290" s="1012"/>
      <c r="CV290" s="1012"/>
      <c r="CW290" s="1012"/>
      <c r="CX290" s="1012"/>
      <c r="CY290" s="1032"/>
      <c r="CZ290" s="1033"/>
      <c r="DA290" s="1033"/>
      <c r="DB290" s="1033"/>
      <c r="DC290" s="1033"/>
      <c r="DD290" s="1033"/>
      <c r="DE290" s="1033"/>
      <c r="DF290" s="1033"/>
      <c r="DG290" s="1036"/>
      <c r="DH290" s="1037"/>
      <c r="DI290" s="94"/>
      <c r="DJ290" s="166"/>
      <c r="DK290" s="1041" t="s">
        <v>266</v>
      </c>
      <c r="DL290" s="1042"/>
      <c r="DM290" s="166"/>
      <c r="DN290" s="166"/>
      <c r="DO290" s="94"/>
      <c r="DP290" s="25"/>
      <c r="DQ290" s="1041" t="s">
        <v>266</v>
      </c>
      <c r="DR290" s="1042"/>
      <c r="DS290" s="1039"/>
      <c r="DT290" s="1039"/>
      <c r="DU290" s="1039"/>
      <c r="DV290" s="1036"/>
      <c r="DW290" s="1036"/>
      <c r="DX290" s="1037"/>
      <c r="DY290" s="5"/>
      <c r="DZ290" s="5"/>
      <c r="EA290" s="5"/>
      <c r="EB290" s="5"/>
      <c r="EC290" s="5"/>
      <c r="ED290" s="207"/>
      <c r="EE290" s="207"/>
      <c r="EF290" s="206"/>
      <c r="EG290" s="206"/>
      <c r="EH290" s="206"/>
      <c r="EI290" s="206"/>
      <c r="EJ290" s="206"/>
      <c r="EK290" s="206"/>
      <c r="EL290" s="206"/>
      <c r="EM290" s="206"/>
      <c r="EN290" s="247"/>
      <c r="EO290" s="247"/>
      <c r="EP290" s="247"/>
      <c r="EQ290" s="205"/>
      <c r="ER290" s="205"/>
      <c r="ES290" s="248"/>
      <c r="ET290" s="205"/>
      <c r="EU290" s="205"/>
      <c r="EV290" s="248"/>
      <c r="EW290" s="205"/>
      <c r="EX290" s="205"/>
      <c r="EY290" s="205"/>
      <c r="EZ290" s="205"/>
      <c r="FA290" s="205"/>
      <c r="FB290" s="205"/>
      <c r="FC290" s="205"/>
      <c r="FD290" s="205"/>
      <c r="FE290" s="205"/>
      <c r="FF290" s="205"/>
      <c r="FG290" s="205"/>
      <c r="FH290" s="205"/>
      <c r="FI290" s="205"/>
      <c r="FJ290" s="205"/>
      <c r="FK290" s="205"/>
      <c r="FL290" s="205"/>
      <c r="FM290" s="205"/>
      <c r="FN290" s="205"/>
      <c r="FO290" s="205"/>
      <c r="FP290" s="205"/>
      <c r="FQ290" s="205"/>
      <c r="FR290" s="205"/>
      <c r="FS290" s="205"/>
      <c r="FT290" s="205"/>
      <c r="FU290" s="205"/>
      <c r="FV290" s="205"/>
      <c r="FW290" s="205"/>
      <c r="FX290" s="205"/>
      <c r="FY290" s="205"/>
      <c r="FZ290" s="205"/>
      <c r="GA290" s="205"/>
      <c r="GB290" s="205"/>
      <c r="GC290" s="205"/>
      <c r="GD290" s="205"/>
      <c r="GE290" s="205"/>
      <c r="GF290" s="205"/>
      <c r="GG290" s="205"/>
      <c r="GH290" s="205"/>
      <c r="GI290" s="205"/>
      <c r="GJ290" s="205"/>
      <c r="GK290" s="205"/>
      <c r="GL290" s="205"/>
      <c r="GM290" s="205"/>
    </row>
    <row r="291" spans="1:195" s="237" customFormat="1" ht="5.0999999999999996" hidden="1" customHeight="1">
      <c r="A291" s="5"/>
      <c r="B291" s="93"/>
      <c r="C291" s="93"/>
      <c r="D291" s="93"/>
      <c r="E291" s="1019"/>
      <c r="F291" s="1019"/>
      <c r="G291" s="1019"/>
      <c r="H291" s="1019"/>
      <c r="I291" s="1019"/>
      <c r="J291" s="1019"/>
      <c r="K291" s="1019"/>
      <c r="L291" s="1019"/>
      <c r="M291" s="1019"/>
      <c r="N291" s="1019"/>
      <c r="O291" s="1019"/>
      <c r="P291" s="1019"/>
      <c r="Q291" s="1019"/>
      <c r="R291" s="1019"/>
      <c r="S291" s="1019"/>
      <c r="T291" s="1019"/>
      <c r="U291" s="1012"/>
      <c r="V291" s="1012"/>
      <c r="W291" s="1012"/>
      <c r="X291" s="1012"/>
      <c r="Y291" s="1012"/>
      <c r="Z291" s="1012"/>
      <c r="AA291" s="1012"/>
      <c r="AB291" s="1012"/>
      <c r="AC291" s="1012"/>
      <c r="AD291" s="1012"/>
      <c r="AE291" s="1012"/>
      <c r="AF291" s="1012"/>
      <c r="AG291" s="1012"/>
      <c r="AH291" s="1012"/>
      <c r="AI291" s="1012"/>
      <c r="AJ291" s="1012"/>
      <c r="AK291" s="1034"/>
      <c r="AL291" s="1035"/>
      <c r="AM291" s="1035"/>
      <c r="AN291" s="1035"/>
      <c r="AO291" s="1035"/>
      <c r="AP291" s="1035"/>
      <c r="AQ291" s="1035"/>
      <c r="AR291" s="1035"/>
      <c r="AS291" s="1026"/>
      <c r="AT291" s="1027"/>
      <c r="AU291" s="253"/>
      <c r="AV291" s="254"/>
      <c r="AW291" s="254"/>
      <c r="AX291" s="254"/>
      <c r="AY291" s="254"/>
      <c r="AZ291" s="254"/>
      <c r="BA291" s="253"/>
      <c r="BB291" s="256"/>
      <c r="BC291" s="256"/>
      <c r="BD291" s="254"/>
      <c r="BE291" s="1040"/>
      <c r="BF291" s="1040"/>
      <c r="BG291" s="1040"/>
      <c r="BH291" s="1026"/>
      <c r="BI291" s="1026"/>
      <c r="BJ291" s="1027"/>
      <c r="BK291" s="5"/>
      <c r="BL291" s="5"/>
      <c r="BM291" s="5"/>
      <c r="BN291" s="5"/>
      <c r="BO291" s="5"/>
      <c r="BP291" s="5"/>
      <c r="BQ291" s="93"/>
      <c r="BR291" s="93"/>
      <c r="BS291" s="1019"/>
      <c r="BT291" s="1019"/>
      <c r="BU291" s="1019"/>
      <c r="BV291" s="1019"/>
      <c r="BW291" s="1019"/>
      <c r="BX291" s="1019"/>
      <c r="BY291" s="1019"/>
      <c r="BZ291" s="1019"/>
      <c r="CA291" s="1019"/>
      <c r="CB291" s="1019"/>
      <c r="CC291" s="1019"/>
      <c r="CD291" s="1019"/>
      <c r="CE291" s="1019"/>
      <c r="CF291" s="1019"/>
      <c r="CG291" s="1019"/>
      <c r="CH291" s="1019"/>
      <c r="CI291" s="1012"/>
      <c r="CJ291" s="1012"/>
      <c r="CK291" s="1012"/>
      <c r="CL291" s="1012"/>
      <c r="CM291" s="1012"/>
      <c r="CN291" s="1012"/>
      <c r="CO291" s="1012"/>
      <c r="CP291" s="1012"/>
      <c r="CQ291" s="1012"/>
      <c r="CR291" s="1012"/>
      <c r="CS291" s="1012"/>
      <c r="CT291" s="1012"/>
      <c r="CU291" s="1012"/>
      <c r="CV291" s="1012"/>
      <c r="CW291" s="1012"/>
      <c r="CX291" s="1012"/>
      <c r="CY291" s="1034"/>
      <c r="CZ291" s="1035"/>
      <c r="DA291" s="1035"/>
      <c r="DB291" s="1035"/>
      <c r="DC291" s="1035"/>
      <c r="DD291" s="1035"/>
      <c r="DE291" s="1035"/>
      <c r="DF291" s="1035"/>
      <c r="DG291" s="1026"/>
      <c r="DH291" s="1027"/>
      <c r="DI291" s="169"/>
      <c r="DJ291" s="167"/>
      <c r="DK291" s="167"/>
      <c r="DL291" s="167"/>
      <c r="DM291" s="167"/>
      <c r="DN291" s="167"/>
      <c r="DO291" s="169"/>
      <c r="DP291" s="181"/>
      <c r="DQ291" s="181"/>
      <c r="DR291" s="167"/>
      <c r="DS291" s="1040"/>
      <c r="DT291" s="1040"/>
      <c r="DU291" s="1040"/>
      <c r="DV291" s="1026"/>
      <c r="DW291" s="1026"/>
      <c r="DX291" s="1027"/>
      <c r="DY291" s="5"/>
      <c r="DZ291" s="5"/>
      <c r="EA291" s="5"/>
      <c r="EB291" s="5"/>
      <c r="EC291" s="5"/>
      <c r="ED291" s="207"/>
      <c r="EE291" s="207"/>
      <c r="EF291" s="206"/>
      <c r="EG291" s="206"/>
      <c r="EH291" s="206"/>
      <c r="EI291" s="206"/>
      <c r="EJ291" s="206"/>
      <c r="EK291" s="206"/>
      <c r="EL291" s="206"/>
      <c r="EM291" s="206"/>
      <c r="EN291" s="247"/>
      <c r="EO291" s="247"/>
      <c r="EP291" s="247"/>
      <c r="EQ291" s="205"/>
      <c r="ER291" s="205"/>
      <c r="ES291" s="248"/>
      <c r="ET291" s="205"/>
      <c r="EU291" s="205"/>
      <c r="EV291" s="248"/>
      <c r="EW291" s="205"/>
      <c r="EX291" s="205"/>
      <c r="EY291" s="205"/>
      <c r="EZ291" s="205"/>
      <c r="FA291" s="205"/>
      <c r="FB291" s="205"/>
      <c r="FC291" s="205"/>
      <c r="FD291" s="205"/>
      <c r="FE291" s="205"/>
      <c r="FF291" s="205"/>
      <c r="FG291" s="205"/>
      <c r="FH291" s="205"/>
      <c r="FI291" s="205"/>
      <c r="FJ291" s="205"/>
      <c r="FK291" s="205"/>
      <c r="FL291" s="205"/>
      <c r="FM291" s="205"/>
      <c r="FN291" s="205"/>
      <c r="FO291" s="205"/>
      <c r="FP291" s="205"/>
      <c r="FQ291" s="205"/>
      <c r="FR291" s="205"/>
      <c r="FS291" s="205"/>
      <c r="FT291" s="205"/>
      <c r="FU291" s="205"/>
      <c r="FV291" s="205"/>
      <c r="FW291" s="205"/>
      <c r="FX291" s="205"/>
      <c r="FY291" s="205"/>
      <c r="FZ291" s="205"/>
      <c r="GA291" s="205"/>
      <c r="GB291" s="205"/>
      <c r="GC291" s="205"/>
      <c r="GD291" s="205"/>
      <c r="GE291" s="205"/>
      <c r="GF291" s="205"/>
      <c r="GG291" s="205"/>
      <c r="GH291" s="205"/>
      <c r="GI291" s="205"/>
      <c r="GJ291" s="205"/>
      <c r="GK291" s="205"/>
      <c r="GL291" s="205"/>
      <c r="GM291" s="205"/>
    </row>
    <row r="292" spans="1:195" s="237" customFormat="1" ht="5.0999999999999996" hidden="1" customHeight="1" thickBot="1">
      <c r="A292" s="5"/>
      <c r="B292" s="93"/>
      <c r="C292" s="93"/>
      <c r="D292" s="93"/>
      <c r="E292" s="1019" t="s">
        <v>156</v>
      </c>
      <c r="F292" s="1019"/>
      <c r="G292" s="1019"/>
      <c r="H292" s="1019"/>
      <c r="I292" s="1019"/>
      <c r="J292" s="1019"/>
      <c r="K292" s="1019"/>
      <c r="L292" s="1019"/>
      <c r="M292" s="1019"/>
      <c r="N292" s="1019"/>
      <c r="O292" s="1019"/>
      <c r="P292" s="1019"/>
      <c r="Q292" s="1019"/>
      <c r="R292" s="1019"/>
      <c r="S292" s="1019"/>
      <c r="T292" s="1019"/>
      <c r="U292" s="1012"/>
      <c r="V292" s="1012"/>
      <c r="W292" s="1012"/>
      <c r="X292" s="1012"/>
      <c r="Y292" s="1012"/>
      <c r="Z292" s="1012"/>
      <c r="AA292" s="1012"/>
      <c r="AB292" s="1012"/>
      <c r="AC292" s="1012"/>
      <c r="AD292" s="1012"/>
      <c r="AE292" s="1012"/>
      <c r="AF292" s="1012"/>
      <c r="AG292" s="1012"/>
      <c r="AH292" s="1012"/>
      <c r="AI292" s="1012"/>
      <c r="AJ292" s="1012"/>
      <c r="AK292" s="1030"/>
      <c r="AL292" s="1031"/>
      <c r="AM292" s="1031"/>
      <c r="AN292" s="1031"/>
      <c r="AO292" s="1031"/>
      <c r="AP292" s="1031"/>
      <c r="AQ292" s="1031"/>
      <c r="AR292" s="1031"/>
      <c r="AS292" s="1023" t="s">
        <v>265</v>
      </c>
      <c r="AT292" s="1024"/>
      <c r="AU292" s="251"/>
      <c r="AV292" s="252"/>
      <c r="AW292" s="252"/>
      <c r="AX292" s="252"/>
      <c r="AY292" s="252"/>
      <c r="AZ292" s="252"/>
      <c r="BA292" s="251"/>
      <c r="BB292" s="252"/>
      <c r="BC292" s="257"/>
      <c r="BD292" s="252"/>
      <c r="BE292" s="1038"/>
      <c r="BF292" s="1038"/>
      <c r="BG292" s="1038"/>
      <c r="BH292" s="1023" t="s">
        <v>51</v>
      </c>
      <c r="BI292" s="1023"/>
      <c r="BJ292" s="1024"/>
      <c r="BK292" s="5"/>
      <c r="BL292" s="5"/>
      <c r="BM292" s="5"/>
      <c r="BN292" s="5"/>
      <c r="BO292" s="5"/>
      <c r="BP292" s="5"/>
      <c r="BQ292" s="93"/>
      <c r="BR292" s="93"/>
      <c r="BS292" s="1019" t="s">
        <v>156</v>
      </c>
      <c r="BT292" s="1019"/>
      <c r="BU292" s="1019"/>
      <c r="BV292" s="1019"/>
      <c r="BW292" s="1019"/>
      <c r="BX292" s="1019"/>
      <c r="BY292" s="1019"/>
      <c r="BZ292" s="1019"/>
      <c r="CA292" s="1019"/>
      <c r="CB292" s="1019"/>
      <c r="CC292" s="1019"/>
      <c r="CD292" s="1019"/>
      <c r="CE292" s="1019"/>
      <c r="CF292" s="1019"/>
      <c r="CG292" s="1019"/>
      <c r="CH292" s="1019"/>
      <c r="CI292" s="1012" t="s">
        <v>400</v>
      </c>
      <c r="CJ292" s="1012"/>
      <c r="CK292" s="1012"/>
      <c r="CL292" s="1012"/>
      <c r="CM292" s="1012"/>
      <c r="CN292" s="1012"/>
      <c r="CO292" s="1012"/>
      <c r="CP292" s="1012"/>
      <c r="CQ292" s="1012"/>
      <c r="CR292" s="1012"/>
      <c r="CS292" s="1012"/>
      <c r="CT292" s="1012"/>
      <c r="CU292" s="1012"/>
      <c r="CV292" s="1012"/>
      <c r="CW292" s="1012"/>
      <c r="CX292" s="1012"/>
      <c r="CY292" s="1030">
        <v>500</v>
      </c>
      <c r="CZ292" s="1031"/>
      <c r="DA292" s="1031"/>
      <c r="DB292" s="1031"/>
      <c r="DC292" s="1031"/>
      <c r="DD292" s="1031"/>
      <c r="DE292" s="1031"/>
      <c r="DF292" s="1031"/>
      <c r="DG292" s="1023" t="s">
        <v>265</v>
      </c>
      <c r="DH292" s="1024"/>
      <c r="DI292" s="168"/>
      <c r="DJ292" s="165"/>
      <c r="DK292" s="165"/>
      <c r="DL292" s="165"/>
      <c r="DM292" s="165"/>
      <c r="DN292" s="165"/>
      <c r="DO292" s="168"/>
      <c r="DP292" s="165"/>
      <c r="DQ292" s="182"/>
      <c r="DR292" s="165"/>
      <c r="DS292" s="1038">
        <v>4</v>
      </c>
      <c r="DT292" s="1038"/>
      <c r="DU292" s="1038"/>
      <c r="DV292" s="1023" t="s">
        <v>51</v>
      </c>
      <c r="DW292" s="1023"/>
      <c r="DX292" s="1024"/>
      <c r="DY292" s="5"/>
      <c r="DZ292" s="5"/>
      <c r="EA292" s="5"/>
      <c r="EB292" s="5"/>
      <c r="EC292" s="5"/>
      <c r="ED292" s="207"/>
      <c r="EE292" s="207"/>
      <c r="EF292" s="206"/>
      <c r="EG292" s="206"/>
      <c r="EH292" s="206"/>
      <c r="EI292" s="206"/>
      <c r="EJ292" s="206"/>
      <c r="EK292" s="206"/>
      <c r="EL292" s="206"/>
      <c r="EM292" s="206"/>
      <c r="EN292" s="247"/>
      <c r="EO292" s="247"/>
      <c r="EP292" s="247"/>
      <c r="EQ292" s="205"/>
      <c r="ER292" s="248"/>
      <c r="ES292" s="248"/>
      <c r="ET292" s="248"/>
      <c r="EU292" s="205"/>
      <c r="EV292" s="248"/>
      <c r="EW292" s="205"/>
      <c r="EX292" s="205"/>
      <c r="EY292" s="205"/>
      <c r="EZ292" s="205"/>
      <c r="FA292" s="205"/>
      <c r="FB292" s="205"/>
      <c r="FC292" s="205"/>
      <c r="FD292" s="205"/>
      <c r="FE292" s="205"/>
      <c r="FF292" s="205"/>
      <c r="FG292" s="205"/>
      <c r="FH292" s="205"/>
      <c r="FI292" s="205"/>
      <c r="FJ292" s="205"/>
      <c r="FK292" s="205"/>
      <c r="FL292" s="205"/>
      <c r="FM292" s="205"/>
      <c r="FN292" s="205"/>
      <c r="FO292" s="205"/>
      <c r="FP292" s="205"/>
      <c r="FQ292" s="205"/>
      <c r="FR292" s="205"/>
      <c r="FS292" s="205"/>
      <c r="FT292" s="205"/>
      <c r="FU292" s="205"/>
      <c r="FV292" s="205"/>
      <c r="FW292" s="205"/>
      <c r="FX292" s="205"/>
      <c r="FY292" s="205"/>
      <c r="FZ292" s="205"/>
      <c r="GA292" s="205"/>
      <c r="GB292" s="205"/>
      <c r="GC292" s="205"/>
      <c r="GD292" s="205"/>
      <c r="GE292" s="205"/>
      <c r="GF292" s="205"/>
      <c r="GG292" s="205"/>
      <c r="GH292" s="205"/>
      <c r="GI292" s="205"/>
      <c r="GJ292" s="205"/>
      <c r="GK292" s="205"/>
      <c r="GL292" s="205"/>
      <c r="GM292" s="205"/>
    </row>
    <row r="293" spans="1:195" s="237" customFormat="1" ht="14.25" hidden="1" customHeight="1" thickBot="1">
      <c r="A293" s="5"/>
      <c r="B293" s="93"/>
      <c r="C293" s="93"/>
      <c r="D293" s="93"/>
      <c r="E293" s="1019"/>
      <c r="F293" s="1019"/>
      <c r="G293" s="1019"/>
      <c r="H293" s="1019"/>
      <c r="I293" s="1019"/>
      <c r="J293" s="1019"/>
      <c r="K293" s="1019"/>
      <c r="L293" s="1019"/>
      <c r="M293" s="1019"/>
      <c r="N293" s="1019"/>
      <c r="O293" s="1019"/>
      <c r="P293" s="1019"/>
      <c r="Q293" s="1019"/>
      <c r="R293" s="1019"/>
      <c r="S293" s="1019"/>
      <c r="T293" s="1019"/>
      <c r="U293" s="1012"/>
      <c r="V293" s="1012"/>
      <c r="W293" s="1012"/>
      <c r="X293" s="1012"/>
      <c r="Y293" s="1012"/>
      <c r="Z293" s="1012"/>
      <c r="AA293" s="1012"/>
      <c r="AB293" s="1012"/>
      <c r="AC293" s="1012"/>
      <c r="AD293" s="1012"/>
      <c r="AE293" s="1012"/>
      <c r="AF293" s="1012"/>
      <c r="AG293" s="1012"/>
      <c r="AH293" s="1012"/>
      <c r="AI293" s="1012"/>
      <c r="AJ293" s="1012"/>
      <c r="AK293" s="1032"/>
      <c r="AL293" s="1033"/>
      <c r="AM293" s="1033"/>
      <c r="AN293" s="1033"/>
      <c r="AO293" s="1033"/>
      <c r="AP293" s="1033"/>
      <c r="AQ293" s="1033"/>
      <c r="AR293" s="1033"/>
      <c r="AS293" s="1036"/>
      <c r="AT293" s="1037"/>
      <c r="AU293" s="94"/>
      <c r="AV293" s="255"/>
      <c r="AW293" s="1041"/>
      <c r="AX293" s="1042"/>
      <c r="AY293" s="255"/>
      <c r="AZ293" s="255"/>
      <c r="BA293" s="94"/>
      <c r="BB293" s="25"/>
      <c r="BC293" s="1041"/>
      <c r="BD293" s="1042"/>
      <c r="BE293" s="1039"/>
      <c r="BF293" s="1039"/>
      <c r="BG293" s="1039"/>
      <c r="BH293" s="1036"/>
      <c r="BI293" s="1036"/>
      <c r="BJ293" s="1037"/>
      <c r="BK293" s="5"/>
      <c r="BL293" s="5"/>
      <c r="BM293" s="5"/>
      <c r="BN293" s="5"/>
      <c r="BO293" s="5"/>
      <c r="BP293" s="5"/>
      <c r="BQ293" s="93"/>
      <c r="BR293" s="93"/>
      <c r="BS293" s="1019"/>
      <c r="BT293" s="1019"/>
      <c r="BU293" s="1019"/>
      <c r="BV293" s="1019"/>
      <c r="BW293" s="1019"/>
      <c r="BX293" s="1019"/>
      <c r="BY293" s="1019"/>
      <c r="BZ293" s="1019"/>
      <c r="CA293" s="1019"/>
      <c r="CB293" s="1019"/>
      <c r="CC293" s="1019"/>
      <c r="CD293" s="1019"/>
      <c r="CE293" s="1019"/>
      <c r="CF293" s="1019"/>
      <c r="CG293" s="1019"/>
      <c r="CH293" s="1019"/>
      <c r="CI293" s="1012"/>
      <c r="CJ293" s="1012"/>
      <c r="CK293" s="1012"/>
      <c r="CL293" s="1012"/>
      <c r="CM293" s="1012"/>
      <c r="CN293" s="1012"/>
      <c r="CO293" s="1012"/>
      <c r="CP293" s="1012"/>
      <c r="CQ293" s="1012"/>
      <c r="CR293" s="1012"/>
      <c r="CS293" s="1012"/>
      <c r="CT293" s="1012"/>
      <c r="CU293" s="1012"/>
      <c r="CV293" s="1012"/>
      <c r="CW293" s="1012"/>
      <c r="CX293" s="1012"/>
      <c r="CY293" s="1032"/>
      <c r="CZ293" s="1033"/>
      <c r="DA293" s="1033"/>
      <c r="DB293" s="1033"/>
      <c r="DC293" s="1033"/>
      <c r="DD293" s="1033"/>
      <c r="DE293" s="1033"/>
      <c r="DF293" s="1033"/>
      <c r="DG293" s="1036"/>
      <c r="DH293" s="1037"/>
      <c r="DI293" s="94"/>
      <c r="DJ293" s="166"/>
      <c r="DK293" s="1041" t="s">
        <v>266</v>
      </c>
      <c r="DL293" s="1042"/>
      <c r="DM293" s="166"/>
      <c r="DN293" s="166"/>
      <c r="DO293" s="94"/>
      <c r="DP293" s="25"/>
      <c r="DQ293" s="1041" t="s">
        <v>266</v>
      </c>
      <c r="DR293" s="1042"/>
      <c r="DS293" s="1039"/>
      <c r="DT293" s="1039"/>
      <c r="DU293" s="1039"/>
      <c r="DV293" s="1036"/>
      <c r="DW293" s="1036"/>
      <c r="DX293" s="1037"/>
      <c r="DY293" s="5"/>
      <c r="DZ293" s="5"/>
      <c r="EA293" s="5"/>
      <c r="EB293" s="5"/>
      <c r="EC293" s="5"/>
      <c r="ED293" s="207"/>
      <c r="EE293" s="207"/>
      <c r="EF293" s="206"/>
      <c r="EG293" s="206"/>
      <c r="EH293" s="206"/>
      <c r="EI293" s="206"/>
      <c r="EJ293" s="206"/>
      <c r="EK293" s="206"/>
      <c r="EL293" s="206"/>
      <c r="EM293" s="206"/>
      <c r="EN293" s="247"/>
      <c r="EO293" s="247"/>
      <c r="EP293" s="247"/>
      <c r="EQ293" s="205"/>
      <c r="ER293" s="205"/>
      <c r="ES293" s="248"/>
      <c r="ET293" s="205"/>
      <c r="EU293" s="205"/>
      <c r="EV293" s="248"/>
      <c r="EW293" s="205"/>
      <c r="EX293" s="205"/>
      <c r="EY293" s="205"/>
      <c r="EZ293" s="205"/>
      <c r="FA293" s="205"/>
      <c r="FB293" s="205"/>
      <c r="FC293" s="205"/>
      <c r="FD293" s="205"/>
      <c r="FE293" s="205"/>
      <c r="FF293" s="205"/>
      <c r="FG293" s="205"/>
      <c r="FH293" s="205"/>
      <c r="FI293" s="205"/>
      <c r="FJ293" s="205"/>
      <c r="FK293" s="205"/>
      <c r="FL293" s="205"/>
      <c r="FM293" s="205"/>
      <c r="FN293" s="205"/>
      <c r="FO293" s="205"/>
      <c r="FP293" s="205"/>
      <c r="FQ293" s="205"/>
      <c r="FR293" s="205"/>
      <c r="FS293" s="205"/>
      <c r="FT293" s="205"/>
      <c r="FU293" s="205"/>
      <c r="FV293" s="205"/>
      <c r="FW293" s="205"/>
      <c r="FX293" s="205"/>
      <c r="FY293" s="205"/>
      <c r="FZ293" s="205"/>
      <c r="GA293" s="205"/>
      <c r="GB293" s="205"/>
      <c r="GC293" s="205"/>
      <c r="GD293" s="205"/>
      <c r="GE293" s="205"/>
      <c r="GF293" s="205"/>
      <c r="GG293" s="205"/>
      <c r="GH293" s="205"/>
      <c r="GI293" s="205"/>
      <c r="GJ293" s="205"/>
      <c r="GK293" s="205"/>
      <c r="GL293" s="205"/>
      <c r="GM293" s="205"/>
    </row>
    <row r="294" spans="1:195" s="237" customFormat="1" ht="5.0999999999999996" hidden="1" customHeight="1">
      <c r="A294" s="5"/>
      <c r="B294" s="93"/>
      <c r="C294" s="93"/>
      <c r="D294" s="93"/>
      <c r="E294" s="1019"/>
      <c r="F294" s="1019"/>
      <c r="G294" s="1019"/>
      <c r="H294" s="1019"/>
      <c r="I294" s="1019"/>
      <c r="J294" s="1019"/>
      <c r="K294" s="1019"/>
      <c r="L294" s="1019"/>
      <c r="M294" s="1019"/>
      <c r="N294" s="1019"/>
      <c r="O294" s="1019"/>
      <c r="P294" s="1019"/>
      <c r="Q294" s="1019"/>
      <c r="R294" s="1019"/>
      <c r="S294" s="1019"/>
      <c r="T294" s="1019"/>
      <c r="U294" s="1012"/>
      <c r="V294" s="1012"/>
      <c r="W294" s="1012"/>
      <c r="X294" s="1012"/>
      <c r="Y294" s="1012"/>
      <c r="Z294" s="1012"/>
      <c r="AA294" s="1012"/>
      <c r="AB294" s="1012"/>
      <c r="AC294" s="1012"/>
      <c r="AD294" s="1012"/>
      <c r="AE294" s="1012"/>
      <c r="AF294" s="1012"/>
      <c r="AG294" s="1012"/>
      <c r="AH294" s="1012"/>
      <c r="AI294" s="1012"/>
      <c r="AJ294" s="1012"/>
      <c r="AK294" s="1034"/>
      <c r="AL294" s="1035"/>
      <c r="AM294" s="1035"/>
      <c r="AN294" s="1035"/>
      <c r="AO294" s="1035"/>
      <c r="AP294" s="1035"/>
      <c r="AQ294" s="1035"/>
      <c r="AR294" s="1035"/>
      <c r="AS294" s="1026"/>
      <c r="AT294" s="1027"/>
      <c r="AU294" s="253"/>
      <c r="AV294" s="254"/>
      <c r="AW294" s="254"/>
      <c r="AX294" s="254"/>
      <c r="AY294" s="254"/>
      <c r="AZ294" s="254"/>
      <c r="BA294" s="253"/>
      <c r="BB294" s="256"/>
      <c r="BC294" s="256"/>
      <c r="BD294" s="254"/>
      <c r="BE294" s="1040"/>
      <c r="BF294" s="1040"/>
      <c r="BG294" s="1040"/>
      <c r="BH294" s="1026"/>
      <c r="BI294" s="1026"/>
      <c r="BJ294" s="1027"/>
      <c r="BK294" s="5"/>
      <c r="BL294" s="5"/>
      <c r="BM294" s="5"/>
      <c r="BN294" s="5"/>
      <c r="BO294" s="5"/>
      <c r="BP294" s="5"/>
      <c r="BQ294" s="93"/>
      <c r="BR294" s="93"/>
      <c r="BS294" s="1019"/>
      <c r="BT294" s="1019"/>
      <c r="BU294" s="1019"/>
      <c r="BV294" s="1019"/>
      <c r="BW294" s="1019"/>
      <c r="BX294" s="1019"/>
      <c r="BY294" s="1019"/>
      <c r="BZ294" s="1019"/>
      <c r="CA294" s="1019"/>
      <c r="CB294" s="1019"/>
      <c r="CC294" s="1019"/>
      <c r="CD294" s="1019"/>
      <c r="CE294" s="1019"/>
      <c r="CF294" s="1019"/>
      <c r="CG294" s="1019"/>
      <c r="CH294" s="1019"/>
      <c r="CI294" s="1012"/>
      <c r="CJ294" s="1012"/>
      <c r="CK294" s="1012"/>
      <c r="CL294" s="1012"/>
      <c r="CM294" s="1012"/>
      <c r="CN294" s="1012"/>
      <c r="CO294" s="1012"/>
      <c r="CP294" s="1012"/>
      <c r="CQ294" s="1012"/>
      <c r="CR294" s="1012"/>
      <c r="CS294" s="1012"/>
      <c r="CT294" s="1012"/>
      <c r="CU294" s="1012"/>
      <c r="CV294" s="1012"/>
      <c r="CW294" s="1012"/>
      <c r="CX294" s="1012"/>
      <c r="CY294" s="1034"/>
      <c r="CZ294" s="1035"/>
      <c r="DA294" s="1035"/>
      <c r="DB294" s="1035"/>
      <c r="DC294" s="1035"/>
      <c r="DD294" s="1035"/>
      <c r="DE294" s="1035"/>
      <c r="DF294" s="1035"/>
      <c r="DG294" s="1026"/>
      <c r="DH294" s="1027"/>
      <c r="DI294" s="169"/>
      <c r="DJ294" s="167"/>
      <c r="DK294" s="167"/>
      <c r="DL294" s="167"/>
      <c r="DM294" s="167"/>
      <c r="DN294" s="167"/>
      <c r="DO294" s="169"/>
      <c r="DP294" s="181"/>
      <c r="DQ294" s="181"/>
      <c r="DR294" s="167"/>
      <c r="DS294" s="1040"/>
      <c r="DT294" s="1040"/>
      <c r="DU294" s="1040"/>
      <c r="DV294" s="1026"/>
      <c r="DW294" s="1026"/>
      <c r="DX294" s="1027"/>
      <c r="DY294" s="5"/>
      <c r="DZ294" s="5"/>
      <c r="EA294" s="5"/>
      <c r="EB294" s="5"/>
      <c r="EC294" s="5"/>
      <c r="ED294" s="207"/>
      <c r="EE294" s="207"/>
      <c r="EF294" s="206"/>
      <c r="EG294" s="206"/>
      <c r="EH294" s="206"/>
      <c r="EI294" s="206"/>
      <c r="EJ294" s="206"/>
      <c r="EK294" s="206"/>
      <c r="EL294" s="206"/>
      <c r="EM294" s="206"/>
      <c r="EN294" s="247"/>
      <c r="EO294" s="247"/>
      <c r="EP294" s="247"/>
      <c r="EQ294" s="205"/>
      <c r="ER294" s="205"/>
      <c r="ES294" s="248"/>
      <c r="ET294" s="205"/>
      <c r="EU294" s="205"/>
      <c r="EV294" s="248"/>
      <c r="EW294" s="205"/>
      <c r="EX294" s="205"/>
      <c r="EY294" s="205"/>
      <c r="EZ294" s="205"/>
      <c r="FA294" s="205"/>
      <c r="FB294" s="205"/>
      <c r="FC294" s="205"/>
      <c r="FD294" s="205"/>
      <c r="FE294" s="205"/>
      <c r="FF294" s="205"/>
      <c r="FG294" s="205"/>
      <c r="FH294" s="205"/>
      <c r="FI294" s="205"/>
      <c r="FJ294" s="205"/>
      <c r="FK294" s="205"/>
      <c r="FL294" s="205"/>
      <c r="FM294" s="205"/>
      <c r="FN294" s="205"/>
      <c r="FO294" s="205"/>
      <c r="FP294" s="205"/>
      <c r="FQ294" s="205"/>
      <c r="FR294" s="205"/>
      <c r="FS294" s="205"/>
      <c r="FT294" s="205"/>
      <c r="FU294" s="205"/>
      <c r="FV294" s="205"/>
      <c r="FW294" s="205"/>
      <c r="FX294" s="205"/>
      <c r="FY294" s="205"/>
      <c r="FZ294" s="205"/>
      <c r="GA294" s="205"/>
      <c r="GB294" s="205"/>
      <c r="GC294" s="205"/>
      <c r="GD294" s="205"/>
      <c r="GE294" s="205"/>
      <c r="GF294" s="205"/>
      <c r="GG294" s="205"/>
      <c r="GH294" s="205"/>
      <c r="GI294" s="205"/>
      <c r="GJ294" s="205"/>
      <c r="GK294" s="205"/>
      <c r="GL294" s="205"/>
      <c r="GM294" s="205"/>
    </row>
    <row r="295" spans="1:195" s="237" customFormat="1" ht="18.75" customHeight="1">
      <c r="A295" s="5"/>
      <c r="B295" s="25"/>
      <c r="C295" s="25"/>
      <c r="D295" s="25"/>
      <c r="E295" s="25"/>
      <c r="F295" s="25"/>
      <c r="G295" s="25"/>
      <c r="H295" s="25"/>
      <c r="I295" s="25"/>
      <c r="J295" s="25"/>
      <c r="K295" s="25"/>
      <c r="L295" s="25"/>
      <c r="M295" s="25"/>
      <c r="N295" s="25"/>
      <c r="O295" s="25"/>
      <c r="P295" s="25"/>
      <c r="Q295" s="25"/>
      <c r="R295" s="25"/>
      <c r="S295" s="25"/>
      <c r="T295" s="25"/>
      <c r="U295" s="25"/>
      <c r="V295" s="166"/>
      <c r="W295" s="166"/>
      <c r="X295" s="166"/>
      <c r="Y295" s="166"/>
      <c r="Z295" s="166"/>
      <c r="AA295" s="166"/>
      <c r="AB295" s="166"/>
      <c r="AC295" s="166"/>
      <c r="AD295" s="166"/>
      <c r="AE295" s="166"/>
      <c r="AF295" s="166"/>
      <c r="AG295" s="166"/>
      <c r="AH295" s="166"/>
      <c r="AI295" s="166"/>
      <c r="AJ295" s="166"/>
      <c r="AK295" s="166"/>
      <c r="AL295" s="25"/>
      <c r="AM295" s="166"/>
      <c r="AN295" s="25"/>
      <c r="AO295" s="166"/>
      <c r="AP295" s="166"/>
      <c r="AQ295" s="166"/>
      <c r="AR295" s="2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1187" t="s">
        <v>1085</v>
      </c>
      <c r="BT295" s="1187"/>
      <c r="BU295" s="1187"/>
      <c r="BV295" s="1187"/>
      <c r="BW295" s="1187"/>
      <c r="BX295" s="1187"/>
      <c r="BY295" s="1187"/>
      <c r="BZ295" s="1187"/>
      <c r="CA295" s="1187"/>
      <c r="CB295" s="1187"/>
      <c r="CC295" s="1187"/>
      <c r="CD295" s="1187"/>
      <c r="CE295" s="1187"/>
      <c r="CF295" s="1187"/>
      <c r="CG295" s="1187"/>
      <c r="CH295" s="1187"/>
      <c r="CI295" s="1187"/>
      <c r="CJ295" s="1187"/>
      <c r="CK295" s="1187"/>
      <c r="CL295" s="1187"/>
      <c r="CM295" s="1187"/>
      <c r="CN295" s="1187"/>
      <c r="CO295" s="1187"/>
      <c r="CP295" s="1187"/>
      <c r="CQ295" s="1187"/>
      <c r="CR295" s="1187"/>
      <c r="CS295" s="1187"/>
      <c r="CT295" s="1187"/>
      <c r="CU295" s="1187"/>
      <c r="CV295" s="1187"/>
      <c r="CW295" s="1187"/>
      <c r="CX295" s="1187"/>
      <c r="CY295" s="1187"/>
      <c r="CZ295" s="1187"/>
      <c r="DA295" s="1187"/>
      <c r="DB295" s="1187"/>
      <c r="DC295" s="1187"/>
      <c r="DD295" s="1187"/>
      <c r="DE295" s="1187"/>
      <c r="DF295" s="1187"/>
      <c r="DG295" s="1187"/>
      <c r="DH295" s="1187"/>
      <c r="DI295" s="1187"/>
      <c r="DJ295" s="1187"/>
      <c r="DK295" s="1187"/>
      <c r="DL295" s="1187"/>
      <c r="DM295" s="1187"/>
      <c r="DN295" s="1187"/>
      <c r="DO295" s="1187"/>
      <c r="DP295" s="1187"/>
      <c r="DQ295" s="1187"/>
      <c r="DR295" s="1187"/>
      <c r="DS295" s="1187"/>
      <c r="DT295" s="1187"/>
      <c r="DU295" s="1187"/>
      <c r="DV295" s="1187"/>
      <c r="DW295" s="1187"/>
      <c r="DX295" s="1187"/>
      <c r="DY295" s="5"/>
      <c r="DZ295" s="5"/>
      <c r="EA295" s="5"/>
      <c r="EB295" s="5"/>
      <c r="EC295" s="5"/>
      <c r="ED295" s="191"/>
      <c r="EE295" s="205"/>
      <c r="EF295" s="205"/>
      <c r="EG295" s="205"/>
      <c r="EH295" s="205"/>
      <c r="EI295" s="205"/>
      <c r="EJ295" s="205"/>
      <c r="EK295" s="205"/>
      <c r="EL295" s="205"/>
      <c r="EM295" s="205"/>
      <c r="EN295" s="205"/>
      <c r="EO295" s="205"/>
      <c r="EP295" s="205"/>
      <c r="EQ295" s="205"/>
      <c r="ER295" s="205"/>
      <c r="ES295" s="205"/>
      <c r="ET295" s="205"/>
      <c r="EU295" s="205"/>
      <c r="EV295" s="205"/>
      <c r="EW295" s="205"/>
      <c r="EX295" s="205"/>
      <c r="EY295" s="205"/>
      <c r="EZ295" s="205"/>
      <c r="FA295" s="205"/>
      <c r="FB295" s="205"/>
      <c r="FC295" s="205"/>
      <c r="FD295" s="205"/>
      <c r="FE295" s="205"/>
      <c r="FF295" s="205"/>
      <c r="FG295" s="205"/>
      <c r="FH295" s="205"/>
      <c r="FI295" s="205"/>
      <c r="FJ295" s="205"/>
      <c r="FK295" s="205"/>
      <c r="FL295" s="205"/>
      <c r="FM295" s="205"/>
      <c r="FN295" s="205"/>
      <c r="FO295" s="205"/>
      <c r="FP295" s="205"/>
      <c r="FQ295" s="205"/>
      <c r="FR295" s="205"/>
      <c r="FS295" s="205"/>
      <c r="FT295" s="205"/>
      <c r="FU295" s="205"/>
      <c r="FV295" s="205"/>
      <c r="FW295" s="205"/>
      <c r="FX295" s="205"/>
      <c r="FY295" s="205"/>
      <c r="FZ295" s="205"/>
      <c r="GA295" s="205"/>
      <c r="GB295" s="205"/>
      <c r="GC295" s="205"/>
      <c r="GD295" s="205"/>
      <c r="GE295" s="205"/>
      <c r="GF295" s="205"/>
      <c r="GG295" s="205"/>
      <c r="GH295" s="205"/>
      <c r="GI295" s="205"/>
      <c r="GJ295" s="205"/>
      <c r="GK295" s="205"/>
      <c r="GL295" s="205"/>
      <c r="GM295" s="205"/>
    </row>
    <row r="296" spans="1:195" s="237" customFormat="1" ht="18.75" customHeight="1">
      <c r="A296" s="5"/>
      <c r="B296" s="25"/>
      <c r="C296" s="25"/>
      <c r="D296" s="25"/>
      <c r="E296" s="25"/>
      <c r="F296" s="25"/>
      <c r="G296" s="25"/>
      <c r="H296" s="25"/>
      <c r="I296" s="25"/>
      <c r="J296" s="25"/>
      <c r="K296" s="25"/>
      <c r="L296" s="25"/>
      <c r="M296" s="25"/>
      <c r="N296" s="25"/>
      <c r="O296" s="25"/>
      <c r="P296" s="25"/>
      <c r="Q296" s="25"/>
      <c r="R296" s="25"/>
      <c r="S296" s="25"/>
      <c r="T296" s="25"/>
      <c r="U296" s="25"/>
      <c r="V296" s="166"/>
      <c r="W296" s="166"/>
      <c r="X296" s="166"/>
      <c r="Y296" s="166"/>
      <c r="Z296" s="166"/>
      <c r="AA296" s="166"/>
      <c r="AB296" s="166"/>
      <c r="AC296" s="166"/>
      <c r="AD296" s="166"/>
      <c r="AE296" s="166"/>
      <c r="AF296" s="166"/>
      <c r="AG296" s="166"/>
      <c r="AH296" s="166"/>
      <c r="AI296" s="166"/>
      <c r="AJ296" s="166"/>
      <c r="AK296" s="166"/>
      <c r="AL296" s="25"/>
      <c r="AM296" s="166"/>
      <c r="AN296" s="25"/>
      <c r="AO296" s="166"/>
      <c r="AP296" s="166"/>
      <c r="AQ296" s="166"/>
      <c r="AR296" s="2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1188"/>
      <c r="BT296" s="1188"/>
      <c r="BU296" s="1188"/>
      <c r="BV296" s="1188"/>
      <c r="BW296" s="1188"/>
      <c r="BX296" s="1188"/>
      <c r="BY296" s="1188"/>
      <c r="BZ296" s="1188"/>
      <c r="CA296" s="1188"/>
      <c r="CB296" s="1188"/>
      <c r="CC296" s="1188"/>
      <c r="CD296" s="1188"/>
      <c r="CE296" s="1188"/>
      <c r="CF296" s="1188"/>
      <c r="CG296" s="1188"/>
      <c r="CH296" s="1188"/>
      <c r="CI296" s="1188"/>
      <c r="CJ296" s="1188"/>
      <c r="CK296" s="1188"/>
      <c r="CL296" s="1188"/>
      <c r="CM296" s="1188"/>
      <c r="CN296" s="1188"/>
      <c r="CO296" s="1188"/>
      <c r="CP296" s="1188"/>
      <c r="CQ296" s="1188"/>
      <c r="CR296" s="1188"/>
      <c r="CS296" s="1188"/>
      <c r="CT296" s="1188"/>
      <c r="CU296" s="1188"/>
      <c r="CV296" s="1188"/>
      <c r="CW296" s="1188"/>
      <c r="CX296" s="1188"/>
      <c r="CY296" s="1188"/>
      <c r="CZ296" s="1188"/>
      <c r="DA296" s="1188"/>
      <c r="DB296" s="1188"/>
      <c r="DC296" s="1188"/>
      <c r="DD296" s="1188"/>
      <c r="DE296" s="1188"/>
      <c r="DF296" s="1188"/>
      <c r="DG296" s="1188"/>
      <c r="DH296" s="1188"/>
      <c r="DI296" s="1188"/>
      <c r="DJ296" s="1188"/>
      <c r="DK296" s="1188"/>
      <c r="DL296" s="1188"/>
      <c r="DM296" s="1188"/>
      <c r="DN296" s="1188"/>
      <c r="DO296" s="1188"/>
      <c r="DP296" s="1188"/>
      <c r="DQ296" s="1188"/>
      <c r="DR296" s="1188"/>
      <c r="DS296" s="1188"/>
      <c r="DT296" s="1188"/>
      <c r="DU296" s="1188"/>
      <c r="DV296" s="1188"/>
      <c r="DW296" s="1188"/>
      <c r="DX296" s="1188"/>
      <c r="DY296" s="5"/>
      <c r="DZ296" s="5"/>
      <c r="EA296" s="5"/>
      <c r="EB296" s="5"/>
      <c r="EC296" s="5"/>
      <c r="ED296" s="191"/>
      <c r="EE296" s="205"/>
      <c r="EF296" s="205"/>
      <c r="EG296" s="205"/>
      <c r="EH296" s="205"/>
      <c r="EI296" s="205"/>
      <c r="EJ296" s="205"/>
      <c r="EK296" s="205"/>
      <c r="EL296" s="205"/>
      <c r="EM296" s="205"/>
      <c r="EN296" s="205"/>
      <c r="EO296" s="205"/>
      <c r="EP296" s="205"/>
      <c r="EQ296" s="205"/>
      <c r="ER296" s="205"/>
      <c r="ES296" s="205"/>
      <c r="ET296" s="205"/>
      <c r="EU296" s="205"/>
      <c r="EV296" s="205"/>
      <c r="EW296" s="205"/>
      <c r="EX296" s="205"/>
      <c r="EY296" s="205"/>
      <c r="EZ296" s="205"/>
      <c r="FA296" s="205"/>
      <c r="FB296" s="205"/>
      <c r="FC296" s="205"/>
      <c r="FD296" s="205"/>
      <c r="FE296" s="205"/>
      <c r="FF296" s="205"/>
      <c r="FG296" s="205"/>
      <c r="FH296" s="205"/>
      <c r="FI296" s="205"/>
      <c r="FJ296" s="205"/>
      <c r="FK296" s="205"/>
      <c r="FL296" s="205"/>
      <c r="FM296" s="205"/>
      <c r="FN296" s="205"/>
      <c r="FO296" s="205"/>
      <c r="FP296" s="205"/>
      <c r="FQ296" s="205"/>
      <c r="FR296" s="205"/>
      <c r="FS296" s="205"/>
      <c r="FT296" s="205"/>
      <c r="FU296" s="205"/>
      <c r="FV296" s="205"/>
      <c r="FW296" s="205"/>
      <c r="FX296" s="205"/>
      <c r="FY296" s="205"/>
      <c r="FZ296" s="205"/>
      <c r="GA296" s="205"/>
      <c r="GB296" s="205"/>
      <c r="GC296" s="205"/>
      <c r="GD296" s="205"/>
      <c r="GE296" s="205"/>
      <c r="GF296" s="205"/>
      <c r="GG296" s="205"/>
      <c r="GH296" s="205"/>
      <c r="GI296" s="205"/>
      <c r="GJ296" s="205"/>
      <c r="GK296" s="205"/>
      <c r="GL296" s="205"/>
      <c r="GM296" s="205"/>
    </row>
    <row r="297" spans="1:195" s="237" customFormat="1" ht="18.75" customHeight="1">
      <c r="A297" s="5"/>
      <c r="B297" s="5"/>
      <c r="C297" s="5"/>
      <c r="D297" s="5"/>
      <c r="E297" s="5" t="s">
        <v>467</v>
      </c>
      <c r="F297" s="5"/>
      <c r="G297" s="5"/>
      <c r="H297" s="5"/>
      <c r="I297" s="5"/>
      <c r="J297" s="5"/>
      <c r="K297" s="5"/>
      <c r="L297" s="5"/>
      <c r="M297" s="5"/>
      <c r="N297" s="5"/>
      <c r="O297" s="5"/>
      <c r="P297" s="5"/>
      <c r="Q297" s="5"/>
      <c r="R297" s="5"/>
      <c r="S297" s="5"/>
      <c r="T297" s="5"/>
      <c r="U297" s="5"/>
      <c r="V297" s="162"/>
      <c r="W297" s="162"/>
      <c r="X297" s="162"/>
      <c r="Y297" s="162"/>
      <c r="Z297" s="162"/>
      <c r="AA297" s="162"/>
      <c r="AB297" s="162"/>
      <c r="AC297" s="162"/>
      <c r="AD297" s="162"/>
      <c r="AE297" s="162"/>
      <c r="AF297" s="162"/>
      <c r="AG297" s="162"/>
      <c r="AH297" s="162"/>
      <c r="AI297" s="162"/>
      <c r="AJ297" s="162"/>
      <c r="AK297" s="162"/>
      <c r="AL297" s="5"/>
      <c r="AM297" s="162"/>
      <c r="AN297" s="5"/>
      <c r="AO297" s="162"/>
      <c r="AP297" s="162"/>
      <c r="AQ297" s="162"/>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t="s">
        <v>467</v>
      </c>
      <c r="BT297" s="5"/>
      <c r="BU297" s="5"/>
      <c r="BV297" s="5"/>
      <c r="BW297" s="5"/>
      <c r="BX297" s="5"/>
      <c r="BY297" s="5"/>
      <c r="BZ297" s="5"/>
      <c r="CA297" s="5"/>
      <c r="CB297" s="5"/>
      <c r="CC297" s="5"/>
      <c r="CD297" s="5"/>
      <c r="CE297" s="5"/>
      <c r="CF297" s="5"/>
      <c r="CG297" s="5"/>
      <c r="CH297" s="5"/>
      <c r="CI297" s="5"/>
      <c r="CJ297" s="5"/>
      <c r="CK297" s="5"/>
      <c r="CL297" s="5"/>
      <c r="CM297" s="162"/>
      <c r="CN297" s="162"/>
      <c r="CO297" s="162"/>
      <c r="CP297" s="162"/>
      <c r="CQ297" s="162"/>
      <c r="CR297" s="162"/>
      <c r="CS297" s="162"/>
      <c r="CT297" s="162"/>
      <c r="CU297" s="162"/>
      <c r="CV297" s="162"/>
      <c r="CW297" s="162"/>
      <c r="CX297" s="162"/>
      <c r="CY297" s="5"/>
      <c r="CZ297" s="162"/>
      <c r="DA297" s="5"/>
      <c r="DB297" s="162"/>
      <c r="DC297" s="162"/>
      <c r="DD297" s="162"/>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191"/>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c r="FH297" s="205"/>
      <c r="FI297" s="205"/>
      <c r="FJ297" s="205"/>
      <c r="FK297" s="205"/>
      <c r="FL297" s="205"/>
      <c r="FM297" s="205"/>
      <c r="FN297" s="205"/>
      <c r="FO297" s="205"/>
      <c r="FP297" s="205"/>
      <c r="FQ297" s="205"/>
      <c r="FR297" s="205"/>
      <c r="FS297" s="205"/>
      <c r="FT297" s="205"/>
      <c r="FU297" s="205"/>
      <c r="FV297" s="205"/>
      <c r="FW297" s="205"/>
      <c r="FX297" s="205"/>
      <c r="FY297" s="205"/>
      <c r="FZ297" s="205"/>
      <c r="GA297" s="205"/>
      <c r="GB297" s="205"/>
      <c r="GC297" s="205"/>
      <c r="GD297" s="205"/>
      <c r="GE297" s="205"/>
      <c r="GF297" s="205"/>
      <c r="GG297" s="205"/>
      <c r="GH297" s="205"/>
      <c r="GI297" s="205"/>
      <c r="GJ297" s="205"/>
      <c r="GK297" s="205"/>
      <c r="GL297" s="205"/>
      <c r="GM297" s="205"/>
    </row>
    <row r="298" spans="1:195" s="237" customFormat="1" ht="13.5">
      <c r="A298" s="5"/>
      <c r="B298" s="25"/>
      <c r="C298" s="25"/>
      <c r="D298" s="25"/>
      <c r="E298" s="1028"/>
      <c r="F298" s="1028"/>
      <c r="G298" s="1028"/>
      <c r="H298" s="1028"/>
      <c r="I298" s="1028"/>
      <c r="J298" s="1028"/>
      <c r="K298" s="1028"/>
      <c r="L298" s="1028"/>
      <c r="M298" s="1028"/>
      <c r="N298" s="1028"/>
      <c r="O298" s="1028"/>
      <c r="P298" s="1028"/>
      <c r="Q298" s="1028"/>
      <c r="R298" s="1028"/>
      <c r="S298" s="1028"/>
      <c r="T298" s="1028"/>
      <c r="U298" s="1028" t="s">
        <v>54</v>
      </c>
      <c r="V298" s="1028"/>
      <c r="W298" s="1028"/>
      <c r="X298" s="1028"/>
      <c r="Y298" s="1028"/>
      <c r="Z298" s="1028"/>
      <c r="AA298" s="1028"/>
      <c r="AB298" s="1028"/>
      <c r="AC298" s="1028"/>
      <c r="AD298" s="1028"/>
      <c r="AE298" s="1028"/>
      <c r="AF298" s="1028"/>
      <c r="AG298" s="1028"/>
      <c r="AH298" s="1028"/>
      <c r="AI298" s="1028"/>
      <c r="AJ298" s="1028"/>
      <c r="AK298" s="1022" t="s">
        <v>0</v>
      </c>
      <c r="AL298" s="1023"/>
      <c r="AM298" s="1023"/>
      <c r="AN298" s="1023"/>
      <c r="AO298" s="1023"/>
      <c r="AP298" s="1023"/>
      <c r="AQ298" s="1023"/>
      <c r="AR298" s="1023"/>
      <c r="AS298" s="1023"/>
      <c r="AT298" s="1024"/>
      <c r="AU298" s="1055" t="s">
        <v>1</v>
      </c>
      <c r="AV298" s="1015"/>
      <c r="AW298" s="1015"/>
      <c r="AX298" s="1015"/>
      <c r="AY298" s="1015"/>
      <c r="AZ298" s="1015"/>
      <c r="BA298" s="1015"/>
      <c r="BB298" s="1015"/>
      <c r="BC298" s="1015"/>
      <c r="BD298" s="1015"/>
      <c r="BE298" s="1015"/>
      <c r="BF298" s="1015"/>
      <c r="BG298" s="1015"/>
      <c r="BH298" s="1015"/>
      <c r="BI298" s="1015"/>
      <c r="BJ298" s="1016"/>
      <c r="BK298" s="5"/>
      <c r="BL298" s="5"/>
      <c r="BM298" s="5"/>
      <c r="BN298" s="5"/>
      <c r="BO298" s="5"/>
      <c r="BP298" s="5"/>
      <c r="BQ298" s="5"/>
      <c r="BR298" s="5"/>
      <c r="BS298" s="1028"/>
      <c r="BT298" s="1028"/>
      <c r="BU298" s="1028"/>
      <c r="BV298" s="1028"/>
      <c r="BW298" s="1028"/>
      <c r="BX298" s="1028"/>
      <c r="BY298" s="1028"/>
      <c r="BZ298" s="1028"/>
      <c r="CA298" s="1028"/>
      <c r="CB298" s="1028"/>
      <c r="CC298" s="1028"/>
      <c r="CD298" s="1028"/>
      <c r="CE298" s="1028"/>
      <c r="CF298" s="1028"/>
      <c r="CG298" s="1028"/>
      <c r="CH298" s="1028"/>
      <c r="CI298" s="1028" t="s">
        <v>54</v>
      </c>
      <c r="CJ298" s="1028"/>
      <c r="CK298" s="1028"/>
      <c r="CL298" s="1028"/>
      <c r="CM298" s="1028"/>
      <c r="CN298" s="1028"/>
      <c r="CO298" s="1028"/>
      <c r="CP298" s="1028"/>
      <c r="CQ298" s="1028"/>
      <c r="CR298" s="1028"/>
      <c r="CS298" s="1028"/>
      <c r="CT298" s="1028"/>
      <c r="CU298" s="1028"/>
      <c r="CV298" s="1028"/>
      <c r="CW298" s="1028"/>
      <c r="CX298" s="1028"/>
      <c r="CY298" s="1022" t="s">
        <v>0</v>
      </c>
      <c r="CZ298" s="1023"/>
      <c r="DA298" s="1023"/>
      <c r="DB298" s="1023"/>
      <c r="DC298" s="1023"/>
      <c r="DD298" s="1023"/>
      <c r="DE298" s="1023"/>
      <c r="DF298" s="1023"/>
      <c r="DG298" s="1023"/>
      <c r="DH298" s="1024"/>
      <c r="DI298" s="1055" t="s">
        <v>1</v>
      </c>
      <c r="DJ298" s="1015"/>
      <c r="DK298" s="1015"/>
      <c r="DL298" s="1015"/>
      <c r="DM298" s="1015"/>
      <c r="DN298" s="1015"/>
      <c r="DO298" s="1015"/>
      <c r="DP298" s="1015"/>
      <c r="DQ298" s="1015"/>
      <c r="DR298" s="1015"/>
      <c r="DS298" s="1015"/>
      <c r="DT298" s="1015"/>
      <c r="DU298" s="1015"/>
      <c r="DV298" s="1015"/>
      <c r="DW298" s="1015"/>
      <c r="DX298" s="1016"/>
      <c r="DY298" s="5"/>
      <c r="DZ298" s="5"/>
      <c r="EA298" s="5"/>
      <c r="EB298" s="5"/>
      <c r="EC298" s="5"/>
      <c r="ED298" s="191"/>
      <c r="EE298" s="205"/>
      <c r="EF298" s="205"/>
      <c r="EG298" s="205"/>
      <c r="EH298" s="205"/>
      <c r="EI298" s="205"/>
      <c r="EJ298" s="205"/>
      <c r="EK298" s="205"/>
      <c r="EL298" s="205"/>
      <c r="EM298" s="205"/>
      <c r="EN298" s="205"/>
      <c r="EO298" s="205"/>
      <c r="EP298" s="205"/>
      <c r="EQ298" s="205"/>
      <c r="ER298" s="205"/>
      <c r="ES298" s="205"/>
      <c r="ET298" s="205"/>
      <c r="EU298" s="205"/>
      <c r="EV298" s="205"/>
      <c r="EW298" s="205"/>
      <c r="EX298" s="205"/>
      <c r="EY298" s="205"/>
      <c r="EZ298" s="205"/>
      <c r="FA298" s="205"/>
      <c r="FB298" s="205"/>
      <c r="FC298" s="205"/>
      <c r="FD298" s="205"/>
      <c r="FE298" s="205"/>
      <c r="FF298" s="205"/>
      <c r="FG298" s="205"/>
      <c r="FH298" s="205"/>
      <c r="FI298" s="205"/>
      <c r="FJ298" s="205"/>
      <c r="FK298" s="205"/>
      <c r="FL298" s="205"/>
      <c r="FM298" s="205"/>
      <c r="FN298" s="205"/>
      <c r="FO298" s="205"/>
      <c r="FP298" s="205"/>
      <c r="FQ298" s="205"/>
      <c r="FR298" s="205"/>
      <c r="FS298" s="205"/>
      <c r="FT298" s="205"/>
      <c r="FU298" s="205"/>
      <c r="FV298" s="205"/>
      <c r="FW298" s="205"/>
      <c r="FX298" s="205"/>
      <c r="FY298" s="205"/>
      <c r="FZ298" s="205"/>
      <c r="GA298" s="205"/>
      <c r="GB298" s="205"/>
      <c r="GC298" s="205"/>
      <c r="GD298" s="205"/>
      <c r="GE298" s="205"/>
      <c r="GF298" s="205"/>
      <c r="GG298" s="205"/>
      <c r="GH298" s="205"/>
      <c r="GI298" s="205"/>
      <c r="GJ298" s="205"/>
      <c r="GK298" s="205"/>
      <c r="GL298" s="205"/>
      <c r="GM298" s="205"/>
    </row>
    <row r="299" spans="1:195" s="237" customFormat="1" ht="13.5">
      <c r="A299" s="5"/>
      <c r="B299" s="25"/>
      <c r="C299" s="25"/>
      <c r="D299" s="25"/>
      <c r="E299" s="1028"/>
      <c r="F299" s="1028"/>
      <c r="G299" s="1028"/>
      <c r="H299" s="1028"/>
      <c r="I299" s="1028"/>
      <c r="J299" s="1028"/>
      <c r="K299" s="1028"/>
      <c r="L299" s="1028"/>
      <c r="M299" s="1028"/>
      <c r="N299" s="1028"/>
      <c r="O299" s="1028"/>
      <c r="P299" s="1028"/>
      <c r="Q299" s="1028"/>
      <c r="R299" s="1028"/>
      <c r="S299" s="1028"/>
      <c r="T299" s="1028"/>
      <c r="U299" s="1028"/>
      <c r="V299" s="1028"/>
      <c r="W299" s="1028"/>
      <c r="X299" s="1028"/>
      <c r="Y299" s="1028"/>
      <c r="Z299" s="1028"/>
      <c r="AA299" s="1028"/>
      <c r="AB299" s="1028"/>
      <c r="AC299" s="1028"/>
      <c r="AD299" s="1028"/>
      <c r="AE299" s="1028"/>
      <c r="AF299" s="1028"/>
      <c r="AG299" s="1028"/>
      <c r="AH299" s="1028"/>
      <c r="AI299" s="1028"/>
      <c r="AJ299" s="1028"/>
      <c r="AK299" s="1025"/>
      <c r="AL299" s="1026"/>
      <c r="AM299" s="1026"/>
      <c r="AN299" s="1026"/>
      <c r="AO299" s="1026"/>
      <c r="AP299" s="1026"/>
      <c r="AQ299" s="1026"/>
      <c r="AR299" s="1026"/>
      <c r="AS299" s="1026"/>
      <c r="AT299" s="1027"/>
      <c r="AU299" s="1055" t="s">
        <v>2</v>
      </c>
      <c r="AV299" s="1015"/>
      <c r="AW299" s="1015"/>
      <c r="AX299" s="1015"/>
      <c r="AY299" s="1015"/>
      <c r="AZ299" s="1016"/>
      <c r="BA299" s="1055" t="s">
        <v>3</v>
      </c>
      <c r="BB299" s="1015"/>
      <c r="BC299" s="1015"/>
      <c r="BD299" s="1015"/>
      <c r="BE299" s="1015"/>
      <c r="BF299" s="1015"/>
      <c r="BG299" s="1015"/>
      <c r="BH299" s="1015"/>
      <c r="BI299" s="1015"/>
      <c r="BJ299" s="1016"/>
      <c r="BK299" s="5"/>
      <c r="BL299" s="5"/>
      <c r="BM299" s="5"/>
      <c r="BN299" s="5"/>
      <c r="BO299" s="5"/>
      <c r="BP299" s="5"/>
      <c r="BQ299" s="5"/>
      <c r="BR299" s="5"/>
      <c r="BS299" s="1028"/>
      <c r="BT299" s="1028"/>
      <c r="BU299" s="1028"/>
      <c r="BV299" s="1028"/>
      <c r="BW299" s="1028"/>
      <c r="BX299" s="1028"/>
      <c r="BY299" s="1028"/>
      <c r="BZ299" s="1028"/>
      <c r="CA299" s="1028"/>
      <c r="CB299" s="1028"/>
      <c r="CC299" s="1028"/>
      <c r="CD299" s="1028"/>
      <c r="CE299" s="1028"/>
      <c r="CF299" s="1028"/>
      <c r="CG299" s="1028"/>
      <c r="CH299" s="1028"/>
      <c r="CI299" s="1028"/>
      <c r="CJ299" s="1028"/>
      <c r="CK299" s="1028"/>
      <c r="CL299" s="1028"/>
      <c r="CM299" s="1028"/>
      <c r="CN299" s="1028"/>
      <c r="CO299" s="1028"/>
      <c r="CP299" s="1028"/>
      <c r="CQ299" s="1028"/>
      <c r="CR299" s="1028"/>
      <c r="CS299" s="1028"/>
      <c r="CT299" s="1028"/>
      <c r="CU299" s="1028"/>
      <c r="CV299" s="1028"/>
      <c r="CW299" s="1028"/>
      <c r="CX299" s="1028"/>
      <c r="CY299" s="1025"/>
      <c r="CZ299" s="1026"/>
      <c r="DA299" s="1026"/>
      <c r="DB299" s="1026"/>
      <c r="DC299" s="1026"/>
      <c r="DD299" s="1026"/>
      <c r="DE299" s="1026"/>
      <c r="DF299" s="1026"/>
      <c r="DG299" s="1026"/>
      <c r="DH299" s="1027"/>
      <c r="DI299" s="1055" t="s">
        <v>2</v>
      </c>
      <c r="DJ299" s="1015"/>
      <c r="DK299" s="1015"/>
      <c r="DL299" s="1015"/>
      <c r="DM299" s="1015"/>
      <c r="DN299" s="1016"/>
      <c r="DO299" s="1055" t="s">
        <v>3</v>
      </c>
      <c r="DP299" s="1015"/>
      <c r="DQ299" s="1015"/>
      <c r="DR299" s="1015"/>
      <c r="DS299" s="1015"/>
      <c r="DT299" s="1015"/>
      <c r="DU299" s="1015"/>
      <c r="DV299" s="1015"/>
      <c r="DW299" s="1015"/>
      <c r="DX299" s="1016"/>
      <c r="DY299" s="5"/>
      <c r="DZ299" s="5"/>
      <c r="EA299" s="5"/>
      <c r="EB299" s="5"/>
      <c r="EC299" s="5"/>
      <c r="ED299" s="191"/>
      <c r="EE299" s="205"/>
      <c r="EF299" s="205"/>
      <c r="EG299" s="205"/>
      <c r="EH299" s="205"/>
      <c r="EI299" s="205"/>
      <c r="EJ299" s="205"/>
      <c r="EK299" s="205"/>
      <c r="EL299" s="205"/>
      <c r="EM299" s="205"/>
      <c r="EN299" s="205"/>
      <c r="EO299" s="205"/>
      <c r="EP299" s="205"/>
      <c r="EQ299" s="205"/>
      <c r="ER299" s="205"/>
      <c r="ES299" s="205"/>
      <c r="ET299" s="205"/>
      <c r="EU299" s="205"/>
      <c r="EV299" s="205"/>
      <c r="EW299" s="205"/>
      <c r="EX299" s="205"/>
      <c r="EY299" s="205"/>
      <c r="EZ299" s="205"/>
      <c r="FA299" s="205"/>
      <c r="FB299" s="205"/>
      <c r="FC299" s="205"/>
      <c r="FD299" s="205"/>
      <c r="FE299" s="205"/>
      <c r="FF299" s="205"/>
      <c r="FG299" s="205"/>
      <c r="FH299" s="205"/>
      <c r="FI299" s="205"/>
      <c r="FJ299" s="205"/>
      <c r="FK299" s="205"/>
      <c r="FL299" s="205"/>
      <c r="FM299" s="205"/>
      <c r="FN299" s="205"/>
      <c r="FO299" s="205"/>
      <c r="FP299" s="205"/>
      <c r="FQ299" s="205"/>
      <c r="FR299" s="205"/>
      <c r="FS299" s="205"/>
      <c r="FT299" s="205"/>
      <c r="FU299" s="205"/>
      <c r="FV299" s="205"/>
      <c r="FW299" s="205"/>
      <c r="FX299" s="205"/>
      <c r="FY299" s="205"/>
      <c r="FZ299" s="205"/>
      <c r="GA299" s="205"/>
      <c r="GB299" s="205"/>
      <c r="GC299" s="205"/>
      <c r="GD299" s="205"/>
      <c r="GE299" s="205"/>
      <c r="GF299" s="205"/>
      <c r="GG299" s="205"/>
      <c r="GH299" s="205"/>
      <c r="GI299" s="205"/>
      <c r="GJ299" s="205"/>
      <c r="GK299" s="205"/>
      <c r="GL299" s="205"/>
      <c r="GM299" s="205"/>
    </row>
    <row r="300" spans="1:195" s="237" customFormat="1" ht="5.0999999999999996" customHeight="1" thickBot="1">
      <c r="A300" s="5"/>
      <c r="B300" s="25"/>
      <c r="C300" s="25"/>
      <c r="D300" s="25"/>
      <c r="E300" s="1019" t="s">
        <v>53</v>
      </c>
      <c r="F300" s="1019"/>
      <c r="G300" s="1019"/>
      <c r="H300" s="1019"/>
      <c r="I300" s="1019"/>
      <c r="J300" s="1019"/>
      <c r="K300" s="1019"/>
      <c r="L300" s="1019"/>
      <c r="M300" s="1019"/>
      <c r="N300" s="1019"/>
      <c r="O300" s="1019"/>
      <c r="P300" s="1019"/>
      <c r="Q300" s="1019"/>
      <c r="R300" s="1019"/>
      <c r="S300" s="1019"/>
      <c r="T300" s="1019"/>
      <c r="U300" s="1012" t="str">
        <f>IF('入力シート（表紙・目次・様式１～６）'!C116="",IF('入力シート（表紙・目次・様式１～６）'!C110="","",'入力シート（表紙・目次・様式１～６）'!C110),'入力シート（表紙・目次・様式１～６）'!C116)</f>
        <v>03市立市民会館</v>
      </c>
      <c r="V300" s="1012"/>
      <c r="W300" s="1012"/>
      <c r="X300" s="1012"/>
      <c r="Y300" s="1012"/>
      <c r="Z300" s="1012"/>
      <c r="AA300" s="1012"/>
      <c r="AB300" s="1012"/>
      <c r="AC300" s="1012"/>
      <c r="AD300" s="1012"/>
      <c r="AE300" s="1012"/>
      <c r="AF300" s="1012"/>
      <c r="AG300" s="1012"/>
      <c r="AH300" s="1012"/>
      <c r="AI300" s="1012"/>
      <c r="AJ300" s="1012"/>
      <c r="AK300" s="1030">
        <f>IF('入力シート（表紙・目次・様式１～６）'!C121="","",'入力シート（表紙・目次・様式１～６）'!C121)</f>
        <v>200</v>
      </c>
      <c r="AL300" s="1031"/>
      <c r="AM300" s="1031"/>
      <c r="AN300" s="1031"/>
      <c r="AO300" s="1031"/>
      <c r="AP300" s="1031"/>
      <c r="AQ300" s="1031"/>
      <c r="AR300" s="1031"/>
      <c r="AS300" s="1023" t="s">
        <v>265</v>
      </c>
      <c r="AT300" s="1024"/>
      <c r="AU300" s="251"/>
      <c r="AV300" s="252"/>
      <c r="AW300" s="252"/>
      <c r="AX300" s="252"/>
      <c r="AY300" s="252"/>
      <c r="AZ300" s="252"/>
      <c r="BA300" s="251"/>
      <c r="BB300" s="252"/>
      <c r="BC300" s="257"/>
      <c r="BD300" s="252"/>
      <c r="BE300" s="1038">
        <f>IF('入力シート（表紙・目次・様式１～６）'!I123="","",'入力シート（表紙・目次・様式１～６）'!I123)</f>
        <v>1</v>
      </c>
      <c r="BF300" s="1038"/>
      <c r="BG300" s="1038"/>
      <c r="BH300" s="1023" t="s">
        <v>51</v>
      </c>
      <c r="BI300" s="1023"/>
      <c r="BJ300" s="1024"/>
      <c r="BK300" s="5"/>
      <c r="BL300" s="5"/>
      <c r="BM300" s="5"/>
      <c r="BN300" s="5"/>
      <c r="BO300" s="5"/>
      <c r="BP300" s="5"/>
      <c r="BQ300" s="5"/>
      <c r="BR300" s="5"/>
      <c r="BS300" s="1019" t="s">
        <v>53</v>
      </c>
      <c r="BT300" s="1019"/>
      <c r="BU300" s="1019"/>
      <c r="BV300" s="1019"/>
      <c r="BW300" s="1019"/>
      <c r="BX300" s="1019"/>
      <c r="BY300" s="1019"/>
      <c r="BZ300" s="1019"/>
      <c r="CA300" s="1019"/>
      <c r="CB300" s="1019"/>
      <c r="CC300" s="1019"/>
      <c r="CD300" s="1019"/>
      <c r="CE300" s="1019"/>
      <c r="CF300" s="1019"/>
      <c r="CG300" s="1019"/>
      <c r="CH300" s="1019"/>
      <c r="CI300" s="1012" t="s">
        <v>400</v>
      </c>
      <c r="CJ300" s="1012"/>
      <c r="CK300" s="1012"/>
      <c r="CL300" s="1012"/>
      <c r="CM300" s="1012"/>
      <c r="CN300" s="1012"/>
      <c r="CO300" s="1012"/>
      <c r="CP300" s="1012"/>
      <c r="CQ300" s="1012"/>
      <c r="CR300" s="1012"/>
      <c r="CS300" s="1012"/>
      <c r="CT300" s="1012"/>
      <c r="CU300" s="1012"/>
      <c r="CV300" s="1012"/>
      <c r="CW300" s="1012"/>
      <c r="CX300" s="1012"/>
      <c r="CY300" s="1030">
        <v>500</v>
      </c>
      <c r="CZ300" s="1031"/>
      <c r="DA300" s="1031"/>
      <c r="DB300" s="1031"/>
      <c r="DC300" s="1031"/>
      <c r="DD300" s="1031"/>
      <c r="DE300" s="1031"/>
      <c r="DF300" s="1031"/>
      <c r="DG300" s="1023" t="s">
        <v>265</v>
      </c>
      <c r="DH300" s="1024"/>
      <c r="DI300" s="168"/>
      <c r="DJ300" s="165"/>
      <c r="DK300" s="165"/>
      <c r="DL300" s="165"/>
      <c r="DM300" s="165"/>
      <c r="DN300" s="165"/>
      <c r="DO300" s="168"/>
      <c r="DP300" s="165"/>
      <c r="DQ300" s="182"/>
      <c r="DR300" s="165"/>
      <c r="DS300" s="1038">
        <v>4</v>
      </c>
      <c r="DT300" s="1038"/>
      <c r="DU300" s="1038"/>
      <c r="DV300" s="1023" t="s">
        <v>51</v>
      </c>
      <c r="DW300" s="1023"/>
      <c r="DX300" s="1024"/>
      <c r="DY300" s="5"/>
      <c r="DZ300" s="5"/>
      <c r="EA300" s="5"/>
      <c r="EB300" s="5"/>
      <c r="EC300" s="5"/>
      <c r="ED300" s="207"/>
      <c r="EE300" s="207"/>
      <c r="EF300" s="206"/>
      <c r="EG300" s="206"/>
      <c r="EH300" s="206"/>
      <c r="EI300" s="206"/>
      <c r="EJ300" s="206"/>
      <c r="EK300" s="206"/>
      <c r="EL300" s="206"/>
      <c r="EM300" s="206"/>
      <c r="EN300" s="247"/>
      <c r="EO300" s="247"/>
      <c r="EP300" s="247"/>
      <c r="EQ300" s="205"/>
      <c r="ER300" s="248"/>
      <c r="ES300" s="248"/>
      <c r="ET300" s="248"/>
      <c r="EU300" s="205"/>
      <c r="EV300" s="248"/>
      <c r="EW300" s="205"/>
      <c r="EX300" s="205"/>
      <c r="EY300" s="205"/>
      <c r="EZ300" s="205"/>
      <c r="FA300" s="205"/>
      <c r="FB300" s="205"/>
      <c r="FC300" s="205"/>
      <c r="FD300" s="205"/>
      <c r="FE300" s="205"/>
      <c r="FF300" s="205"/>
      <c r="FG300" s="205"/>
      <c r="FH300" s="205"/>
      <c r="FI300" s="205"/>
      <c r="FJ300" s="205"/>
      <c r="FK300" s="205"/>
      <c r="FL300" s="205"/>
      <c r="FM300" s="205"/>
      <c r="FN300" s="205"/>
      <c r="FO300" s="205"/>
      <c r="FP300" s="205"/>
      <c r="FQ300" s="205"/>
      <c r="FR300" s="205"/>
      <c r="FS300" s="205"/>
      <c r="FT300" s="205"/>
      <c r="FU300" s="205"/>
      <c r="FV300" s="205"/>
      <c r="FW300" s="205"/>
      <c r="FX300" s="205"/>
      <c r="FY300" s="205"/>
      <c r="FZ300" s="205"/>
      <c r="GA300" s="205"/>
      <c r="GB300" s="205"/>
      <c r="GC300" s="205"/>
      <c r="GD300" s="205"/>
      <c r="GE300" s="205"/>
      <c r="GF300" s="205"/>
      <c r="GG300" s="205"/>
      <c r="GH300" s="205"/>
      <c r="GI300" s="205"/>
      <c r="GJ300" s="205"/>
      <c r="GK300" s="205"/>
      <c r="GL300" s="205"/>
      <c r="GM300" s="205"/>
    </row>
    <row r="301" spans="1:195" s="237" customFormat="1" ht="14.25" thickBot="1">
      <c r="A301" s="5"/>
      <c r="B301" s="25"/>
      <c r="C301" s="25"/>
      <c r="D301" s="25"/>
      <c r="E301" s="1019"/>
      <c r="F301" s="1019"/>
      <c r="G301" s="1019"/>
      <c r="H301" s="1019"/>
      <c r="I301" s="1019"/>
      <c r="J301" s="1019"/>
      <c r="K301" s="1019"/>
      <c r="L301" s="1019"/>
      <c r="M301" s="1019"/>
      <c r="N301" s="1019"/>
      <c r="O301" s="1019"/>
      <c r="P301" s="1019"/>
      <c r="Q301" s="1019"/>
      <c r="R301" s="1019"/>
      <c r="S301" s="1019"/>
      <c r="T301" s="1019"/>
      <c r="U301" s="1012"/>
      <c r="V301" s="1012"/>
      <c r="W301" s="1012"/>
      <c r="X301" s="1012"/>
      <c r="Y301" s="1012"/>
      <c r="Z301" s="1012"/>
      <c r="AA301" s="1012"/>
      <c r="AB301" s="1012"/>
      <c r="AC301" s="1012"/>
      <c r="AD301" s="1012"/>
      <c r="AE301" s="1012"/>
      <c r="AF301" s="1012"/>
      <c r="AG301" s="1012"/>
      <c r="AH301" s="1012"/>
      <c r="AI301" s="1012"/>
      <c r="AJ301" s="1012"/>
      <c r="AK301" s="1032"/>
      <c r="AL301" s="1033"/>
      <c r="AM301" s="1033"/>
      <c r="AN301" s="1033"/>
      <c r="AO301" s="1033"/>
      <c r="AP301" s="1033"/>
      <c r="AQ301" s="1033"/>
      <c r="AR301" s="1033"/>
      <c r="AS301" s="1053"/>
      <c r="AT301" s="1037"/>
      <c r="AU301" s="94"/>
      <c r="AV301" s="255"/>
      <c r="AW301" s="1041" t="str">
        <f>IF('入力シート（表紙・目次・様式１～６）'!C1348="徒歩","✔","")</f>
        <v/>
      </c>
      <c r="AX301" s="1042"/>
      <c r="AY301" s="255"/>
      <c r="AZ301" s="255"/>
      <c r="BA301" s="94"/>
      <c r="BB301" s="25"/>
      <c r="BC301" s="1041" t="str">
        <f>IF('入力シート（表紙・目次・様式１～６）'!C123="車両","✔","")</f>
        <v>✔</v>
      </c>
      <c r="BD301" s="1042"/>
      <c r="BE301" s="1039"/>
      <c r="BF301" s="1039"/>
      <c r="BG301" s="1039"/>
      <c r="BH301" s="1053"/>
      <c r="BI301" s="1053"/>
      <c r="BJ301" s="1037"/>
      <c r="BK301" s="5"/>
      <c r="BL301" s="5"/>
      <c r="BM301" s="5"/>
      <c r="BN301" s="5"/>
      <c r="BO301" s="5"/>
      <c r="BP301" s="5"/>
      <c r="BQ301" s="5"/>
      <c r="BR301" s="5"/>
      <c r="BS301" s="1019"/>
      <c r="BT301" s="1019"/>
      <c r="BU301" s="1019"/>
      <c r="BV301" s="1019"/>
      <c r="BW301" s="1019"/>
      <c r="BX301" s="1019"/>
      <c r="BY301" s="1019"/>
      <c r="BZ301" s="1019"/>
      <c r="CA301" s="1019"/>
      <c r="CB301" s="1019"/>
      <c r="CC301" s="1019"/>
      <c r="CD301" s="1019"/>
      <c r="CE301" s="1019"/>
      <c r="CF301" s="1019"/>
      <c r="CG301" s="1019"/>
      <c r="CH301" s="1019"/>
      <c r="CI301" s="1012"/>
      <c r="CJ301" s="1012"/>
      <c r="CK301" s="1012"/>
      <c r="CL301" s="1012"/>
      <c r="CM301" s="1012"/>
      <c r="CN301" s="1012"/>
      <c r="CO301" s="1012"/>
      <c r="CP301" s="1012"/>
      <c r="CQ301" s="1012"/>
      <c r="CR301" s="1012"/>
      <c r="CS301" s="1012"/>
      <c r="CT301" s="1012"/>
      <c r="CU301" s="1012"/>
      <c r="CV301" s="1012"/>
      <c r="CW301" s="1012"/>
      <c r="CX301" s="1012"/>
      <c r="CY301" s="1032"/>
      <c r="CZ301" s="1033"/>
      <c r="DA301" s="1033"/>
      <c r="DB301" s="1033"/>
      <c r="DC301" s="1033"/>
      <c r="DD301" s="1033"/>
      <c r="DE301" s="1033"/>
      <c r="DF301" s="1033"/>
      <c r="DG301" s="1036"/>
      <c r="DH301" s="1037"/>
      <c r="DI301" s="94"/>
      <c r="DJ301" s="166"/>
      <c r="DK301" s="1041" t="s">
        <v>266</v>
      </c>
      <c r="DL301" s="1042"/>
      <c r="DM301" s="166"/>
      <c r="DN301" s="166"/>
      <c r="DO301" s="94"/>
      <c r="DP301" s="25"/>
      <c r="DQ301" s="1041" t="s">
        <v>266</v>
      </c>
      <c r="DR301" s="1042"/>
      <c r="DS301" s="1039"/>
      <c r="DT301" s="1039"/>
      <c r="DU301" s="1039"/>
      <c r="DV301" s="1036"/>
      <c r="DW301" s="1036"/>
      <c r="DX301" s="1037"/>
      <c r="DY301" s="5"/>
      <c r="DZ301" s="5"/>
      <c r="EA301" s="5"/>
      <c r="EB301" s="5"/>
      <c r="EC301" s="5"/>
      <c r="ED301" s="207"/>
      <c r="EE301" s="207"/>
      <c r="EF301" s="206"/>
      <c r="EG301" s="206"/>
      <c r="EI301" s="206"/>
      <c r="EJ301" s="206"/>
      <c r="EK301" s="206"/>
      <c r="EL301" s="206"/>
      <c r="EM301" s="206"/>
      <c r="EN301" s="247"/>
      <c r="EO301" s="247"/>
      <c r="EP301" s="247"/>
      <c r="EQ301" s="205"/>
      <c r="ER301" s="205"/>
      <c r="ES301" s="248"/>
      <c r="ET301" s="205"/>
      <c r="EU301" s="205"/>
      <c r="EV301" s="248"/>
      <c r="EW301" s="205"/>
      <c r="EX301" s="205"/>
      <c r="EY301" s="205"/>
      <c r="EZ301" s="205"/>
      <c r="FA301" s="205"/>
      <c r="FB301" s="205"/>
      <c r="FC301" s="205"/>
      <c r="FD301" s="205"/>
      <c r="FE301" s="205"/>
      <c r="FF301" s="205"/>
      <c r="FG301" s="205"/>
      <c r="FH301" s="205"/>
      <c r="FI301" s="205"/>
      <c r="FJ301" s="205"/>
      <c r="FK301" s="205"/>
      <c r="FL301" s="205"/>
      <c r="FM301" s="205"/>
      <c r="FN301" s="205"/>
      <c r="FO301" s="205"/>
      <c r="FP301" s="205"/>
      <c r="FQ301" s="205"/>
      <c r="FR301" s="205"/>
      <c r="FS301" s="205"/>
      <c r="FT301" s="205"/>
      <c r="FU301" s="205"/>
      <c r="FV301" s="205"/>
      <c r="FW301" s="205"/>
      <c r="FX301" s="205"/>
      <c r="FY301" s="205"/>
      <c r="FZ301" s="205"/>
      <c r="GA301" s="205"/>
      <c r="GB301" s="205"/>
      <c r="GC301" s="205"/>
      <c r="GD301" s="205"/>
      <c r="GE301" s="205"/>
      <c r="GF301" s="205"/>
      <c r="GG301" s="205"/>
      <c r="GH301" s="205"/>
      <c r="GI301" s="205"/>
      <c r="GJ301" s="205"/>
      <c r="GK301" s="205"/>
      <c r="GL301" s="205"/>
      <c r="GM301" s="205"/>
    </row>
    <row r="302" spans="1:195" s="237" customFormat="1" ht="5.0999999999999996" customHeight="1">
      <c r="A302" s="5"/>
      <c r="B302" s="25"/>
      <c r="C302" s="25"/>
      <c r="D302" s="25"/>
      <c r="E302" s="1019"/>
      <c r="F302" s="1019"/>
      <c r="G302" s="1019"/>
      <c r="H302" s="1019"/>
      <c r="I302" s="1019"/>
      <c r="J302" s="1019"/>
      <c r="K302" s="1019"/>
      <c r="L302" s="1019"/>
      <c r="M302" s="1019"/>
      <c r="N302" s="1019"/>
      <c r="O302" s="1019"/>
      <c r="P302" s="1019"/>
      <c r="Q302" s="1019"/>
      <c r="R302" s="1019"/>
      <c r="S302" s="1019"/>
      <c r="T302" s="1019"/>
      <c r="U302" s="1012"/>
      <c r="V302" s="1012"/>
      <c r="W302" s="1012"/>
      <c r="X302" s="1012"/>
      <c r="Y302" s="1012"/>
      <c r="Z302" s="1012"/>
      <c r="AA302" s="1012"/>
      <c r="AB302" s="1012"/>
      <c r="AC302" s="1012"/>
      <c r="AD302" s="1012"/>
      <c r="AE302" s="1012"/>
      <c r="AF302" s="1012"/>
      <c r="AG302" s="1012"/>
      <c r="AH302" s="1012"/>
      <c r="AI302" s="1012"/>
      <c r="AJ302" s="1012"/>
      <c r="AK302" s="1034"/>
      <c r="AL302" s="1035"/>
      <c r="AM302" s="1035"/>
      <c r="AN302" s="1035"/>
      <c r="AO302" s="1035"/>
      <c r="AP302" s="1035"/>
      <c r="AQ302" s="1035"/>
      <c r="AR302" s="1035"/>
      <c r="AS302" s="1026"/>
      <c r="AT302" s="1027"/>
      <c r="AU302" s="253"/>
      <c r="AV302" s="254"/>
      <c r="AW302" s="254"/>
      <c r="AX302" s="254"/>
      <c r="AY302" s="254"/>
      <c r="AZ302" s="254"/>
      <c r="BA302" s="253"/>
      <c r="BB302" s="256"/>
      <c r="BC302" s="256"/>
      <c r="BD302" s="254"/>
      <c r="BE302" s="1040"/>
      <c r="BF302" s="1040"/>
      <c r="BG302" s="1040"/>
      <c r="BH302" s="1026"/>
      <c r="BI302" s="1026"/>
      <c r="BJ302" s="1027"/>
      <c r="BK302" s="5"/>
      <c r="BL302" s="5"/>
      <c r="BM302" s="5"/>
      <c r="BN302" s="5"/>
      <c r="BO302" s="5"/>
      <c r="BP302" s="5"/>
      <c r="BQ302" s="5"/>
      <c r="BR302" s="5"/>
      <c r="BS302" s="1019"/>
      <c r="BT302" s="1019"/>
      <c r="BU302" s="1019"/>
      <c r="BV302" s="1019"/>
      <c r="BW302" s="1019"/>
      <c r="BX302" s="1019"/>
      <c r="BY302" s="1019"/>
      <c r="BZ302" s="1019"/>
      <c r="CA302" s="1019"/>
      <c r="CB302" s="1019"/>
      <c r="CC302" s="1019"/>
      <c r="CD302" s="1019"/>
      <c r="CE302" s="1019"/>
      <c r="CF302" s="1019"/>
      <c r="CG302" s="1019"/>
      <c r="CH302" s="1019"/>
      <c r="CI302" s="1012"/>
      <c r="CJ302" s="1012"/>
      <c r="CK302" s="1012"/>
      <c r="CL302" s="1012"/>
      <c r="CM302" s="1012"/>
      <c r="CN302" s="1012"/>
      <c r="CO302" s="1012"/>
      <c r="CP302" s="1012"/>
      <c r="CQ302" s="1012"/>
      <c r="CR302" s="1012"/>
      <c r="CS302" s="1012"/>
      <c r="CT302" s="1012"/>
      <c r="CU302" s="1012"/>
      <c r="CV302" s="1012"/>
      <c r="CW302" s="1012"/>
      <c r="CX302" s="1012"/>
      <c r="CY302" s="1034"/>
      <c r="CZ302" s="1035"/>
      <c r="DA302" s="1035"/>
      <c r="DB302" s="1035"/>
      <c r="DC302" s="1035"/>
      <c r="DD302" s="1035"/>
      <c r="DE302" s="1035"/>
      <c r="DF302" s="1035"/>
      <c r="DG302" s="1026"/>
      <c r="DH302" s="1027"/>
      <c r="DI302" s="169"/>
      <c r="DJ302" s="167"/>
      <c r="DK302" s="167"/>
      <c r="DL302" s="167"/>
      <c r="DM302" s="167"/>
      <c r="DN302" s="167"/>
      <c r="DO302" s="169"/>
      <c r="DP302" s="181"/>
      <c r="DQ302" s="181"/>
      <c r="DR302" s="167"/>
      <c r="DS302" s="1040"/>
      <c r="DT302" s="1040"/>
      <c r="DU302" s="1040"/>
      <c r="DV302" s="1026"/>
      <c r="DW302" s="1026"/>
      <c r="DX302" s="1027"/>
      <c r="DY302" s="5"/>
      <c r="DZ302" s="5"/>
      <c r="EA302" s="5"/>
      <c r="EB302" s="5"/>
      <c r="EC302" s="5"/>
      <c r="ED302" s="207"/>
      <c r="EE302" s="207"/>
      <c r="EF302" s="206"/>
      <c r="EG302" s="206"/>
      <c r="EH302" s="206"/>
      <c r="EI302" s="206"/>
      <c r="EJ302" s="206"/>
      <c r="EK302" s="206"/>
      <c r="EL302" s="206"/>
      <c r="EM302" s="206"/>
      <c r="EN302" s="247"/>
      <c r="EO302" s="247"/>
      <c r="EP302" s="247"/>
      <c r="EQ302" s="205"/>
      <c r="ER302" s="205"/>
      <c r="ES302" s="248"/>
      <c r="ET302" s="205"/>
      <c r="EU302" s="205"/>
      <c r="EV302" s="248"/>
      <c r="EW302" s="205"/>
      <c r="EX302" s="205"/>
      <c r="EY302" s="205"/>
      <c r="EZ302" s="205"/>
      <c r="FA302" s="205"/>
      <c r="FB302" s="205"/>
      <c r="FC302" s="205"/>
      <c r="FD302" s="205"/>
      <c r="FE302" s="205"/>
      <c r="FF302" s="205"/>
      <c r="FG302" s="205"/>
      <c r="FH302" s="205"/>
      <c r="FI302" s="205"/>
      <c r="FJ302" s="205"/>
      <c r="FK302" s="205"/>
      <c r="FL302" s="205"/>
      <c r="FM302" s="205"/>
      <c r="FN302" s="205"/>
      <c r="FO302" s="205"/>
      <c r="FP302" s="205"/>
      <c r="FQ302" s="205"/>
      <c r="FR302" s="205"/>
      <c r="FS302" s="205"/>
      <c r="FT302" s="205"/>
      <c r="FU302" s="205"/>
      <c r="FV302" s="205"/>
      <c r="FW302" s="205"/>
      <c r="FX302" s="205"/>
      <c r="FY302" s="205"/>
      <c r="FZ302" s="205"/>
      <c r="GA302" s="205"/>
      <c r="GB302" s="205"/>
      <c r="GC302" s="205"/>
      <c r="GD302" s="205"/>
      <c r="GE302" s="205"/>
      <c r="GF302" s="205"/>
      <c r="GG302" s="205"/>
      <c r="GH302" s="205"/>
      <c r="GI302" s="205"/>
      <c r="GJ302" s="205"/>
      <c r="GK302" s="205"/>
      <c r="GL302" s="205"/>
      <c r="GM302" s="205"/>
    </row>
    <row r="303" spans="1:195" s="237" customFormat="1" ht="5.0999999999999996" customHeight="1" thickBot="1">
      <c r="A303" s="5"/>
      <c r="B303" s="25"/>
      <c r="C303" s="25"/>
      <c r="D303" s="25"/>
      <c r="E303" s="1019" t="s">
        <v>153</v>
      </c>
      <c r="F303" s="1019"/>
      <c r="G303" s="1019"/>
      <c r="H303" s="1019"/>
      <c r="I303" s="1019"/>
      <c r="J303" s="1019"/>
      <c r="K303" s="1019"/>
      <c r="L303" s="1019"/>
      <c r="M303" s="1019"/>
      <c r="N303" s="1019"/>
      <c r="O303" s="1019"/>
      <c r="P303" s="1019"/>
      <c r="Q303" s="1019"/>
      <c r="R303" s="1019"/>
      <c r="S303" s="1019"/>
      <c r="T303" s="1019"/>
      <c r="U303" s="1012" t="str">
        <f>IF(対象災害選択シート!T11="✕","-",IF('入力シート（表紙・目次・様式１～６）'!C154="",IF('入力シート（表紙・目次・様式１～６）'!C148=0,"",'入力シート（表紙・目次・様式１～６）'!C148),IF('入力シート（表紙・目次・様式１～６）'!C154="","",'入力シート（表紙・目次・様式１～６）'!C154)))</f>
        <v>第２ねやがわ園</v>
      </c>
      <c r="V303" s="1012"/>
      <c r="W303" s="1012"/>
      <c r="X303" s="1012"/>
      <c r="Y303" s="1012"/>
      <c r="Z303" s="1012"/>
      <c r="AA303" s="1012"/>
      <c r="AB303" s="1012"/>
      <c r="AC303" s="1012"/>
      <c r="AD303" s="1012"/>
      <c r="AE303" s="1012"/>
      <c r="AF303" s="1012"/>
      <c r="AG303" s="1012"/>
      <c r="AH303" s="1012"/>
      <c r="AI303" s="1012"/>
      <c r="AJ303" s="1012"/>
      <c r="AK303" s="1030">
        <f>IF(対象災害選択シート!T11="✕","-",IF('入力シート（表紙・目次・様式１～６）'!C159=0,"",'入力シート（表紙・目次・様式１～６）'!C159))</f>
        <v>50</v>
      </c>
      <c r="AL303" s="1031"/>
      <c r="AM303" s="1031"/>
      <c r="AN303" s="1031"/>
      <c r="AO303" s="1031"/>
      <c r="AP303" s="1031"/>
      <c r="AQ303" s="1031"/>
      <c r="AR303" s="1031"/>
      <c r="AS303" s="1023" t="s">
        <v>265</v>
      </c>
      <c r="AT303" s="1024"/>
      <c r="AU303" s="251"/>
      <c r="AV303" s="252"/>
      <c r="AW303" s="252"/>
      <c r="AX303" s="252"/>
      <c r="AY303" s="252"/>
      <c r="AZ303" s="252"/>
      <c r="BA303" s="251"/>
      <c r="BB303" s="252"/>
      <c r="BC303" s="257"/>
      <c r="BD303" s="252"/>
      <c r="BE303" s="1038" t="str">
        <f>IF(対象災害選択シート!T11="✕","-",IF('入力シート（表紙・目次・様式１～６）'!I161="","",'入力シート（表紙・目次・様式１～６）'!I161))</f>
        <v/>
      </c>
      <c r="BF303" s="1038"/>
      <c r="BG303" s="1038"/>
      <c r="BH303" s="1023" t="s">
        <v>51</v>
      </c>
      <c r="BI303" s="1023"/>
      <c r="BJ303" s="1024"/>
      <c r="BK303" s="5"/>
      <c r="BL303" s="5"/>
      <c r="BM303" s="5"/>
      <c r="BN303" s="5"/>
      <c r="BO303" s="5"/>
      <c r="BP303" s="5"/>
      <c r="BQ303" s="5"/>
      <c r="BR303" s="5"/>
      <c r="BS303" s="1019" t="s">
        <v>153</v>
      </c>
      <c r="BT303" s="1019"/>
      <c r="BU303" s="1019"/>
      <c r="BV303" s="1019"/>
      <c r="BW303" s="1019"/>
      <c r="BX303" s="1019"/>
      <c r="BY303" s="1019"/>
      <c r="BZ303" s="1019"/>
      <c r="CA303" s="1019"/>
      <c r="CB303" s="1019"/>
      <c r="CC303" s="1019"/>
      <c r="CD303" s="1019"/>
      <c r="CE303" s="1019"/>
      <c r="CF303" s="1019"/>
      <c r="CG303" s="1019"/>
      <c r="CH303" s="1019"/>
      <c r="CI303" s="1012" t="s">
        <v>400</v>
      </c>
      <c r="CJ303" s="1012"/>
      <c r="CK303" s="1012"/>
      <c r="CL303" s="1012"/>
      <c r="CM303" s="1012"/>
      <c r="CN303" s="1012"/>
      <c r="CO303" s="1012"/>
      <c r="CP303" s="1012"/>
      <c r="CQ303" s="1012"/>
      <c r="CR303" s="1012"/>
      <c r="CS303" s="1012"/>
      <c r="CT303" s="1012"/>
      <c r="CU303" s="1012"/>
      <c r="CV303" s="1012"/>
      <c r="CW303" s="1012"/>
      <c r="CX303" s="1012"/>
      <c r="CY303" s="1030">
        <v>500</v>
      </c>
      <c r="CZ303" s="1031"/>
      <c r="DA303" s="1031"/>
      <c r="DB303" s="1031"/>
      <c r="DC303" s="1031"/>
      <c r="DD303" s="1031"/>
      <c r="DE303" s="1031"/>
      <c r="DF303" s="1031"/>
      <c r="DG303" s="1023" t="s">
        <v>265</v>
      </c>
      <c r="DH303" s="1024"/>
      <c r="DI303" s="168"/>
      <c r="DJ303" s="165"/>
      <c r="DK303" s="165"/>
      <c r="DL303" s="165"/>
      <c r="DM303" s="165"/>
      <c r="DN303" s="165"/>
      <c r="DO303" s="168"/>
      <c r="DP303" s="165"/>
      <c r="DQ303" s="182"/>
      <c r="DR303" s="165"/>
      <c r="DS303" s="1038">
        <v>4</v>
      </c>
      <c r="DT303" s="1038"/>
      <c r="DU303" s="1038"/>
      <c r="DV303" s="1023" t="s">
        <v>51</v>
      </c>
      <c r="DW303" s="1023"/>
      <c r="DX303" s="1024"/>
      <c r="DY303" s="5"/>
      <c r="DZ303" s="5"/>
      <c r="EA303" s="5"/>
      <c r="EB303" s="5"/>
      <c r="EC303" s="5"/>
      <c r="ED303" s="207"/>
      <c r="EE303" s="207"/>
      <c r="EF303" s="206"/>
      <c r="EG303" s="206"/>
      <c r="EH303" s="206"/>
      <c r="EI303" s="206"/>
      <c r="EJ303" s="206"/>
      <c r="EK303" s="206"/>
      <c r="EL303" s="206"/>
      <c r="EM303" s="206"/>
      <c r="EN303" s="247"/>
      <c r="EO303" s="247"/>
      <c r="EP303" s="247"/>
      <c r="EQ303" s="205"/>
      <c r="ER303" s="248"/>
      <c r="ES303" s="248"/>
      <c r="ET303" s="248"/>
      <c r="EU303" s="205"/>
      <c r="EV303" s="248"/>
      <c r="EW303" s="205"/>
      <c r="EX303" s="205"/>
      <c r="EY303" s="205"/>
      <c r="EZ303" s="205"/>
      <c r="FA303" s="205"/>
      <c r="FB303" s="205"/>
      <c r="FC303" s="205"/>
      <c r="FD303" s="205"/>
      <c r="FE303" s="205"/>
      <c r="FF303" s="205"/>
      <c r="FG303" s="205"/>
      <c r="FH303" s="205"/>
      <c r="FI303" s="205"/>
      <c r="FJ303" s="205"/>
      <c r="FK303" s="205"/>
      <c r="FL303" s="205"/>
      <c r="FM303" s="205"/>
      <c r="FN303" s="205"/>
      <c r="FO303" s="205"/>
      <c r="FP303" s="205"/>
      <c r="FQ303" s="205"/>
      <c r="FR303" s="205"/>
      <c r="FS303" s="205"/>
      <c r="FT303" s="205"/>
      <c r="FU303" s="205"/>
      <c r="FV303" s="205"/>
      <c r="FW303" s="205"/>
      <c r="FX303" s="205"/>
      <c r="FY303" s="205"/>
      <c r="FZ303" s="205"/>
      <c r="GA303" s="205"/>
      <c r="GB303" s="205"/>
      <c r="GC303" s="205"/>
      <c r="GD303" s="205"/>
      <c r="GE303" s="205"/>
      <c r="GF303" s="205"/>
      <c r="GG303" s="205"/>
      <c r="GH303" s="205"/>
      <c r="GI303" s="205"/>
      <c r="GJ303" s="205"/>
      <c r="GK303" s="205"/>
      <c r="GL303" s="205"/>
      <c r="GM303" s="205"/>
    </row>
    <row r="304" spans="1:195" s="237" customFormat="1" ht="14.25" customHeight="1" thickBot="1">
      <c r="A304" s="5"/>
      <c r="B304" s="25"/>
      <c r="C304" s="25"/>
      <c r="D304" s="25"/>
      <c r="E304" s="1019"/>
      <c r="F304" s="1019"/>
      <c r="G304" s="1019"/>
      <c r="H304" s="1019"/>
      <c r="I304" s="1019"/>
      <c r="J304" s="1019"/>
      <c r="K304" s="1019"/>
      <c r="L304" s="1019"/>
      <c r="M304" s="1019"/>
      <c r="N304" s="1019"/>
      <c r="O304" s="1019"/>
      <c r="P304" s="1019"/>
      <c r="Q304" s="1019"/>
      <c r="R304" s="1019"/>
      <c r="S304" s="1019"/>
      <c r="T304" s="1019"/>
      <c r="U304" s="1012"/>
      <c r="V304" s="1012"/>
      <c r="W304" s="1012"/>
      <c r="X304" s="1012"/>
      <c r="Y304" s="1012"/>
      <c r="Z304" s="1012"/>
      <c r="AA304" s="1012"/>
      <c r="AB304" s="1012"/>
      <c r="AC304" s="1012"/>
      <c r="AD304" s="1012"/>
      <c r="AE304" s="1012"/>
      <c r="AF304" s="1012"/>
      <c r="AG304" s="1012"/>
      <c r="AH304" s="1012"/>
      <c r="AI304" s="1012"/>
      <c r="AJ304" s="1012"/>
      <c r="AK304" s="1032"/>
      <c r="AL304" s="1033"/>
      <c r="AM304" s="1033"/>
      <c r="AN304" s="1033"/>
      <c r="AO304" s="1033"/>
      <c r="AP304" s="1033"/>
      <c r="AQ304" s="1033"/>
      <c r="AR304" s="1033"/>
      <c r="AS304" s="1053"/>
      <c r="AT304" s="1037"/>
      <c r="AU304" s="94"/>
      <c r="AV304" s="255"/>
      <c r="AW304" s="1041" t="str">
        <f>IF(対象災害選択シート!T11="✕","-",IF('入力シート（表紙・目次・様式１～６）'!C161="徒歩","✔",""))</f>
        <v>✔</v>
      </c>
      <c r="AX304" s="1042"/>
      <c r="AY304" s="255"/>
      <c r="AZ304" s="255"/>
      <c r="BA304" s="94"/>
      <c r="BB304" s="25"/>
      <c r="BC304" s="1041" t="str">
        <f>IF(対象災害選択シート!T11="✕","-",IF('入力シート（表紙・目次・様式１～６）'!C161="車両","✔",""))</f>
        <v/>
      </c>
      <c r="BD304" s="1042"/>
      <c r="BE304" s="1039"/>
      <c r="BF304" s="1039"/>
      <c r="BG304" s="1039"/>
      <c r="BH304" s="1053"/>
      <c r="BI304" s="1053"/>
      <c r="BJ304" s="1037"/>
      <c r="BK304" s="5"/>
      <c r="BL304" s="5"/>
      <c r="BM304" s="5"/>
      <c r="BN304" s="5"/>
      <c r="BO304" s="5"/>
      <c r="BP304" s="5"/>
      <c r="BQ304" s="5"/>
      <c r="BR304" s="5"/>
      <c r="BS304" s="1019"/>
      <c r="BT304" s="1019"/>
      <c r="BU304" s="1019"/>
      <c r="BV304" s="1019"/>
      <c r="BW304" s="1019"/>
      <c r="BX304" s="1019"/>
      <c r="BY304" s="1019"/>
      <c r="BZ304" s="1019"/>
      <c r="CA304" s="1019"/>
      <c r="CB304" s="1019"/>
      <c r="CC304" s="1019"/>
      <c r="CD304" s="1019"/>
      <c r="CE304" s="1019"/>
      <c r="CF304" s="1019"/>
      <c r="CG304" s="1019"/>
      <c r="CH304" s="1019"/>
      <c r="CI304" s="1012"/>
      <c r="CJ304" s="1012"/>
      <c r="CK304" s="1012"/>
      <c r="CL304" s="1012"/>
      <c r="CM304" s="1012"/>
      <c r="CN304" s="1012"/>
      <c r="CO304" s="1012"/>
      <c r="CP304" s="1012"/>
      <c r="CQ304" s="1012"/>
      <c r="CR304" s="1012"/>
      <c r="CS304" s="1012"/>
      <c r="CT304" s="1012"/>
      <c r="CU304" s="1012"/>
      <c r="CV304" s="1012"/>
      <c r="CW304" s="1012"/>
      <c r="CX304" s="1012"/>
      <c r="CY304" s="1032"/>
      <c r="CZ304" s="1033"/>
      <c r="DA304" s="1033"/>
      <c r="DB304" s="1033"/>
      <c r="DC304" s="1033"/>
      <c r="DD304" s="1033"/>
      <c r="DE304" s="1033"/>
      <c r="DF304" s="1033"/>
      <c r="DG304" s="1036"/>
      <c r="DH304" s="1037"/>
      <c r="DI304" s="94"/>
      <c r="DJ304" s="166"/>
      <c r="DK304" s="1041" t="s">
        <v>266</v>
      </c>
      <c r="DL304" s="1042"/>
      <c r="DM304" s="166"/>
      <c r="DN304" s="166"/>
      <c r="DO304" s="94"/>
      <c r="DP304" s="25"/>
      <c r="DQ304" s="1041" t="s">
        <v>266</v>
      </c>
      <c r="DR304" s="1042"/>
      <c r="DS304" s="1039"/>
      <c r="DT304" s="1039"/>
      <c r="DU304" s="1039"/>
      <c r="DV304" s="1036"/>
      <c r="DW304" s="1036"/>
      <c r="DX304" s="1037"/>
      <c r="DY304" s="5"/>
      <c r="DZ304" s="5"/>
      <c r="EA304" s="5"/>
      <c r="EB304" s="5"/>
      <c r="EC304" s="5"/>
      <c r="ED304" s="207"/>
      <c r="EE304" s="207"/>
      <c r="EF304" s="206"/>
      <c r="EG304" s="206"/>
      <c r="EH304" s="206"/>
      <c r="EI304" s="206"/>
      <c r="EJ304" s="206"/>
      <c r="EK304" s="206"/>
      <c r="EL304" s="206"/>
      <c r="EM304" s="206"/>
      <c r="EN304" s="247"/>
      <c r="EO304" s="247"/>
      <c r="EP304" s="247"/>
      <c r="EQ304" s="205"/>
      <c r="ER304" s="205"/>
      <c r="ES304" s="248"/>
      <c r="ET304" s="205"/>
      <c r="EU304" s="205"/>
      <c r="EV304" s="248"/>
      <c r="EW304" s="205"/>
      <c r="EX304" s="205"/>
      <c r="EY304" s="205"/>
      <c r="EZ304" s="205"/>
      <c r="FA304" s="205"/>
      <c r="FB304" s="205"/>
      <c r="FC304" s="205"/>
      <c r="FD304" s="205"/>
      <c r="FE304" s="205"/>
      <c r="FF304" s="205"/>
      <c r="FG304" s="205"/>
      <c r="FH304" s="205"/>
      <c r="FI304" s="205"/>
      <c r="FJ304" s="205"/>
      <c r="FK304" s="205"/>
      <c r="FL304" s="205"/>
      <c r="FM304" s="205"/>
      <c r="FN304" s="205"/>
      <c r="FO304" s="205"/>
      <c r="FP304" s="205"/>
      <c r="FQ304" s="205"/>
      <c r="FR304" s="205"/>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row>
    <row r="305" spans="1:195" s="237" customFormat="1" ht="5.0999999999999996" customHeight="1">
      <c r="A305" s="5"/>
      <c r="B305" s="25"/>
      <c r="C305" s="25"/>
      <c r="D305" s="25"/>
      <c r="E305" s="1019"/>
      <c r="F305" s="1019"/>
      <c r="G305" s="1019"/>
      <c r="H305" s="1019"/>
      <c r="I305" s="1019"/>
      <c r="J305" s="1019"/>
      <c r="K305" s="1019"/>
      <c r="L305" s="1019"/>
      <c r="M305" s="1019"/>
      <c r="N305" s="1019"/>
      <c r="O305" s="1019"/>
      <c r="P305" s="1019"/>
      <c r="Q305" s="1019"/>
      <c r="R305" s="1019"/>
      <c r="S305" s="1019"/>
      <c r="T305" s="1019"/>
      <c r="U305" s="1012"/>
      <c r="V305" s="1012"/>
      <c r="W305" s="1012"/>
      <c r="X305" s="1012"/>
      <c r="Y305" s="1012"/>
      <c r="Z305" s="1012"/>
      <c r="AA305" s="1012"/>
      <c r="AB305" s="1012"/>
      <c r="AC305" s="1012"/>
      <c r="AD305" s="1012"/>
      <c r="AE305" s="1012"/>
      <c r="AF305" s="1012"/>
      <c r="AG305" s="1012"/>
      <c r="AH305" s="1012"/>
      <c r="AI305" s="1012"/>
      <c r="AJ305" s="1012"/>
      <c r="AK305" s="1034"/>
      <c r="AL305" s="1035"/>
      <c r="AM305" s="1035"/>
      <c r="AN305" s="1035"/>
      <c r="AO305" s="1035"/>
      <c r="AP305" s="1035"/>
      <c r="AQ305" s="1035"/>
      <c r="AR305" s="1035"/>
      <c r="AS305" s="1026"/>
      <c r="AT305" s="1027"/>
      <c r="AU305" s="253"/>
      <c r="AV305" s="254"/>
      <c r="AW305" s="254"/>
      <c r="AX305" s="254"/>
      <c r="AY305" s="254"/>
      <c r="AZ305" s="254"/>
      <c r="BA305" s="253"/>
      <c r="BB305" s="256"/>
      <c r="BC305" s="256"/>
      <c r="BD305" s="254"/>
      <c r="BE305" s="1040"/>
      <c r="BF305" s="1040"/>
      <c r="BG305" s="1040"/>
      <c r="BH305" s="1026"/>
      <c r="BI305" s="1026"/>
      <c r="BJ305" s="1027"/>
      <c r="BK305" s="5"/>
      <c r="BL305" s="5"/>
      <c r="BM305" s="5"/>
      <c r="BN305" s="5"/>
      <c r="BO305" s="5"/>
      <c r="BP305" s="5"/>
      <c r="BQ305" s="5"/>
      <c r="BR305" s="5"/>
      <c r="BS305" s="1019"/>
      <c r="BT305" s="1019"/>
      <c r="BU305" s="1019"/>
      <c r="BV305" s="1019"/>
      <c r="BW305" s="1019"/>
      <c r="BX305" s="1019"/>
      <c r="BY305" s="1019"/>
      <c r="BZ305" s="1019"/>
      <c r="CA305" s="1019"/>
      <c r="CB305" s="1019"/>
      <c r="CC305" s="1019"/>
      <c r="CD305" s="1019"/>
      <c r="CE305" s="1019"/>
      <c r="CF305" s="1019"/>
      <c r="CG305" s="1019"/>
      <c r="CH305" s="1019"/>
      <c r="CI305" s="1012"/>
      <c r="CJ305" s="1012"/>
      <c r="CK305" s="1012"/>
      <c r="CL305" s="1012"/>
      <c r="CM305" s="1012"/>
      <c r="CN305" s="1012"/>
      <c r="CO305" s="1012"/>
      <c r="CP305" s="1012"/>
      <c r="CQ305" s="1012"/>
      <c r="CR305" s="1012"/>
      <c r="CS305" s="1012"/>
      <c r="CT305" s="1012"/>
      <c r="CU305" s="1012"/>
      <c r="CV305" s="1012"/>
      <c r="CW305" s="1012"/>
      <c r="CX305" s="1012"/>
      <c r="CY305" s="1034"/>
      <c r="CZ305" s="1035"/>
      <c r="DA305" s="1035"/>
      <c r="DB305" s="1035"/>
      <c r="DC305" s="1035"/>
      <c r="DD305" s="1035"/>
      <c r="DE305" s="1035"/>
      <c r="DF305" s="1035"/>
      <c r="DG305" s="1026"/>
      <c r="DH305" s="1027"/>
      <c r="DI305" s="169"/>
      <c r="DJ305" s="167"/>
      <c r="DK305" s="167"/>
      <c r="DL305" s="167"/>
      <c r="DM305" s="167"/>
      <c r="DN305" s="167"/>
      <c r="DO305" s="169"/>
      <c r="DP305" s="181"/>
      <c r="DQ305" s="181"/>
      <c r="DR305" s="167"/>
      <c r="DS305" s="1040"/>
      <c r="DT305" s="1040"/>
      <c r="DU305" s="1040"/>
      <c r="DV305" s="1026"/>
      <c r="DW305" s="1026"/>
      <c r="DX305" s="1027"/>
      <c r="DY305" s="5"/>
      <c r="DZ305" s="5"/>
      <c r="EA305" s="5"/>
      <c r="EB305" s="5"/>
      <c r="EC305" s="5"/>
      <c r="ED305" s="207"/>
      <c r="EE305" s="207"/>
      <c r="EF305" s="206"/>
      <c r="EG305" s="206"/>
      <c r="EH305" s="206"/>
      <c r="EI305" s="206"/>
      <c r="EJ305" s="206"/>
      <c r="EK305" s="206"/>
      <c r="EL305" s="206"/>
      <c r="EM305" s="206"/>
      <c r="EN305" s="247"/>
      <c r="EO305" s="247"/>
      <c r="EP305" s="247"/>
      <c r="EQ305" s="205"/>
      <c r="ER305" s="205"/>
      <c r="ES305" s="248"/>
      <c r="ET305" s="205"/>
      <c r="EU305" s="205"/>
      <c r="EV305" s="248"/>
      <c r="EW305" s="205"/>
      <c r="EX305" s="205"/>
      <c r="EY305" s="205"/>
      <c r="EZ305" s="205"/>
      <c r="FA305" s="205"/>
      <c r="FB305" s="205"/>
      <c r="FC305" s="205"/>
      <c r="FD305" s="205"/>
      <c r="FE305" s="205"/>
      <c r="FF305" s="205"/>
      <c r="FG305" s="205"/>
      <c r="FH305" s="205"/>
      <c r="FI305" s="205"/>
      <c r="FJ305" s="205"/>
      <c r="FK305" s="205"/>
      <c r="FL305" s="205"/>
      <c r="FM305" s="205"/>
      <c r="FN305" s="205"/>
      <c r="FO305" s="205"/>
      <c r="FP305" s="205"/>
      <c r="FQ305" s="205"/>
      <c r="FR305" s="205"/>
      <c r="FS305" s="205"/>
      <c r="FT305" s="205"/>
      <c r="FU305" s="205"/>
      <c r="FV305" s="205"/>
      <c r="FW305" s="205"/>
      <c r="FX305" s="205"/>
      <c r="FY305" s="205"/>
      <c r="FZ305" s="205"/>
      <c r="GA305" s="205"/>
      <c r="GB305" s="205"/>
      <c r="GC305" s="205"/>
      <c r="GD305" s="205"/>
      <c r="GE305" s="205"/>
      <c r="GF305" s="205"/>
      <c r="GG305" s="205"/>
      <c r="GH305" s="205"/>
      <c r="GI305" s="205"/>
      <c r="GJ305" s="205"/>
      <c r="GK305" s="205"/>
      <c r="GL305" s="205"/>
      <c r="GM305" s="205"/>
    </row>
    <row r="306" spans="1:195" s="237" customFormat="1" ht="5.0999999999999996" hidden="1" customHeight="1" thickBot="1">
      <c r="A306" s="5"/>
      <c r="B306" s="25"/>
      <c r="C306" s="25"/>
      <c r="D306" s="25"/>
      <c r="E306" s="1019" t="s">
        <v>154</v>
      </c>
      <c r="F306" s="1019"/>
      <c r="G306" s="1019"/>
      <c r="H306" s="1019"/>
      <c r="I306" s="1019"/>
      <c r="J306" s="1019"/>
      <c r="K306" s="1019"/>
      <c r="L306" s="1019"/>
      <c r="M306" s="1019"/>
      <c r="N306" s="1019"/>
      <c r="O306" s="1019"/>
      <c r="P306" s="1019"/>
      <c r="Q306" s="1019"/>
      <c r="R306" s="1019"/>
      <c r="S306" s="1019"/>
      <c r="T306" s="1019"/>
      <c r="U306" s="1043"/>
      <c r="V306" s="1044"/>
      <c r="W306" s="1044"/>
      <c r="X306" s="1044"/>
      <c r="Y306" s="1044"/>
      <c r="Z306" s="1044"/>
      <c r="AA306" s="1044"/>
      <c r="AB306" s="1044"/>
      <c r="AC306" s="1044"/>
      <c r="AD306" s="1044"/>
      <c r="AE306" s="1044"/>
      <c r="AF306" s="1044"/>
      <c r="AG306" s="1044"/>
      <c r="AH306" s="1044"/>
      <c r="AI306" s="1044"/>
      <c r="AJ306" s="1045"/>
      <c r="AK306" s="1030"/>
      <c r="AL306" s="1031"/>
      <c r="AM306" s="1031"/>
      <c r="AN306" s="1031"/>
      <c r="AO306" s="1031"/>
      <c r="AP306" s="1031"/>
      <c r="AQ306" s="1031"/>
      <c r="AR306" s="1031"/>
      <c r="AS306" s="1023" t="s">
        <v>265</v>
      </c>
      <c r="AT306" s="1024"/>
      <c r="AU306" s="251"/>
      <c r="AV306" s="252"/>
      <c r="AW306" s="252"/>
      <c r="AX306" s="252"/>
      <c r="AY306" s="252"/>
      <c r="AZ306" s="252"/>
      <c r="BA306" s="251"/>
      <c r="BB306" s="252"/>
      <c r="BC306" s="257"/>
      <c r="BD306" s="252"/>
      <c r="BE306" s="1038"/>
      <c r="BF306" s="1038"/>
      <c r="BG306" s="1038"/>
      <c r="BH306" s="1023" t="s">
        <v>51</v>
      </c>
      <c r="BI306" s="1023"/>
      <c r="BJ306" s="1024"/>
      <c r="BK306" s="5"/>
      <c r="BL306" s="5"/>
      <c r="BM306" s="5"/>
      <c r="BN306" s="5"/>
      <c r="BO306" s="5"/>
      <c r="BP306" s="5"/>
      <c r="BQ306" s="5"/>
      <c r="BR306" s="5"/>
      <c r="BS306" s="1019" t="s">
        <v>154</v>
      </c>
      <c r="BT306" s="1019"/>
      <c r="BU306" s="1019"/>
      <c r="BV306" s="1019"/>
      <c r="BW306" s="1019"/>
      <c r="BX306" s="1019"/>
      <c r="BY306" s="1019"/>
      <c r="BZ306" s="1019"/>
      <c r="CA306" s="1019"/>
      <c r="CB306" s="1019"/>
      <c r="CC306" s="1019"/>
      <c r="CD306" s="1019"/>
      <c r="CE306" s="1019"/>
      <c r="CF306" s="1019"/>
      <c r="CG306" s="1019"/>
      <c r="CH306" s="1019"/>
      <c r="CI306" s="1012" t="s">
        <v>400</v>
      </c>
      <c r="CJ306" s="1012"/>
      <c r="CK306" s="1012"/>
      <c r="CL306" s="1012"/>
      <c r="CM306" s="1012"/>
      <c r="CN306" s="1012"/>
      <c r="CO306" s="1012"/>
      <c r="CP306" s="1012"/>
      <c r="CQ306" s="1012"/>
      <c r="CR306" s="1012"/>
      <c r="CS306" s="1012"/>
      <c r="CT306" s="1012"/>
      <c r="CU306" s="1012"/>
      <c r="CV306" s="1012"/>
      <c r="CW306" s="1012"/>
      <c r="CX306" s="1012"/>
      <c r="CY306" s="1030">
        <v>500</v>
      </c>
      <c r="CZ306" s="1031"/>
      <c r="DA306" s="1031"/>
      <c r="DB306" s="1031"/>
      <c r="DC306" s="1031"/>
      <c r="DD306" s="1031"/>
      <c r="DE306" s="1031"/>
      <c r="DF306" s="1031"/>
      <c r="DG306" s="1023" t="s">
        <v>265</v>
      </c>
      <c r="DH306" s="1024"/>
      <c r="DI306" s="168"/>
      <c r="DJ306" s="165"/>
      <c r="DK306" s="165"/>
      <c r="DL306" s="165"/>
      <c r="DM306" s="165"/>
      <c r="DN306" s="165"/>
      <c r="DO306" s="168"/>
      <c r="DP306" s="165"/>
      <c r="DQ306" s="182"/>
      <c r="DR306" s="165"/>
      <c r="DS306" s="1038">
        <v>4</v>
      </c>
      <c r="DT306" s="1038"/>
      <c r="DU306" s="1038"/>
      <c r="DV306" s="1023" t="s">
        <v>51</v>
      </c>
      <c r="DW306" s="1023"/>
      <c r="DX306" s="1024"/>
      <c r="DY306" s="5"/>
      <c r="DZ306" s="5"/>
      <c r="EA306" s="5"/>
      <c r="EB306" s="5"/>
      <c r="EC306" s="5"/>
      <c r="ED306" s="207"/>
      <c r="EE306" s="207"/>
      <c r="EF306" s="206"/>
      <c r="EG306" s="206"/>
      <c r="EH306" s="206"/>
      <c r="EI306" s="206"/>
      <c r="EJ306" s="206"/>
      <c r="EK306" s="206"/>
      <c r="EL306" s="206"/>
      <c r="EM306" s="206"/>
      <c r="EN306" s="247"/>
      <c r="EO306" s="247"/>
      <c r="EP306" s="247"/>
      <c r="EQ306" s="205"/>
      <c r="ER306" s="248"/>
      <c r="ES306" s="248"/>
      <c r="ET306" s="248"/>
      <c r="EU306" s="205"/>
      <c r="EV306" s="248"/>
      <c r="EW306" s="205"/>
      <c r="EX306" s="205"/>
      <c r="EY306" s="205"/>
      <c r="EZ306" s="205"/>
      <c r="FA306" s="205"/>
      <c r="FB306" s="205"/>
      <c r="FC306" s="205"/>
      <c r="FD306" s="205"/>
      <c r="FE306" s="205"/>
      <c r="FF306" s="205"/>
      <c r="FG306" s="205"/>
      <c r="FH306" s="205"/>
      <c r="FI306" s="205"/>
      <c r="FJ306" s="205"/>
      <c r="FK306" s="205"/>
      <c r="FL306" s="205"/>
      <c r="FM306" s="205"/>
      <c r="FN306" s="205"/>
      <c r="FO306" s="205"/>
      <c r="FP306" s="205"/>
      <c r="FQ306" s="205"/>
      <c r="FR306" s="205"/>
      <c r="FS306" s="205"/>
      <c r="FT306" s="205"/>
      <c r="FU306" s="205"/>
      <c r="FV306" s="205"/>
      <c r="FW306" s="205"/>
      <c r="FX306" s="205"/>
      <c r="FY306" s="205"/>
      <c r="FZ306" s="205"/>
      <c r="GA306" s="205"/>
      <c r="GB306" s="205"/>
      <c r="GC306" s="205"/>
      <c r="GD306" s="205"/>
      <c r="GE306" s="205"/>
      <c r="GF306" s="205"/>
      <c r="GG306" s="205"/>
      <c r="GH306" s="205"/>
      <c r="GI306" s="205"/>
      <c r="GJ306" s="205"/>
      <c r="GK306" s="205"/>
      <c r="GL306" s="205"/>
      <c r="GM306" s="205"/>
    </row>
    <row r="307" spans="1:195" s="237" customFormat="1" ht="14.25" hidden="1" customHeight="1" thickBot="1">
      <c r="A307" s="5"/>
      <c r="B307" s="25"/>
      <c r="C307" s="25"/>
      <c r="D307" s="25"/>
      <c r="E307" s="1019"/>
      <c r="F307" s="1019"/>
      <c r="G307" s="1019"/>
      <c r="H307" s="1019"/>
      <c r="I307" s="1019"/>
      <c r="J307" s="1019"/>
      <c r="K307" s="1019"/>
      <c r="L307" s="1019"/>
      <c r="M307" s="1019"/>
      <c r="N307" s="1019"/>
      <c r="O307" s="1019"/>
      <c r="P307" s="1019"/>
      <c r="Q307" s="1019"/>
      <c r="R307" s="1019"/>
      <c r="S307" s="1019"/>
      <c r="T307" s="1019"/>
      <c r="U307" s="1046"/>
      <c r="V307" s="1047"/>
      <c r="W307" s="1047"/>
      <c r="X307" s="1047"/>
      <c r="Y307" s="1047"/>
      <c r="Z307" s="1047"/>
      <c r="AA307" s="1047"/>
      <c r="AB307" s="1047"/>
      <c r="AC307" s="1047"/>
      <c r="AD307" s="1047"/>
      <c r="AE307" s="1047"/>
      <c r="AF307" s="1047"/>
      <c r="AG307" s="1047"/>
      <c r="AH307" s="1047"/>
      <c r="AI307" s="1047"/>
      <c r="AJ307" s="1048"/>
      <c r="AK307" s="1032"/>
      <c r="AL307" s="1052"/>
      <c r="AM307" s="1052"/>
      <c r="AN307" s="1052"/>
      <c r="AO307" s="1052"/>
      <c r="AP307" s="1052"/>
      <c r="AQ307" s="1052"/>
      <c r="AR307" s="1052"/>
      <c r="AS307" s="1053"/>
      <c r="AT307" s="1037"/>
      <c r="AU307" s="94"/>
      <c r="AV307" s="255"/>
      <c r="AW307" s="1041"/>
      <c r="AX307" s="1042"/>
      <c r="AY307" s="255"/>
      <c r="AZ307" s="255"/>
      <c r="BA307" s="94"/>
      <c r="BB307" s="25"/>
      <c r="BC307" s="1041"/>
      <c r="BD307" s="1042"/>
      <c r="BE307" s="1054"/>
      <c r="BF307" s="1054"/>
      <c r="BG307" s="1054"/>
      <c r="BH307" s="1053"/>
      <c r="BI307" s="1053"/>
      <c r="BJ307" s="1037"/>
      <c r="BK307" s="5"/>
      <c r="BL307" s="5"/>
      <c r="BM307" s="5"/>
      <c r="BN307" s="5"/>
      <c r="BO307" s="5"/>
      <c r="BP307" s="5"/>
      <c r="BQ307" s="5"/>
      <c r="BR307" s="5"/>
      <c r="BS307" s="1019"/>
      <c r="BT307" s="1019"/>
      <c r="BU307" s="1019"/>
      <c r="BV307" s="1019"/>
      <c r="BW307" s="1019"/>
      <c r="BX307" s="1019"/>
      <c r="BY307" s="1019"/>
      <c r="BZ307" s="1019"/>
      <c r="CA307" s="1019"/>
      <c r="CB307" s="1019"/>
      <c r="CC307" s="1019"/>
      <c r="CD307" s="1019"/>
      <c r="CE307" s="1019"/>
      <c r="CF307" s="1019"/>
      <c r="CG307" s="1019"/>
      <c r="CH307" s="1019"/>
      <c r="CI307" s="1012"/>
      <c r="CJ307" s="1012"/>
      <c r="CK307" s="1012"/>
      <c r="CL307" s="1012"/>
      <c r="CM307" s="1012"/>
      <c r="CN307" s="1012"/>
      <c r="CO307" s="1012"/>
      <c r="CP307" s="1012"/>
      <c r="CQ307" s="1012"/>
      <c r="CR307" s="1012"/>
      <c r="CS307" s="1012"/>
      <c r="CT307" s="1012"/>
      <c r="CU307" s="1012"/>
      <c r="CV307" s="1012"/>
      <c r="CW307" s="1012"/>
      <c r="CX307" s="1012"/>
      <c r="CY307" s="1032"/>
      <c r="CZ307" s="1033"/>
      <c r="DA307" s="1033"/>
      <c r="DB307" s="1033"/>
      <c r="DC307" s="1033"/>
      <c r="DD307" s="1033"/>
      <c r="DE307" s="1033"/>
      <c r="DF307" s="1033"/>
      <c r="DG307" s="1036"/>
      <c r="DH307" s="1037"/>
      <c r="DI307" s="94"/>
      <c r="DJ307" s="166"/>
      <c r="DK307" s="1041" t="s">
        <v>266</v>
      </c>
      <c r="DL307" s="1042"/>
      <c r="DM307" s="166"/>
      <c r="DN307" s="166"/>
      <c r="DO307" s="94"/>
      <c r="DP307" s="25"/>
      <c r="DQ307" s="1041" t="s">
        <v>266</v>
      </c>
      <c r="DR307" s="1042"/>
      <c r="DS307" s="1039"/>
      <c r="DT307" s="1039"/>
      <c r="DU307" s="1039"/>
      <c r="DV307" s="1036"/>
      <c r="DW307" s="1036"/>
      <c r="DX307" s="1037"/>
      <c r="DY307" s="5"/>
      <c r="DZ307" s="5"/>
      <c r="EA307" s="5"/>
      <c r="EB307" s="5"/>
      <c r="EC307" s="5"/>
      <c r="ED307" s="207"/>
      <c r="EE307" s="207"/>
      <c r="EF307" s="206"/>
      <c r="EG307" s="206"/>
      <c r="EH307" s="206"/>
      <c r="EI307" s="206"/>
      <c r="EJ307" s="206"/>
      <c r="EK307" s="206"/>
      <c r="EL307" s="206"/>
      <c r="EM307" s="206"/>
      <c r="EN307" s="247"/>
      <c r="EO307" s="247"/>
      <c r="EP307" s="247"/>
      <c r="EQ307" s="205"/>
      <c r="ER307" s="205"/>
      <c r="ES307" s="248"/>
      <c r="ET307" s="205"/>
      <c r="EU307" s="205"/>
      <c r="EV307" s="248"/>
      <c r="EW307" s="205"/>
      <c r="EX307" s="205"/>
      <c r="EY307" s="205"/>
      <c r="EZ307" s="205"/>
      <c r="FA307" s="205"/>
      <c r="FB307" s="205"/>
      <c r="FC307" s="205"/>
      <c r="FD307" s="205"/>
      <c r="FE307" s="205"/>
      <c r="FF307" s="205"/>
      <c r="FG307" s="205"/>
      <c r="FH307" s="205"/>
      <c r="FI307" s="205"/>
      <c r="FJ307" s="205"/>
      <c r="FK307" s="205"/>
      <c r="FL307" s="205"/>
      <c r="FM307" s="205"/>
      <c r="FN307" s="205"/>
      <c r="FO307" s="205"/>
      <c r="FP307" s="205"/>
      <c r="FQ307" s="205"/>
      <c r="FR307" s="205"/>
      <c r="FS307" s="205"/>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row>
    <row r="308" spans="1:195" s="237" customFormat="1" ht="5.0999999999999996" hidden="1" customHeight="1">
      <c r="A308" s="5"/>
      <c r="B308" s="25"/>
      <c r="C308" s="25"/>
      <c r="D308" s="25"/>
      <c r="E308" s="1019"/>
      <c r="F308" s="1019"/>
      <c r="G308" s="1019"/>
      <c r="H308" s="1019"/>
      <c r="I308" s="1019"/>
      <c r="J308" s="1019"/>
      <c r="K308" s="1019"/>
      <c r="L308" s="1019"/>
      <c r="M308" s="1019"/>
      <c r="N308" s="1019"/>
      <c r="O308" s="1019"/>
      <c r="P308" s="1019"/>
      <c r="Q308" s="1019"/>
      <c r="R308" s="1019"/>
      <c r="S308" s="1019"/>
      <c r="T308" s="1019"/>
      <c r="U308" s="1049"/>
      <c r="V308" s="1050"/>
      <c r="W308" s="1050"/>
      <c r="X308" s="1050"/>
      <c r="Y308" s="1050"/>
      <c r="Z308" s="1050"/>
      <c r="AA308" s="1050"/>
      <c r="AB308" s="1050"/>
      <c r="AC308" s="1050"/>
      <c r="AD308" s="1050"/>
      <c r="AE308" s="1050"/>
      <c r="AF308" s="1050"/>
      <c r="AG308" s="1050"/>
      <c r="AH308" s="1050"/>
      <c r="AI308" s="1050"/>
      <c r="AJ308" s="1051"/>
      <c r="AK308" s="1034"/>
      <c r="AL308" s="1035"/>
      <c r="AM308" s="1035"/>
      <c r="AN308" s="1035"/>
      <c r="AO308" s="1035"/>
      <c r="AP308" s="1035"/>
      <c r="AQ308" s="1035"/>
      <c r="AR308" s="1035"/>
      <c r="AS308" s="1026"/>
      <c r="AT308" s="1027"/>
      <c r="AU308" s="253"/>
      <c r="AV308" s="254"/>
      <c r="AW308" s="254"/>
      <c r="AX308" s="254"/>
      <c r="AY308" s="254"/>
      <c r="AZ308" s="254"/>
      <c r="BA308" s="253"/>
      <c r="BB308" s="256"/>
      <c r="BC308" s="256"/>
      <c r="BD308" s="254"/>
      <c r="BE308" s="1040"/>
      <c r="BF308" s="1040"/>
      <c r="BG308" s="1040"/>
      <c r="BH308" s="1026"/>
      <c r="BI308" s="1026"/>
      <c r="BJ308" s="1027"/>
      <c r="BK308" s="5"/>
      <c r="BL308" s="5"/>
      <c r="BM308" s="5"/>
      <c r="BN308" s="5"/>
      <c r="BO308" s="5"/>
      <c r="BP308" s="5"/>
      <c r="BQ308" s="5"/>
      <c r="BR308" s="5"/>
      <c r="BS308" s="1019"/>
      <c r="BT308" s="1019"/>
      <c r="BU308" s="1019"/>
      <c r="BV308" s="1019"/>
      <c r="BW308" s="1019"/>
      <c r="BX308" s="1019"/>
      <c r="BY308" s="1019"/>
      <c r="BZ308" s="1019"/>
      <c r="CA308" s="1019"/>
      <c r="CB308" s="1019"/>
      <c r="CC308" s="1019"/>
      <c r="CD308" s="1019"/>
      <c r="CE308" s="1019"/>
      <c r="CF308" s="1019"/>
      <c r="CG308" s="1019"/>
      <c r="CH308" s="1019"/>
      <c r="CI308" s="1012"/>
      <c r="CJ308" s="1012"/>
      <c r="CK308" s="1012"/>
      <c r="CL308" s="1012"/>
      <c r="CM308" s="1012"/>
      <c r="CN308" s="1012"/>
      <c r="CO308" s="1012"/>
      <c r="CP308" s="1012"/>
      <c r="CQ308" s="1012"/>
      <c r="CR308" s="1012"/>
      <c r="CS308" s="1012"/>
      <c r="CT308" s="1012"/>
      <c r="CU308" s="1012"/>
      <c r="CV308" s="1012"/>
      <c r="CW308" s="1012"/>
      <c r="CX308" s="1012"/>
      <c r="CY308" s="1034"/>
      <c r="CZ308" s="1035"/>
      <c r="DA308" s="1035"/>
      <c r="DB308" s="1035"/>
      <c r="DC308" s="1035"/>
      <c r="DD308" s="1035"/>
      <c r="DE308" s="1035"/>
      <c r="DF308" s="1035"/>
      <c r="DG308" s="1026"/>
      <c r="DH308" s="1027"/>
      <c r="DI308" s="169"/>
      <c r="DJ308" s="167"/>
      <c r="DK308" s="167"/>
      <c r="DL308" s="167"/>
      <c r="DM308" s="167"/>
      <c r="DN308" s="167"/>
      <c r="DO308" s="169"/>
      <c r="DP308" s="181"/>
      <c r="DQ308" s="181"/>
      <c r="DR308" s="167"/>
      <c r="DS308" s="1040"/>
      <c r="DT308" s="1040"/>
      <c r="DU308" s="1040"/>
      <c r="DV308" s="1026"/>
      <c r="DW308" s="1026"/>
      <c r="DX308" s="1027"/>
      <c r="DY308" s="5"/>
      <c r="DZ308" s="5"/>
      <c r="EA308" s="5"/>
      <c r="EB308" s="5"/>
      <c r="EC308" s="5"/>
      <c r="ED308" s="207"/>
      <c r="EE308" s="207"/>
      <c r="EF308" s="206"/>
      <c r="EG308" s="206"/>
      <c r="EH308" s="206"/>
      <c r="EI308" s="206"/>
      <c r="EJ308" s="206"/>
      <c r="EK308" s="206"/>
      <c r="EL308" s="206"/>
      <c r="EM308" s="206"/>
      <c r="EN308" s="247"/>
      <c r="EO308" s="247"/>
      <c r="EP308" s="247"/>
      <c r="EQ308" s="205"/>
      <c r="ER308" s="205"/>
      <c r="ES308" s="248"/>
      <c r="ET308" s="205"/>
      <c r="EU308" s="205"/>
      <c r="EV308" s="248"/>
      <c r="EW308" s="205"/>
      <c r="EX308" s="205"/>
      <c r="EY308" s="205"/>
      <c r="EZ308" s="205"/>
      <c r="FA308" s="205"/>
      <c r="FB308" s="205"/>
      <c r="FC308" s="205"/>
      <c r="FD308" s="205"/>
      <c r="FE308" s="205"/>
      <c r="FF308" s="205"/>
      <c r="FG308" s="205"/>
      <c r="FH308" s="205"/>
      <c r="FI308" s="205"/>
      <c r="FJ308" s="205"/>
      <c r="FK308" s="205"/>
      <c r="FL308" s="205"/>
      <c r="FM308" s="205"/>
      <c r="FN308" s="205"/>
      <c r="FO308" s="205"/>
      <c r="FP308" s="205"/>
      <c r="FQ308" s="205"/>
      <c r="FR308" s="205"/>
      <c r="FS308" s="205"/>
      <c r="FT308" s="205"/>
      <c r="FU308" s="205"/>
      <c r="FV308" s="205"/>
      <c r="FW308" s="205"/>
      <c r="FX308" s="205"/>
      <c r="FY308" s="205"/>
      <c r="FZ308" s="205"/>
      <c r="GA308" s="205"/>
      <c r="GB308" s="205"/>
      <c r="GC308" s="205"/>
      <c r="GD308" s="205"/>
      <c r="GE308" s="205"/>
      <c r="GF308" s="205"/>
      <c r="GG308" s="205"/>
      <c r="GH308" s="205"/>
      <c r="GI308" s="205"/>
      <c r="GJ308" s="205"/>
      <c r="GK308" s="205"/>
      <c r="GL308" s="205"/>
      <c r="GM308" s="205"/>
    </row>
    <row r="309" spans="1:195" s="237" customFormat="1" ht="5.0999999999999996" hidden="1" customHeight="1" thickBot="1">
      <c r="A309" s="5"/>
      <c r="B309" s="25"/>
      <c r="C309" s="25"/>
      <c r="D309" s="25"/>
      <c r="E309" s="1019" t="s">
        <v>155</v>
      </c>
      <c r="F309" s="1019"/>
      <c r="G309" s="1019"/>
      <c r="H309" s="1019"/>
      <c r="I309" s="1019"/>
      <c r="J309" s="1019"/>
      <c r="K309" s="1019"/>
      <c r="L309" s="1019"/>
      <c r="M309" s="1019"/>
      <c r="N309" s="1019"/>
      <c r="O309" s="1019"/>
      <c r="P309" s="1019"/>
      <c r="Q309" s="1019"/>
      <c r="R309" s="1019"/>
      <c r="S309" s="1019"/>
      <c r="T309" s="1019"/>
      <c r="U309" s="1043"/>
      <c r="V309" s="1044"/>
      <c r="W309" s="1044"/>
      <c r="X309" s="1044"/>
      <c r="Y309" s="1044"/>
      <c r="Z309" s="1044"/>
      <c r="AA309" s="1044"/>
      <c r="AB309" s="1044"/>
      <c r="AC309" s="1044"/>
      <c r="AD309" s="1044"/>
      <c r="AE309" s="1044"/>
      <c r="AF309" s="1044"/>
      <c r="AG309" s="1044"/>
      <c r="AH309" s="1044"/>
      <c r="AI309" s="1044"/>
      <c r="AJ309" s="1045"/>
      <c r="AK309" s="1030"/>
      <c r="AL309" s="1031"/>
      <c r="AM309" s="1031"/>
      <c r="AN309" s="1031"/>
      <c r="AO309" s="1031"/>
      <c r="AP309" s="1031"/>
      <c r="AQ309" s="1031"/>
      <c r="AR309" s="1031"/>
      <c r="AS309" s="1023" t="s">
        <v>265</v>
      </c>
      <c r="AT309" s="1024"/>
      <c r="AU309" s="251"/>
      <c r="AV309" s="252"/>
      <c r="AW309" s="252"/>
      <c r="AX309" s="252"/>
      <c r="AY309" s="252"/>
      <c r="AZ309" s="252"/>
      <c r="BA309" s="251"/>
      <c r="BB309" s="252"/>
      <c r="BC309" s="257"/>
      <c r="BD309" s="252"/>
      <c r="BE309" s="1038"/>
      <c r="BF309" s="1038"/>
      <c r="BG309" s="1038"/>
      <c r="BH309" s="1023" t="s">
        <v>51</v>
      </c>
      <c r="BI309" s="1023"/>
      <c r="BJ309" s="1024"/>
      <c r="BK309" s="5"/>
      <c r="BL309" s="5"/>
      <c r="BM309" s="5"/>
      <c r="BN309" s="5"/>
      <c r="BO309" s="5"/>
      <c r="BP309" s="5"/>
      <c r="BQ309" s="5"/>
      <c r="BR309" s="5"/>
      <c r="BS309" s="1019" t="s">
        <v>155</v>
      </c>
      <c r="BT309" s="1019"/>
      <c r="BU309" s="1019"/>
      <c r="BV309" s="1019"/>
      <c r="BW309" s="1019"/>
      <c r="BX309" s="1019"/>
      <c r="BY309" s="1019"/>
      <c r="BZ309" s="1019"/>
      <c r="CA309" s="1019"/>
      <c r="CB309" s="1019"/>
      <c r="CC309" s="1019"/>
      <c r="CD309" s="1019"/>
      <c r="CE309" s="1019"/>
      <c r="CF309" s="1019"/>
      <c r="CG309" s="1019"/>
      <c r="CH309" s="1019"/>
      <c r="CI309" s="1012" t="s">
        <v>401</v>
      </c>
      <c r="CJ309" s="1012"/>
      <c r="CK309" s="1012"/>
      <c r="CL309" s="1012"/>
      <c r="CM309" s="1012"/>
      <c r="CN309" s="1012"/>
      <c r="CO309" s="1012"/>
      <c r="CP309" s="1012"/>
      <c r="CQ309" s="1012"/>
      <c r="CR309" s="1012"/>
      <c r="CS309" s="1012"/>
      <c r="CT309" s="1012"/>
      <c r="CU309" s="1012"/>
      <c r="CV309" s="1012"/>
      <c r="CW309" s="1012"/>
      <c r="CX309" s="1012"/>
      <c r="CY309" s="1030">
        <v>350</v>
      </c>
      <c r="CZ309" s="1031"/>
      <c r="DA309" s="1031"/>
      <c r="DB309" s="1031"/>
      <c r="DC309" s="1031"/>
      <c r="DD309" s="1031"/>
      <c r="DE309" s="1031"/>
      <c r="DF309" s="1031"/>
      <c r="DG309" s="1023" t="s">
        <v>265</v>
      </c>
      <c r="DH309" s="1024"/>
      <c r="DI309" s="168"/>
      <c r="DJ309" s="165"/>
      <c r="DK309" s="165"/>
      <c r="DL309" s="165"/>
      <c r="DM309" s="165"/>
      <c r="DN309" s="165"/>
      <c r="DO309" s="168"/>
      <c r="DP309" s="165"/>
      <c r="DQ309" s="182"/>
      <c r="DR309" s="165"/>
      <c r="DS309" s="1038">
        <v>4</v>
      </c>
      <c r="DT309" s="1038"/>
      <c r="DU309" s="1038"/>
      <c r="DV309" s="1023" t="s">
        <v>51</v>
      </c>
      <c r="DW309" s="1023"/>
      <c r="DX309" s="1024"/>
      <c r="DY309" s="5"/>
      <c r="DZ309" s="5"/>
      <c r="EA309" s="5"/>
      <c r="EB309" s="5"/>
      <c r="EC309" s="5"/>
      <c r="ED309" s="207"/>
      <c r="EE309" s="207"/>
      <c r="EF309" s="206"/>
      <c r="EG309" s="206"/>
      <c r="EH309" s="206"/>
      <c r="EI309" s="206"/>
      <c r="EJ309" s="206"/>
      <c r="EK309" s="206"/>
      <c r="EL309" s="206"/>
      <c r="EM309" s="206"/>
      <c r="EN309" s="247"/>
      <c r="EO309" s="247"/>
      <c r="EP309" s="247"/>
      <c r="EQ309" s="205"/>
      <c r="ER309" s="248"/>
      <c r="ES309" s="248"/>
      <c r="ET309" s="248"/>
      <c r="EU309" s="205"/>
      <c r="EV309" s="248"/>
      <c r="EW309" s="205"/>
      <c r="EX309" s="205"/>
      <c r="EY309" s="205"/>
      <c r="EZ309" s="205"/>
      <c r="FA309" s="205"/>
      <c r="FB309" s="205"/>
      <c r="FC309" s="205"/>
      <c r="FD309" s="205"/>
      <c r="FE309" s="205"/>
      <c r="FF309" s="205"/>
      <c r="FG309" s="205"/>
      <c r="FH309" s="205"/>
      <c r="FI309" s="205"/>
      <c r="FJ309" s="205"/>
      <c r="FK309" s="205"/>
      <c r="FL309" s="205"/>
      <c r="FM309" s="205"/>
      <c r="FN309" s="205"/>
      <c r="FO309" s="205"/>
      <c r="FP309" s="205"/>
      <c r="FQ309" s="205"/>
      <c r="FR309" s="205"/>
      <c r="FS309" s="205"/>
      <c r="FT309" s="205"/>
      <c r="FU309" s="205"/>
      <c r="FV309" s="205"/>
      <c r="FW309" s="205"/>
      <c r="FX309" s="205"/>
      <c r="FY309" s="205"/>
      <c r="FZ309" s="205"/>
      <c r="GA309" s="205"/>
      <c r="GB309" s="205"/>
      <c r="GC309" s="205"/>
      <c r="GD309" s="205"/>
      <c r="GE309" s="205"/>
      <c r="GF309" s="205"/>
      <c r="GG309" s="205"/>
      <c r="GH309" s="205"/>
      <c r="GI309" s="205"/>
      <c r="GJ309" s="205"/>
      <c r="GK309" s="205"/>
      <c r="GL309" s="205"/>
      <c r="GM309" s="205"/>
    </row>
    <row r="310" spans="1:195" s="237" customFormat="1" ht="14.25" hidden="1" customHeight="1" thickBot="1">
      <c r="A310" s="5"/>
      <c r="B310" s="25"/>
      <c r="C310" s="25"/>
      <c r="D310" s="25"/>
      <c r="E310" s="1019"/>
      <c r="F310" s="1019"/>
      <c r="G310" s="1019"/>
      <c r="H310" s="1019"/>
      <c r="I310" s="1019"/>
      <c r="J310" s="1019"/>
      <c r="K310" s="1019"/>
      <c r="L310" s="1019"/>
      <c r="M310" s="1019"/>
      <c r="N310" s="1019"/>
      <c r="O310" s="1019"/>
      <c r="P310" s="1019"/>
      <c r="Q310" s="1019"/>
      <c r="R310" s="1019"/>
      <c r="S310" s="1019"/>
      <c r="T310" s="1019"/>
      <c r="U310" s="1046"/>
      <c r="V310" s="1047"/>
      <c r="W310" s="1047"/>
      <c r="X310" s="1047"/>
      <c r="Y310" s="1047"/>
      <c r="Z310" s="1047"/>
      <c r="AA310" s="1047"/>
      <c r="AB310" s="1047"/>
      <c r="AC310" s="1047"/>
      <c r="AD310" s="1047"/>
      <c r="AE310" s="1047"/>
      <c r="AF310" s="1047"/>
      <c r="AG310" s="1047"/>
      <c r="AH310" s="1047"/>
      <c r="AI310" s="1047"/>
      <c r="AJ310" s="1048"/>
      <c r="AK310" s="1032"/>
      <c r="AL310" s="1052"/>
      <c r="AM310" s="1052"/>
      <c r="AN310" s="1052"/>
      <c r="AO310" s="1052"/>
      <c r="AP310" s="1052"/>
      <c r="AQ310" s="1052"/>
      <c r="AR310" s="1052"/>
      <c r="AS310" s="1053"/>
      <c r="AT310" s="1037"/>
      <c r="AU310" s="94"/>
      <c r="AV310" s="255"/>
      <c r="AW310" s="1041"/>
      <c r="AX310" s="1042"/>
      <c r="AY310" s="255"/>
      <c r="AZ310" s="255"/>
      <c r="BA310" s="94"/>
      <c r="BB310" s="25"/>
      <c r="BC310" s="1041"/>
      <c r="BD310" s="1042"/>
      <c r="BE310" s="1054"/>
      <c r="BF310" s="1054"/>
      <c r="BG310" s="1054"/>
      <c r="BH310" s="1053"/>
      <c r="BI310" s="1053"/>
      <c r="BJ310" s="1037"/>
      <c r="BK310" s="5"/>
      <c r="BL310" s="5"/>
      <c r="BM310" s="5"/>
      <c r="BN310" s="5"/>
      <c r="BO310" s="5"/>
      <c r="BP310" s="5"/>
      <c r="BQ310" s="5"/>
      <c r="BR310" s="5"/>
      <c r="BS310" s="1019"/>
      <c r="BT310" s="1019"/>
      <c r="BU310" s="1019"/>
      <c r="BV310" s="1019"/>
      <c r="BW310" s="1019"/>
      <c r="BX310" s="1019"/>
      <c r="BY310" s="1019"/>
      <c r="BZ310" s="1019"/>
      <c r="CA310" s="1019"/>
      <c r="CB310" s="1019"/>
      <c r="CC310" s="1019"/>
      <c r="CD310" s="1019"/>
      <c r="CE310" s="1019"/>
      <c r="CF310" s="1019"/>
      <c r="CG310" s="1019"/>
      <c r="CH310" s="1019"/>
      <c r="CI310" s="1012"/>
      <c r="CJ310" s="1012"/>
      <c r="CK310" s="1012"/>
      <c r="CL310" s="1012"/>
      <c r="CM310" s="1012"/>
      <c r="CN310" s="1012"/>
      <c r="CO310" s="1012"/>
      <c r="CP310" s="1012"/>
      <c r="CQ310" s="1012"/>
      <c r="CR310" s="1012"/>
      <c r="CS310" s="1012"/>
      <c r="CT310" s="1012"/>
      <c r="CU310" s="1012"/>
      <c r="CV310" s="1012"/>
      <c r="CW310" s="1012"/>
      <c r="CX310" s="1012"/>
      <c r="CY310" s="1032"/>
      <c r="CZ310" s="1033"/>
      <c r="DA310" s="1033"/>
      <c r="DB310" s="1033"/>
      <c r="DC310" s="1033"/>
      <c r="DD310" s="1033"/>
      <c r="DE310" s="1033"/>
      <c r="DF310" s="1033"/>
      <c r="DG310" s="1036"/>
      <c r="DH310" s="1037"/>
      <c r="DI310" s="94"/>
      <c r="DJ310" s="166"/>
      <c r="DK310" s="1041" t="s">
        <v>266</v>
      </c>
      <c r="DL310" s="1042"/>
      <c r="DM310" s="166"/>
      <c r="DN310" s="166"/>
      <c r="DO310" s="94"/>
      <c r="DP310" s="25"/>
      <c r="DQ310" s="1041" t="s">
        <v>266</v>
      </c>
      <c r="DR310" s="1042"/>
      <c r="DS310" s="1039"/>
      <c r="DT310" s="1039"/>
      <c r="DU310" s="1039"/>
      <c r="DV310" s="1036"/>
      <c r="DW310" s="1036"/>
      <c r="DX310" s="1037"/>
      <c r="DY310" s="5"/>
      <c r="DZ310" s="5"/>
      <c r="EA310" s="5"/>
      <c r="EB310" s="5"/>
      <c r="EC310" s="5"/>
      <c r="ED310" s="207"/>
      <c r="EE310" s="207"/>
      <c r="EF310" s="206"/>
      <c r="EG310" s="206"/>
      <c r="EH310" s="206"/>
      <c r="EI310" s="206"/>
      <c r="EJ310" s="206"/>
      <c r="EK310" s="206"/>
      <c r="EL310" s="206"/>
      <c r="EM310" s="206"/>
      <c r="EN310" s="247"/>
      <c r="EO310" s="247"/>
      <c r="EP310" s="247"/>
      <c r="EQ310" s="205"/>
      <c r="ER310" s="205"/>
      <c r="ES310" s="248"/>
      <c r="ET310" s="205"/>
      <c r="EU310" s="205"/>
      <c r="EV310" s="248"/>
      <c r="EW310" s="205"/>
      <c r="EX310" s="205"/>
      <c r="EY310" s="205"/>
      <c r="EZ310" s="205"/>
      <c r="FA310" s="205"/>
      <c r="FB310" s="205"/>
      <c r="FC310" s="205"/>
      <c r="FD310" s="205"/>
      <c r="FE310" s="205"/>
      <c r="FF310" s="205"/>
      <c r="FG310" s="205"/>
      <c r="FH310" s="205"/>
      <c r="FI310" s="205"/>
      <c r="FJ310" s="205"/>
      <c r="FK310" s="205"/>
      <c r="FL310" s="205"/>
      <c r="FM310" s="205"/>
      <c r="FN310" s="205"/>
      <c r="FO310" s="205"/>
      <c r="FP310" s="205"/>
      <c r="FQ310" s="205"/>
      <c r="FR310" s="205"/>
      <c r="FS310" s="205"/>
      <c r="FT310" s="205"/>
      <c r="FU310" s="205"/>
      <c r="FV310" s="205"/>
      <c r="FW310" s="205"/>
      <c r="FX310" s="205"/>
      <c r="FY310" s="205"/>
      <c r="FZ310" s="205"/>
      <c r="GA310" s="205"/>
      <c r="GB310" s="205"/>
      <c r="GC310" s="205"/>
      <c r="GD310" s="205"/>
      <c r="GE310" s="205"/>
      <c r="GF310" s="205"/>
      <c r="GG310" s="205"/>
      <c r="GH310" s="205"/>
      <c r="GI310" s="205"/>
      <c r="GJ310" s="205"/>
      <c r="GK310" s="205"/>
      <c r="GL310" s="205"/>
      <c r="GM310" s="205"/>
    </row>
    <row r="311" spans="1:195" s="237" customFormat="1" ht="5.0999999999999996" hidden="1" customHeight="1">
      <c r="A311" s="5"/>
      <c r="B311" s="25"/>
      <c r="C311" s="25"/>
      <c r="D311" s="25"/>
      <c r="E311" s="1019"/>
      <c r="F311" s="1019"/>
      <c r="G311" s="1019"/>
      <c r="H311" s="1019"/>
      <c r="I311" s="1019"/>
      <c r="J311" s="1019"/>
      <c r="K311" s="1019"/>
      <c r="L311" s="1019"/>
      <c r="M311" s="1019"/>
      <c r="N311" s="1019"/>
      <c r="O311" s="1019"/>
      <c r="P311" s="1019"/>
      <c r="Q311" s="1019"/>
      <c r="R311" s="1019"/>
      <c r="S311" s="1019"/>
      <c r="T311" s="1019"/>
      <c r="U311" s="1049"/>
      <c r="V311" s="1050"/>
      <c r="W311" s="1050"/>
      <c r="X311" s="1050"/>
      <c r="Y311" s="1050"/>
      <c r="Z311" s="1050"/>
      <c r="AA311" s="1050"/>
      <c r="AB311" s="1050"/>
      <c r="AC311" s="1050"/>
      <c r="AD311" s="1050"/>
      <c r="AE311" s="1050"/>
      <c r="AF311" s="1050"/>
      <c r="AG311" s="1050"/>
      <c r="AH311" s="1050"/>
      <c r="AI311" s="1050"/>
      <c r="AJ311" s="1051"/>
      <c r="AK311" s="1034"/>
      <c r="AL311" s="1035"/>
      <c r="AM311" s="1035"/>
      <c r="AN311" s="1035"/>
      <c r="AO311" s="1035"/>
      <c r="AP311" s="1035"/>
      <c r="AQ311" s="1035"/>
      <c r="AR311" s="1035"/>
      <c r="AS311" s="1026"/>
      <c r="AT311" s="1027"/>
      <c r="AU311" s="253"/>
      <c r="AV311" s="254"/>
      <c r="AW311" s="254"/>
      <c r="AX311" s="254"/>
      <c r="AY311" s="254"/>
      <c r="AZ311" s="254"/>
      <c r="BA311" s="253"/>
      <c r="BB311" s="256"/>
      <c r="BC311" s="256"/>
      <c r="BD311" s="254"/>
      <c r="BE311" s="1040"/>
      <c r="BF311" s="1040"/>
      <c r="BG311" s="1040"/>
      <c r="BH311" s="1026"/>
      <c r="BI311" s="1026"/>
      <c r="BJ311" s="1027"/>
      <c r="BK311" s="5"/>
      <c r="BL311" s="5"/>
      <c r="BM311" s="5"/>
      <c r="BN311" s="5"/>
      <c r="BO311" s="5"/>
      <c r="BP311" s="5"/>
      <c r="BQ311" s="5"/>
      <c r="BR311" s="5"/>
      <c r="BS311" s="1019"/>
      <c r="BT311" s="1019"/>
      <c r="BU311" s="1019"/>
      <c r="BV311" s="1019"/>
      <c r="BW311" s="1019"/>
      <c r="BX311" s="1019"/>
      <c r="BY311" s="1019"/>
      <c r="BZ311" s="1019"/>
      <c r="CA311" s="1019"/>
      <c r="CB311" s="1019"/>
      <c r="CC311" s="1019"/>
      <c r="CD311" s="1019"/>
      <c r="CE311" s="1019"/>
      <c r="CF311" s="1019"/>
      <c r="CG311" s="1019"/>
      <c r="CH311" s="1019"/>
      <c r="CI311" s="1012"/>
      <c r="CJ311" s="1012"/>
      <c r="CK311" s="1012"/>
      <c r="CL311" s="1012"/>
      <c r="CM311" s="1012"/>
      <c r="CN311" s="1012"/>
      <c r="CO311" s="1012"/>
      <c r="CP311" s="1012"/>
      <c r="CQ311" s="1012"/>
      <c r="CR311" s="1012"/>
      <c r="CS311" s="1012"/>
      <c r="CT311" s="1012"/>
      <c r="CU311" s="1012"/>
      <c r="CV311" s="1012"/>
      <c r="CW311" s="1012"/>
      <c r="CX311" s="1012"/>
      <c r="CY311" s="1034"/>
      <c r="CZ311" s="1035"/>
      <c r="DA311" s="1035"/>
      <c r="DB311" s="1035"/>
      <c r="DC311" s="1035"/>
      <c r="DD311" s="1035"/>
      <c r="DE311" s="1035"/>
      <c r="DF311" s="1035"/>
      <c r="DG311" s="1026"/>
      <c r="DH311" s="1027"/>
      <c r="DI311" s="169"/>
      <c r="DJ311" s="167"/>
      <c r="DK311" s="167"/>
      <c r="DL311" s="167"/>
      <c r="DM311" s="167"/>
      <c r="DN311" s="167"/>
      <c r="DO311" s="169"/>
      <c r="DP311" s="181"/>
      <c r="DQ311" s="181"/>
      <c r="DR311" s="167"/>
      <c r="DS311" s="1040"/>
      <c r="DT311" s="1040"/>
      <c r="DU311" s="1040"/>
      <c r="DV311" s="1026"/>
      <c r="DW311" s="1026"/>
      <c r="DX311" s="1027"/>
      <c r="DY311" s="5"/>
      <c r="DZ311" s="5"/>
      <c r="EA311" s="5"/>
      <c r="EB311" s="5"/>
      <c r="EC311" s="5"/>
      <c r="ED311" s="207"/>
      <c r="EE311" s="207"/>
      <c r="EF311" s="206"/>
      <c r="EG311" s="206"/>
      <c r="EH311" s="206"/>
      <c r="EI311" s="206"/>
      <c r="EJ311" s="206"/>
      <c r="EK311" s="206"/>
      <c r="EL311" s="206"/>
      <c r="EM311" s="206"/>
      <c r="EN311" s="247"/>
      <c r="EO311" s="247"/>
      <c r="EP311" s="247"/>
      <c r="EQ311" s="205"/>
      <c r="ER311" s="205"/>
      <c r="ES311" s="248"/>
      <c r="ET311" s="205"/>
      <c r="EU311" s="205"/>
      <c r="EV311" s="248"/>
      <c r="EW311" s="205"/>
      <c r="EX311" s="205"/>
      <c r="EY311" s="205"/>
      <c r="EZ311" s="205"/>
      <c r="FA311" s="205"/>
      <c r="FB311" s="205"/>
      <c r="FC311" s="205"/>
      <c r="FD311" s="205"/>
      <c r="FE311" s="205"/>
      <c r="FF311" s="205"/>
      <c r="FG311" s="205"/>
      <c r="FH311" s="205"/>
      <c r="FI311" s="205"/>
      <c r="FJ311" s="205"/>
      <c r="FK311" s="205"/>
      <c r="FL311" s="205"/>
      <c r="FM311" s="205"/>
      <c r="FN311" s="205"/>
      <c r="FO311" s="205"/>
      <c r="FP311" s="205"/>
      <c r="FQ311" s="205"/>
      <c r="FR311" s="205"/>
      <c r="FS311" s="205"/>
      <c r="FT311" s="205"/>
      <c r="FU311" s="205"/>
      <c r="FV311" s="205"/>
      <c r="FW311" s="205"/>
      <c r="FX311" s="205"/>
      <c r="FY311" s="205"/>
      <c r="FZ311" s="205"/>
      <c r="GA311" s="205"/>
      <c r="GB311" s="205"/>
      <c r="GC311" s="205"/>
      <c r="GD311" s="205"/>
      <c r="GE311" s="205"/>
      <c r="GF311" s="205"/>
      <c r="GG311" s="205"/>
      <c r="GH311" s="205"/>
      <c r="GI311" s="205"/>
      <c r="GJ311" s="205"/>
      <c r="GK311" s="205"/>
      <c r="GL311" s="205"/>
      <c r="GM311" s="205"/>
    </row>
    <row r="312" spans="1:195" s="237" customFormat="1" ht="5.0999999999999996" hidden="1" customHeight="1" thickBot="1">
      <c r="A312" s="5"/>
      <c r="B312" s="93"/>
      <c r="C312" s="93"/>
      <c r="D312" s="93"/>
      <c r="E312" s="1019" t="s">
        <v>156</v>
      </c>
      <c r="F312" s="1019"/>
      <c r="G312" s="1019"/>
      <c r="H312" s="1019"/>
      <c r="I312" s="1019"/>
      <c r="J312" s="1019"/>
      <c r="K312" s="1019"/>
      <c r="L312" s="1019"/>
      <c r="M312" s="1019"/>
      <c r="N312" s="1019"/>
      <c r="O312" s="1019"/>
      <c r="P312" s="1019"/>
      <c r="Q312" s="1019"/>
      <c r="R312" s="1019"/>
      <c r="S312" s="1019"/>
      <c r="T312" s="1019"/>
      <c r="U312" s="1043"/>
      <c r="V312" s="1044"/>
      <c r="W312" s="1044"/>
      <c r="X312" s="1044"/>
      <c r="Y312" s="1044"/>
      <c r="Z312" s="1044"/>
      <c r="AA312" s="1044"/>
      <c r="AB312" s="1044"/>
      <c r="AC312" s="1044"/>
      <c r="AD312" s="1044"/>
      <c r="AE312" s="1044"/>
      <c r="AF312" s="1044"/>
      <c r="AG312" s="1044"/>
      <c r="AH312" s="1044"/>
      <c r="AI312" s="1044"/>
      <c r="AJ312" s="1045"/>
      <c r="AK312" s="1030"/>
      <c r="AL312" s="1031"/>
      <c r="AM312" s="1031"/>
      <c r="AN312" s="1031"/>
      <c r="AO312" s="1031"/>
      <c r="AP312" s="1031"/>
      <c r="AQ312" s="1031"/>
      <c r="AR312" s="1031"/>
      <c r="AS312" s="1023" t="s">
        <v>265</v>
      </c>
      <c r="AT312" s="1024"/>
      <c r="AU312" s="251"/>
      <c r="AV312" s="252"/>
      <c r="AW312" s="252"/>
      <c r="AX312" s="252"/>
      <c r="AY312" s="252"/>
      <c r="AZ312" s="252"/>
      <c r="BA312" s="251"/>
      <c r="BB312" s="252"/>
      <c r="BC312" s="257"/>
      <c r="BD312" s="252"/>
      <c r="BE312" s="1038"/>
      <c r="BF312" s="1038"/>
      <c r="BG312" s="1038"/>
      <c r="BH312" s="1023" t="s">
        <v>51</v>
      </c>
      <c r="BI312" s="1023"/>
      <c r="BJ312" s="1024"/>
      <c r="BK312" s="5"/>
      <c r="BL312" s="5"/>
      <c r="BM312" s="5"/>
      <c r="BN312" s="5"/>
      <c r="BO312" s="5"/>
      <c r="BP312" s="5"/>
      <c r="BQ312" s="5"/>
      <c r="BR312" s="5"/>
      <c r="BS312" s="1019" t="s">
        <v>156</v>
      </c>
      <c r="BT312" s="1019"/>
      <c r="BU312" s="1019"/>
      <c r="BV312" s="1019"/>
      <c r="BW312" s="1019"/>
      <c r="BX312" s="1019"/>
      <c r="BY312" s="1019"/>
      <c r="BZ312" s="1019"/>
      <c r="CA312" s="1019"/>
      <c r="CB312" s="1019"/>
      <c r="CC312" s="1019"/>
      <c r="CD312" s="1019"/>
      <c r="CE312" s="1019"/>
      <c r="CF312" s="1019"/>
      <c r="CG312" s="1019"/>
      <c r="CH312" s="1019"/>
      <c r="CI312" s="1012" t="s">
        <v>400</v>
      </c>
      <c r="CJ312" s="1012"/>
      <c r="CK312" s="1012"/>
      <c r="CL312" s="1012"/>
      <c r="CM312" s="1012"/>
      <c r="CN312" s="1012"/>
      <c r="CO312" s="1012"/>
      <c r="CP312" s="1012"/>
      <c r="CQ312" s="1012"/>
      <c r="CR312" s="1012"/>
      <c r="CS312" s="1012"/>
      <c r="CT312" s="1012"/>
      <c r="CU312" s="1012"/>
      <c r="CV312" s="1012"/>
      <c r="CW312" s="1012"/>
      <c r="CX312" s="1012"/>
      <c r="CY312" s="1030">
        <v>500</v>
      </c>
      <c r="CZ312" s="1031"/>
      <c r="DA312" s="1031"/>
      <c r="DB312" s="1031"/>
      <c r="DC312" s="1031"/>
      <c r="DD312" s="1031"/>
      <c r="DE312" s="1031"/>
      <c r="DF312" s="1031"/>
      <c r="DG312" s="1023" t="s">
        <v>265</v>
      </c>
      <c r="DH312" s="1024"/>
      <c r="DI312" s="168"/>
      <c r="DJ312" s="165"/>
      <c r="DK312" s="165"/>
      <c r="DL312" s="165"/>
      <c r="DM312" s="165"/>
      <c r="DN312" s="165"/>
      <c r="DO312" s="168"/>
      <c r="DP312" s="165"/>
      <c r="DQ312" s="182"/>
      <c r="DR312" s="165"/>
      <c r="DS312" s="1038">
        <v>4</v>
      </c>
      <c r="DT312" s="1038"/>
      <c r="DU312" s="1038"/>
      <c r="DV312" s="1023" t="s">
        <v>51</v>
      </c>
      <c r="DW312" s="1023"/>
      <c r="DX312" s="1024"/>
      <c r="DY312" s="5"/>
      <c r="DZ312" s="5"/>
      <c r="EA312" s="5"/>
      <c r="EB312" s="5"/>
      <c r="EC312" s="5"/>
      <c r="ED312" s="207"/>
      <c r="EE312" s="207"/>
      <c r="EF312" s="206"/>
      <c r="EG312" s="206"/>
      <c r="EH312" s="206"/>
      <c r="EI312" s="206"/>
      <c r="EJ312" s="206"/>
      <c r="EK312" s="206"/>
      <c r="EL312" s="206"/>
      <c r="EM312" s="206"/>
      <c r="EN312" s="247"/>
      <c r="EO312" s="247"/>
      <c r="EP312" s="247"/>
      <c r="EQ312" s="205"/>
      <c r="ER312" s="248"/>
      <c r="ES312" s="248"/>
      <c r="ET312" s="248"/>
      <c r="EU312" s="205"/>
      <c r="EV312" s="248"/>
      <c r="EW312" s="205"/>
      <c r="EX312" s="205"/>
      <c r="EY312" s="205"/>
      <c r="EZ312" s="205"/>
      <c r="FA312" s="205"/>
      <c r="FB312" s="205"/>
      <c r="FC312" s="205"/>
      <c r="FD312" s="205"/>
      <c r="FE312" s="205"/>
      <c r="FF312" s="205"/>
      <c r="FG312" s="205"/>
      <c r="FH312" s="205"/>
      <c r="FI312" s="205"/>
      <c r="FJ312" s="205"/>
      <c r="FK312" s="205"/>
      <c r="FL312" s="205"/>
      <c r="FM312" s="205"/>
      <c r="FN312" s="205"/>
      <c r="FO312" s="205"/>
      <c r="FP312" s="205"/>
      <c r="FQ312" s="205"/>
      <c r="FR312" s="205"/>
      <c r="FS312" s="205"/>
      <c r="FT312" s="205"/>
      <c r="FU312" s="205"/>
      <c r="FV312" s="205"/>
      <c r="FW312" s="205"/>
      <c r="FX312" s="205"/>
      <c r="FY312" s="205"/>
      <c r="FZ312" s="205"/>
      <c r="GA312" s="205"/>
      <c r="GB312" s="205"/>
      <c r="GC312" s="205"/>
      <c r="GD312" s="205"/>
      <c r="GE312" s="205"/>
      <c r="GF312" s="205"/>
      <c r="GG312" s="205"/>
      <c r="GH312" s="205"/>
      <c r="GI312" s="205"/>
      <c r="GJ312" s="205"/>
      <c r="GK312" s="205"/>
      <c r="GL312" s="205"/>
      <c r="GM312" s="205"/>
    </row>
    <row r="313" spans="1:195" s="237" customFormat="1" ht="14.25" hidden="1" thickBot="1">
      <c r="A313" s="5"/>
      <c r="B313" s="93"/>
      <c r="C313" s="93"/>
      <c r="D313" s="93"/>
      <c r="E313" s="1019"/>
      <c r="F313" s="1019"/>
      <c r="G313" s="1019"/>
      <c r="H313" s="1019"/>
      <c r="I313" s="1019"/>
      <c r="J313" s="1019"/>
      <c r="K313" s="1019"/>
      <c r="L313" s="1019"/>
      <c r="M313" s="1019"/>
      <c r="N313" s="1019"/>
      <c r="O313" s="1019"/>
      <c r="P313" s="1019"/>
      <c r="Q313" s="1019"/>
      <c r="R313" s="1019"/>
      <c r="S313" s="1019"/>
      <c r="T313" s="1019"/>
      <c r="U313" s="1046"/>
      <c r="V313" s="1047"/>
      <c r="W313" s="1047"/>
      <c r="X313" s="1047"/>
      <c r="Y313" s="1047"/>
      <c r="Z313" s="1047"/>
      <c r="AA313" s="1047"/>
      <c r="AB313" s="1047"/>
      <c r="AC313" s="1047"/>
      <c r="AD313" s="1047"/>
      <c r="AE313" s="1047"/>
      <c r="AF313" s="1047"/>
      <c r="AG313" s="1047"/>
      <c r="AH313" s="1047"/>
      <c r="AI313" s="1047"/>
      <c r="AJ313" s="1048"/>
      <c r="AK313" s="1032"/>
      <c r="AL313" s="1052"/>
      <c r="AM313" s="1052"/>
      <c r="AN313" s="1052"/>
      <c r="AO313" s="1052"/>
      <c r="AP313" s="1052"/>
      <c r="AQ313" s="1052"/>
      <c r="AR313" s="1052"/>
      <c r="AS313" s="1053"/>
      <c r="AT313" s="1037"/>
      <c r="AU313" s="94"/>
      <c r="AV313" s="255"/>
      <c r="AW313" s="1041"/>
      <c r="AX313" s="1042"/>
      <c r="AY313" s="255"/>
      <c r="AZ313" s="255"/>
      <c r="BA313" s="94"/>
      <c r="BB313" s="25"/>
      <c r="BC313" s="1041"/>
      <c r="BD313" s="1042"/>
      <c r="BE313" s="1054"/>
      <c r="BF313" s="1054"/>
      <c r="BG313" s="1054"/>
      <c r="BH313" s="1053"/>
      <c r="BI313" s="1053"/>
      <c r="BJ313" s="1037"/>
      <c r="BK313" s="5"/>
      <c r="BL313" s="5"/>
      <c r="BM313" s="5"/>
      <c r="BN313" s="5"/>
      <c r="BO313" s="5"/>
      <c r="BP313" s="5"/>
      <c r="BQ313" s="5"/>
      <c r="BR313" s="5"/>
      <c r="BS313" s="1019"/>
      <c r="BT313" s="1019"/>
      <c r="BU313" s="1019"/>
      <c r="BV313" s="1019"/>
      <c r="BW313" s="1019"/>
      <c r="BX313" s="1019"/>
      <c r="BY313" s="1019"/>
      <c r="BZ313" s="1019"/>
      <c r="CA313" s="1019"/>
      <c r="CB313" s="1019"/>
      <c r="CC313" s="1019"/>
      <c r="CD313" s="1019"/>
      <c r="CE313" s="1019"/>
      <c r="CF313" s="1019"/>
      <c r="CG313" s="1019"/>
      <c r="CH313" s="1019"/>
      <c r="CI313" s="1012"/>
      <c r="CJ313" s="1012"/>
      <c r="CK313" s="1012"/>
      <c r="CL313" s="1012"/>
      <c r="CM313" s="1012"/>
      <c r="CN313" s="1012"/>
      <c r="CO313" s="1012"/>
      <c r="CP313" s="1012"/>
      <c r="CQ313" s="1012"/>
      <c r="CR313" s="1012"/>
      <c r="CS313" s="1012"/>
      <c r="CT313" s="1012"/>
      <c r="CU313" s="1012"/>
      <c r="CV313" s="1012"/>
      <c r="CW313" s="1012"/>
      <c r="CX313" s="1012"/>
      <c r="CY313" s="1032"/>
      <c r="CZ313" s="1033"/>
      <c r="DA313" s="1033"/>
      <c r="DB313" s="1033"/>
      <c r="DC313" s="1033"/>
      <c r="DD313" s="1033"/>
      <c r="DE313" s="1033"/>
      <c r="DF313" s="1033"/>
      <c r="DG313" s="1036"/>
      <c r="DH313" s="1037"/>
      <c r="DI313" s="94"/>
      <c r="DJ313" s="166"/>
      <c r="DK313" s="1041" t="s">
        <v>266</v>
      </c>
      <c r="DL313" s="1042"/>
      <c r="DM313" s="166"/>
      <c r="DN313" s="166"/>
      <c r="DO313" s="94"/>
      <c r="DP313" s="25"/>
      <c r="DQ313" s="1041" t="s">
        <v>266</v>
      </c>
      <c r="DR313" s="1042"/>
      <c r="DS313" s="1039"/>
      <c r="DT313" s="1039"/>
      <c r="DU313" s="1039"/>
      <c r="DV313" s="1036"/>
      <c r="DW313" s="1036"/>
      <c r="DX313" s="1037"/>
      <c r="DY313" s="5"/>
      <c r="DZ313" s="5"/>
      <c r="EA313" s="5"/>
      <c r="EB313" s="5"/>
      <c r="EC313" s="5"/>
      <c r="ED313" s="207"/>
      <c r="EE313" s="207"/>
      <c r="EF313" s="206"/>
      <c r="EG313" s="206"/>
      <c r="EH313" s="206"/>
      <c r="EI313" s="206"/>
      <c r="EJ313" s="206"/>
      <c r="EK313" s="206"/>
      <c r="EL313" s="206"/>
      <c r="EM313" s="206"/>
      <c r="EN313" s="247"/>
      <c r="EO313" s="247"/>
      <c r="EP313" s="247"/>
      <c r="EQ313" s="205"/>
      <c r="ER313" s="205"/>
      <c r="ES313" s="248"/>
      <c r="ET313" s="205"/>
      <c r="EU313" s="205"/>
      <c r="EV313" s="248"/>
      <c r="EW313" s="205"/>
      <c r="EX313" s="205"/>
      <c r="EY313" s="205"/>
      <c r="EZ313" s="205"/>
      <c r="FA313" s="205"/>
      <c r="FB313" s="205"/>
      <c r="FC313" s="205"/>
      <c r="FD313" s="205"/>
      <c r="FE313" s="205"/>
      <c r="FF313" s="205"/>
      <c r="FG313" s="205"/>
      <c r="FH313" s="205"/>
      <c r="FI313" s="205"/>
      <c r="FJ313" s="205"/>
      <c r="FK313" s="205"/>
      <c r="FL313" s="205"/>
      <c r="FM313" s="205"/>
      <c r="FN313" s="205"/>
      <c r="FO313" s="205"/>
      <c r="FP313" s="205"/>
      <c r="FQ313" s="205"/>
      <c r="FR313" s="205"/>
      <c r="FS313" s="205"/>
      <c r="FT313" s="205"/>
      <c r="FU313" s="205"/>
      <c r="FV313" s="205"/>
      <c r="FW313" s="205"/>
      <c r="FX313" s="205"/>
      <c r="FY313" s="205"/>
      <c r="FZ313" s="205"/>
      <c r="GA313" s="205"/>
      <c r="GB313" s="205"/>
      <c r="GC313" s="205"/>
      <c r="GD313" s="205"/>
      <c r="GE313" s="205"/>
      <c r="GF313" s="205"/>
      <c r="GG313" s="205"/>
      <c r="GH313" s="205"/>
      <c r="GI313" s="205"/>
      <c r="GJ313" s="205"/>
      <c r="GK313" s="205"/>
      <c r="GL313" s="205"/>
      <c r="GM313" s="205"/>
    </row>
    <row r="314" spans="1:195" s="237" customFormat="1" ht="5.0999999999999996" hidden="1" customHeight="1">
      <c r="A314" s="5"/>
      <c r="B314" s="93"/>
      <c r="C314" s="93"/>
      <c r="D314" s="93"/>
      <c r="E314" s="1019"/>
      <c r="F314" s="1019"/>
      <c r="G314" s="1019"/>
      <c r="H314" s="1019"/>
      <c r="I314" s="1019"/>
      <c r="J314" s="1019"/>
      <c r="K314" s="1019"/>
      <c r="L314" s="1019"/>
      <c r="M314" s="1019"/>
      <c r="N314" s="1019"/>
      <c r="O314" s="1019"/>
      <c r="P314" s="1019"/>
      <c r="Q314" s="1019"/>
      <c r="R314" s="1019"/>
      <c r="S314" s="1019"/>
      <c r="T314" s="1019"/>
      <c r="U314" s="1049"/>
      <c r="V314" s="1050"/>
      <c r="W314" s="1050"/>
      <c r="X314" s="1050"/>
      <c r="Y314" s="1050"/>
      <c r="Z314" s="1050"/>
      <c r="AA314" s="1050"/>
      <c r="AB314" s="1050"/>
      <c r="AC314" s="1050"/>
      <c r="AD314" s="1050"/>
      <c r="AE314" s="1050"/>
      <c r="AF314" s="1050"/>
      <c r="AG314" s="1050"/>
      <c r="AH314" s="1050"/>
      <c r="AI314" s="1050"/>
      <c r="AJ314" s="1051"/>
      <c r="AK314" s="1034"/>
      <c r="AL314" s="1035"/>
      <c r="AM314" s="1035"/>
      <c r="AN314" s="1035"/>
      <c r="AO314" s="1035"/>
      <c r="AP314" s="1035"/>
      <c r="AQ314" s="1035"/>
      <c r="AR314" s="1035"/>
      <c r="AS314" s="1026"/>
      <c r="AT314" s="1027"/>
      <c r="AU314" s="253"/>
      <c r="AV314" s="254"/>
      <c r="AW314" s="254"/>
      <c r="AX314" s="254"/>
      <c r="AY314" s="254"/>
      <c r="AZ314" s="254"/>
      <c r="BA314" s="253"/>
      <c r="BB314" s="256"/>
      <c r="BC314" s="256"/>
      <c r="BD314" s="254"/>
      <c r="BE314" s="1040"/>
      <c r="BF314" s="1040"/>
      <c r="BG314" s="1040"/>
      <c r="BH314" s="1026"/>
      <c r="BI314" s="1026"/>
      <c r="BJ314" s="1027"/>
      <c r="BK314" s="5"/>
      <c r="BL314" s="5"/>
      <c r="BM314" s="5"/>
      <c r="BN314" s="5"/>
      <c r="BO314" s="5"/>
      <c r="BP314" s="5"/>
      <c r="BQ314" s="5"/>
      <c r="BR314" s="5"/>
      <c r="BS314" s="1019"/>
      <c r="BT314" s="1019"/>
      <c r="BU314" s="1019"/>
      <c r="BV314" s="1019"/>
      <c r="BW314" s="1019"/>
      <c r="BX314" s="1019"/>
      <c r="BY314" s="1019"/>
      <c r="BZ314" s="1019"/>
      <c r="CA314" s="1019"/>
      <c r="CB314" s="1019"/>
      <c r="CC314" s="1019"/>
      <c r="CD314" s="1019"/>
      <c r="CE314" s="1019"/>
      <c r="CF314" s="1019"/>
      <c r="CG314" s="1019"/>
      <c r="CH314" s="1019"/>
      <c r="CI314" s="1012"/>
      <c r="CJ314" s="1012"/>
      <c r="CK314" s="1012"/>
      <c r="CL314" s="1012"/>
      <c r="CM314" s="1012"/>
      <c r="CN314" s="1012"/>
      <c r="CO314" s="1012"/>
      <c r="CP314" s="1012"/>
      <c r="CQ314" s="1012"/>
      <c r="CR314" s="1012"/>
      <c r="CS314" s="1012"/>
      <c r="CT314" s="1012"/>
      <c r="CU314" s="1012"/>
      <c r="CV314" s="1012"/>
      <c r="CW314" s="1012"/>
      <c r="CX314" s="1012"/>
      <c r="CY314" s="1034"/>
      <c r="CZ314" s="1035"/>
      <c r="DA314" s="1035"/>
      <c r="DB314" s="1035"/>
      <c r="DC314" s="1035"/>
      <c r="DD314" s="1035"/>
      <c r="DE314" s="1035"/>
      <c r="DF314" s="1035"/>
      <c r="DG314" s="1026"/>
      <c r="DH314" s="1027"/>
      <c r="DI314" s="169"/>
      <c r="DJ314" s="167"/>
      <c r="DK314" s="167"/>
      <c r="DL314" s="167"/>
      <c r="DM314" s="167"/>
      <c r="DN314" s="167"/>
      <c r="DO314" s="169"/>
      <c r="DP314" s="181"/>
      <c r="DQ314" s="181"/>
      <c r="DR314" s="167"/>
      <c r="DS314" s="1040"/>
      <c r="DT314" s="1040"/>
      <c r="DU314" s="1040"/>
      <c r="DV314" s="1026"/>
      <c r="DW314" s="1026"/>
      <c r="DX314" s="1027"/>
      <c r="DY314" s="5"/>
      <c r="DZ314" s="5"/>
      <c r="EA314" s="5"/>
      <c r="EB314" s="5"/>
      <c r="EC314" s="5"/>
      <c r="ED314" s="207"/>
      <c r="EE314" s="207"/>
      <c r="EF314" s="206"/>
      <c r="EG314" s="206"/>
      <c r="EH314" s="206"/>
      <c r="EI314" s="206"/>
      <c r="EJ314" s="206"/>
      <c r="EK314" s="206"/>
      <c r="EL314" s="206"/>
      <c r="EM314" s="206"/>
      <c r="EN314" s="247"/>
      <c r="EO314" s="247"/>
      <c r="EP314" s="247"/>
      <c r="EQ314" s="205"/>
      <c r="ER314" s="205"/>
      <c r="ES314" s="248"/>
      <c r="ET314" s="205"/>
      <c r="EU314" s="205"/>
      <c r="EV314" s="248"/>
      <c r="EW314" s="205"/>
      <c r="EX314" s="205"/>
      <c r="EY314" s="205"/>
      <c r="EZ314" s="205"/>
      <c r="FA314" s="205"/>
      <c r="FB314" s="205"/>
      <c r="FC314" s="205"/>
      <c r="FD314" s="205"/>
      <c r="FE314" s="205"/>
      <c r="FF314" s="205"/>
      <c r="FG314" s="205"/>
      <c r="FH314" s="205"/>
      <c r="FI314" s="205"/>
      <c r="FJ314" s="205"/>
      <c r="FK314" s="205"/>
      <c r="FL314" s="205"/>
      <c r="FM314" s="205"/>
      <c r="FN314" s="205"/>
      <c r="FO314" s="205"/>
      <c r="FP314" s="205"/>
      <c r="FQ314" s="205"/>
      <c r="FR314" s="205"/>
      <c r="FS314" s="205"/>
      <c r="FT314" s="205"/>
      <c r="FU314" s="205"/>
      <c r="FV314" s="205"/>
      <c r="FW314" s="205"/>
      <c r="FX314" s="205"/>
      <c r="FY314" s="205"/>
      <c r="FZ314" s="205"/>
      <c r="GA314" s="205"/>
      <c r="GB314" s="205"/>
      <c r="GC314" s="205"/>
      <c r="GD314" s="205"/>
      <c r="GE314" s="205"/>
      <c r="GF314" s="205"/>
      <c r="GG314" s="205"/>
      <c r="GH314" s="205"/>
      <c r="GI314" s="205"/>
      <c r="GJ314" s="205"/>
      <c r="GK314" s="205"/>
      <c r="GL314" s="205"/>
      <c r="GM314" s="205"/>
    </row>
    <row r="315" spans="1:195" s="237" customFormat="1" ht="18.75" customHeight="1">
      <c r="A315" s="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c r="DM315" s="266"/>
      <c r="DN315" s="266"/>
      <c r="DO315" s="266"/>
      <c r="DP315" s="266"/>
      <c r="DQ315" s="266"/>
      <c r="DR315" s="266"/>
      <c r="DS315" s="266"/>
      <c r="DT315" s="266"/>
      <c r="DU315" s="266"/>
      <c r="DV315" s="266"/>
      <c r="DW315" s="266"/>
      <c r="DX315" s="266"/>
      <c r="DY315" s="5"/>
      <c r="DZ315" s="5"/>
      <c r="EA315" s="5"/>
      <c r="EB315" s="5"/>
      <c r="EC315" s="5"/>
      <c r="ED315" s="191"/>
      <c r="EE315" s="205"/>
      <c r="EF315" s="205"/>
      <c r="EG315" s="205"/>
      <c r="EH315" s="205"/>
      <c r="EI315" s="205"/>
      <c r="EJ315" s="205"/>
      <c r="EK315" s="205"/>
      <c r="EL315" s="205"/>
      <c r="EM315" s="205"/>
      <c r="EN315" s="205"/>
      <c r="EO315" s="205"/>
      <c r="EP315" s="205"/>
      <c r="EQ315" s="205"/>
      <c r="ER315" s="205"/>
      <c r="ES315" s="205"/>
      <c r="ET315" s="205"/>
      <c r="EU315" s="205"/>
      <c r="EV315" s="205"/>
      <c r="EW315" s="205"/>
      <c r="EX315" s="205"/>
      <c r="EY315" s="205"/>
      <c r="EZ315" s="205"/>
      <c r="FA315" s="205"/>
      <c r="FB315" s="205"/>
      <c r="FC315" s="205"/>
      <c r="FD315" s="205"/>
      <c r="FE315" s="205"/>
      <c r="FF315" s="205"/>
      <c r="FG315" s="205"/>
      <c r="FH315" s="205"/>
      <c r="FI315" s="205"/>
      <c r="FJ315" s="205"/>
      <c r="FK315" s="205"/>
      <c r="FL315" s="205"/>
      <c r="FM315" s="205"/>
      <c r="FN315" s="205"/>
      <c r="FO315" s="205"/>
      <c r="FP315" s="205"/>
      <c r="FQ315" s="205"/>
      <c r="FR315" s="205"/>
      <c r="FS315" s="205"/>
      <c r="FT315" s="205"/>
      <c r="FU315" s="205"/>
      <c r="FV315" s="205"/>
      <c r="FW315" s="205"/>
      <c r="FX315" s="205"/>
      <c r="FY315" s="205"/>
      <c r="FZ315" s="205"/>
      <c r="GA315" s="205"/>
      <c r="GB315" s="205"/>
      <c r="GC315" s="205"/>
      <c r="GD315" s="205"/>
      <c r="GE315" s="205"/>
      <c r="GF315" s="205"/>
      <c r="GG315" s="205"/>
      <c r="GH315" s="205"/>
      <c r="GI315" s="205"/>
      <c r="GJ315" s="205"/>
      <c r="GK315" s="205"/>
      <c r="GL315" s="205"/>
      <c r="GM315" s="205"/>
    </row>
    <row r="316" spans="1:195" s="237" customFormat="1" ht="18.75" customHeight="1">
      <c r="A316" s="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25"/>
      <c r="CH316" s="25"/>
      <c r="CI316" s="183"/>
      <c r="CJ316" s="183"/>
      <c r="CK316" s="183"/>
      <c r="CL316" s="183"/>
      <c r="CM316" s="183"/>
      <c r="CN316" s="183"/>
      <c r="CO316" s="183"/>
      <c r="CP316" s="183"/>
      <c r="CQ316" s="183"/>
      <c r="CR316" s="183"/>
      <c r="CS316" s="183"/>
      <c r="CT316" s="183"/>
      <c r="CU316" s="183"/>
      <c r="CV316" s="183"/>
      <c r="CW316" s="183"/>
      <c r="CX316" s="183"/>
      <c r="CY316" s="183"/>
      <c r="CZ316" s="183"/>
      <c r="DA316" s="183"/>
      <c r="DB316" s="183"/>
      <c r="DC316" s="183"/>
      <c r="DD316" s="183"/>
      <c r="DE316" s="183"/>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91"/>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row>
    <row r="317" spans="1:195" s="237" customFormat="1" ht="18.75" customHeight="1">
      <c r="A317" s="5"/>
      <c r="B317" s="5"/>
      <c r="C317" s="5"/>
      <c r="D317" s="5"/>
      <c r="E317" s="19" t="s">
        <v>267</v>
      </c>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19" t="s">
        <v>267</v>
      </c>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191"/>
      <c r="EE317" s="205"/>
      <c r="EF317" s="205"/>
      <c r="EG317" s="205"/>
      <c r="EH317" s="205"/>
      <c r="EI317" s="205"/>
      <c r="EJ317" s="205"/>
      <c r="EK317" s="205"/>
      <c r="EL317" s="205"/>
      <c r="EM317" s="205"/>
      <c r="EN317" s="205"/>
      <c r="EO317" s="205"/>
      <c r="EP317" s="205"/>
      <c r="EQ317" s="205"/>
      <c r="ER317" s="205"/>
      <c r="ES317" s="205"/>
      <c r="ET317" s="205"/>
      <c r="EU317" s="205"/>
      <c r="EV317" s="205"/>
      <c r="EW317" s="205"/>
      <c r="EX317" s="205"/>
      <c r="EY317" s="205"/>
      <c r="EZ317" s="205"/>
      <c r="FA317" s="205"/>
      <c r="FB317" s="205"/>
      <c r="FC317" s="205"/>
      <c r="FD317" s="205"/>
      <c r="FE317" s="205"/>
      <c r="FF317" s="205"/>
      <c r="FG317" s="205"/>
      <c r="FH317" s="205"/>
      <c r="FI317" s="205"/>
      <c r="FJ317" s="205"/>
      <c r="FK317" s="205"/>
      <c r="FL317" s="205"/>
      <c r="FM317" s="205"/>
      <c r="FN317" s="205"/>
      <c r="FO317" s="205"/>
      <c r="FP317" s="205"/>
      <c r="FQ317" s="205"/>
      <c r="FR317" s="205"/>
      <c r="FS317" s="205"/>
      <c r="FT317" s="205"/>
      <c r="FU317" s="205"/>
      <c r="FV317" s="205"/>
      <c r="FW317" s="205"/>
      <c r="FX317" s="205"/>
      <c r="FY317" s="205"/>
      <c r="FZ317" s="205"/>
      <c r="GA317" s="205"/>
      <c r="GB317" s="205"/>
      <c r="GC317" s="205"/>
      <c r="GD317" s="205"/>
      <c r="GE317" s="205"/>
      <c r="GF317" s="205"/>
      <c r="GG317" s="205"/>
      <c r="GH317" s="205"/>
      <c r="GI317" s="205"/>
      <c r="GJ317" s="205"/>
      <c r="GK317" s="205"/>
      <c r="GL317" s="205"/>
      <c r="GM317" s="205"/>
    </row>
    <row r="318" spans="1:195" s="237" customFormat="1" ht="18.75" customHeight="1">
      <c r="A318" s="5"/>
      <c r="B318" s="25"/>
      <c r="C318" s="5"/>
      <c r="D318" s="25"/>
      <c r="E318" s="5" t="s">
        <v>193</v>
      </c>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t="s">
        <v>193</v>
      </c>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191"/>
      <c r="EE318" s="205"/>
      <c r="EF318" s="205"/>
      <c r="EG318" s="205"/>
      <c r="EH318" s="205"/>
      <c r="EI318" s="205"/>
      <c r="EJ318" s="205"/>
      <c r="EK318" s="205"/>
      <c r="EL318" s="205"/>
      <c r="EM318" s="205"/>
      <c r="EN318" s="205"/>
      <c r="EO318" s="205"/>
      <c r="EP318" s="205"/>
      <c r="EQ318" s="205"/>
      <c r="ER318" s="205"/>
      <c r="ES318" s="205"/>
      <c r="ET318" s="205"/>
      <c r="EU318" s="205"/>
      <c r="EV318" s="205"/>
      <c r="EW318" s="205"/>
      <c r="EX318" s="205"/>
      <c r="EY318" s="205"/>
      <c r="EZ318" s="205"/>
      <c r="FA318" s="205"/>
      <c r="FB318" s="205"/>
      <c r="FC318" s="205"/>
      <c r="FD318" s="205"/>
      <c r="FE318" s="205"/>
      <c r="FF318" s="205"/>
      <c r="FG318" s="205"/>
      <c r="FH318" s="205"/>
      <c r="FI318" s="205"/>
      <c r="FJ318" s="205"/>
      <c r="FK318" s="205"/>
      <c r="FL318" s="205"/>
      <c r="FM318" s="205"/>
      <c r="FN318" s="205"/>
      <c r="FO318" s="205"/>
      <c r="FP318" s="205"/>
      <c r="FQ318" s="205"/>
      <c r="FR318" s="205"/>
      <c r="FS318" s="205"/>
      <c r="FT318" s="205"/>
      <c r="FU318" s="205"/>
      <c r="FV318" s="205"/>
      <c r="FW318" s="205"/>
      <c r="FX318" s="205"/>
      <c r="FY318" s="205"/>
      <c r="FZ318" s="205"/>
      <c r="GA318" s="205"/>
      <c r="GB318" s="205"/>
      <c r="GC318" s="205"/>
      <c r="GD318" s="205"/>
      <c r="GE318" s="205"/>
      <c r="GF318" s="205"/>
      <c r="GG318" s="205"/>
      <c r="GH318" s="205"/>
      <c r="GI318" s="205"/>
      <c r="GJ318" s="205"/>
      <c r="GK318" s="205"/>
      <c r="GL318" s="205"/>
      <c r="GM318" s="205"/>
    </row>
    <row r="319" spans="1:195" s="237" customFormat="1" ht="14.25" customHeight="1">
      <c r="A319" s="5"/>
      <c r="B319" s="25"/>
      <c r="C319" s="25"/>
      <c r="D319" s="25"/>
      <c r="E319" s="1021"/>
      <c r="F319" s="1021"/>
      <c r="G319" s="1021"/>
      <c r="H319" s="1021"/>
      <c r="I319" s="1021"/>
      <c r="J319" s="1021"/>
      <c r="K319" s="1021"/>
      <c r="L319" s="1021"/>
      <c r="M319" s="1021"/>
      <c r="N319" s="1021"/>
      <c r="O319" s="1021"/>
      <c r="P319" s="1021"/>
      <c r="Q319" s="1021"/>
      <c r="R319" s="1021"/>
      <c r="S319" s="1021"/>
      <c r="T319" s="1021"/>
      <c r="U319" s="1022" t="s">
        <v>268</v>
      </c>
      <c r="V319" s="1023"/>
      <c r="W319" s="1023"/>
      <c r="X319" s="1023"/>
      <c r="Y319" s="1023"/>
      <c r="Z319" s="1023"/>
      <c r="AA319" s="1023"/>
      <c r="AB319" s="1023"/>
      <c r="AC319" s="1023"/>
      <c r="AD319" s="1023"/>
      <c r="AE319" s="1023"/>
      <c r="AF319" s="1023"/>
      <c r="AG319" s="1023"/>
      <c r="AH319" s="1023"/>
      <c r="AI319" s="1023"/>
      <c r="AJ319" s="1024"/>
      <c r="AK319" s="1028" t="s">
        <v>269</v>
      </c>
      <c r="AL319" s="1028"/>
      <c r="AM319" s="1028"/>
      <c r="AN319" s="1028"/>
      <c r="AO319" s="1028"/>
      <c r="AP319" s="1028"/>
      <c r="AQ319" s="1028"/>
      <c r="AR319" s="1028"/>
      <c r="AS319" s="1028"/>
      <c r="AT319" s="1028"/>
      <c r="AU319" s="1028" t="s">
        <v>1</v>
      </c>
      <c r="AV319" s="1028"/>
      <c r="AW319" s="1028"/>
      <c r="AX319" s="1028"/>
      <c r="AY319" s="1028"/>
      <c r="AZ319" s="1028"/>
      <c r="BA319" s="1028"/>
      <c r="BB319" s="1028"/>
      <c r="BC319" s="1028"/>
      <c r="BD319" s="1028"/>
      <c r="BE319" s="1028"/>
      <c r="BF319" s="1028"/>
      <c r="BG319" s="1028"/>
      <c r="BH319" s="1028"/>
      <c r="BI319" s="1028"/>
      <c r="BJ319" s="1028"/>
      <c r="BK319" s="5"/>
      <c r="BL319" s="5"/>
      <c r="BM319" s="5"/>
      <c r="BN319" s="5"/>
      <c r="BO319" s="5"/>
      <c r="BP319" s="5"/>
      <c r="BQ319" s="5"/>
      <c r="BR319" s="5"/>
      <c r="BS319" s="1021"/>
      <c r="BT319" s="1021"/>
      <c r="BU319" s="1021"/>
      <c r="BV319" s="1021"/>
      <c r="BW319" s="1021"/>
      <c r="BX319" s="1021"/>
      <c r="BY319" s="1021"/>
      <c r="BZ319" s="1021"/>
      <c r="CA319" s="1021"/>
      <c r="CB319" s="1021"/>
      <c r="CC319" s="1021"/>
      <c r="CD319" s="1021"/>
      <c r="CE319" s="1021"/>
      <c r="CF319" s="1021"/>
      <c r="CG319" s="1021"/>
      <c r="CH319" s="1021"/>
      <c r="CI319" s="1022" t="s">
        <v>268</v>
      </c>
      <c r="CJ319" s="1023"/>
      <c r="CK319" s="1023"/>
      <c r="CL319" s="1023"/>
      <c r="CM319" s="1023"/>
      <c r="CN319" s="1023"/>
      <c r="CO319" s="1023"/>
      <c r="CP319" s="1023"/>
      <c r="CQ319" s="1023"/>
      <c r="CR319" s="1023"/>
      <c r="CS319" s="1023"/>
      <c r="CT319" s="1023"/>
      <c r="CU319" s="1023"/>
      <c r="CV319" s="1023"/>
      <c r="CW319" s="1023"/>
      <c r="CX319" s="1024"/>
      <c r="CY319" s="1028" t="s">
        <v>269</v>
      </c>
      <c r="CZ319" s="1028"/>
      <c r="DA319" s="1028"/>
      <c r="DB319" s="1028"/>
      <c r="DC319" s="1028"/>
      <c r="DD319" s="1028"/>
      <c r="DE319" s="1028"/>
      <c r="DF319" s="1028"/>
      <c r="DG319" s="1028"/>
      <c r="DH319" s="1028"/>
      <c r="DI319" s="1028" t="s">
        <v>1</v>
      </c>
      <c r="DJ319" s="1028"/>
      <c r="DK319" s="1028"/>
      <c r="DL319" s="1028"/>
      <c r="DM319" s="1028"/>
      <c r="DN319" s="1028"/>
      <c r="DO319" s="1028"/>
      <c r="DP319" s="1028"/>
      <c r="DQ319" s="1028"/>
      <c r="DR319" s="1028"/>
      <c r="DS319" s="1028"/>
      <c r="DT319" s="1028"/>
      <c r="DU319" s="1028"/>
      <c r="DV319" s="1028"/>
      <c r="DW319" s="1028"/>
      <c r="DX319" s="1028"/>
      <c r="DY319" s="5"/>
      <c r="DZ319" s="5"/>
      <c r="EA319" s="5"/>
      <c r="EB319" s="5"/>
      <c r="EC319" s="5"/>
      <c r="ED319" s="191"/>
      <c r="EE319" s="205"/>
      <c r="EF319" s="205"/>
      <c r="EG319" s="205"/>
      <c r="EH319" s="205"/>
      <c r="EI319" s="205"/>
      <c r="EJ319" s="205"/>
      <c r="EK319" s="205"/>
      <c r="EL319" s="205"/>
      <c r="EM319" s="205"/>
      <c r="EN319" s="205"/>
      <c r="EO319" s="205"/>
      <c r="EP319" s="205"/>
      <c r="EQ319" s="205"/>
      <c r="ER319" s="205"/>
      <c r="ES319" s="205"/>
      <c r="ET319" s="205"/>
      <c r="EU319" s="205"/>
      <c r="EV319" s="205"/>
      <c r="EW319" s="205"/>
      <c r="EX319" s="205"/>
      <c r="EY319" s="205"/>
      <c r="EZ319" s="205"/>
      <c r="FA319" s="205"/>
      <c r="FB319" s="205"/>
      <c r="FC319" s="205"/>
      <c r="FD319" s="205"/>
      <c r="FE319" s="205"/>
      <c r="FF319" s="205"/>
      <c r="FG319" s="205"/>
      <c r="FH319" s="205"/>
      <c r="FI319" s="205"/>
      <c r="FJ319" s="205"/>
      <c r="FK319" s="205"/>
      <c r="FL319" s="205"/>
      <c r="FM319" s="205"/>
      <c r="FN319" s="205"/>
      <c r="FO319" s="205"/>
      <c r="FP319" s="205"/>
      <c r="FQ319" s="205"/>
      <c r="FR319" s="205"/>
      <c r="FS319" s="205"/>
      <c r="FT319" s="205"/>
      <c r="FU319" s="205"/>
      <c r="FV319" s="205"/>
      <c r="FW319" s="205"/>
      <c r="FX319" s="205"/>
      <c r="FY319" s="205"/>
      <c r="FZ319" s="205"/>
      <c r="GA319" s="205"/>
      <c r="GB319" s="205"/>
      <c r="GC319" s="205"/>
      <c r="GD319" s="205"/>
      <c r="GE319" s="205"/>
      <c r="GF319" s="205"/>
      <c r="GG319" s="205"/>
      <c r="GH319" s="205"/>
      <c r="GI319" s="205"/>
      <c r="GJ319" s="205"/>
      <c r="GK319" s="205"/>
      <c r="GL319" s="205"/>
      <c r="GM319" s="205"/>
    </row>
    <row r="320" spans="1:195" s="237" customFormat="1" ht="13.5">
      <c r="A320" s="5"/>
      <c r="B320" s="25"/>
      <c r="C320" s="25"/>
      <c r="D320" s="25"/>
      <c r="E320" s="1021"/>
      <c r="F320" s="1021"/>
      <c r="G320" s="1021"/>
      <c r="H320" s="1021"/>
      <c r="I320" s="1021"/>
      <c r="J320" s="1021"/>
      <c r="K320" s="1021"/>
      <c r="L320" s="1021"/>
      <c r="M320" s="1021"/>
      <c r="N320" s="1021"/>
      <c r="O320" s="1021"/>
      <c r="P320" s="1021"/>
      <c r="Q320" s="1021"/>
      <c r="R320" s="1021"/>
      <c r="S320" s="1021"/>
      <c r="T320" s="1021"/>
      <c r="U320" s="1025"/>
      <c r="V320" s="1026"/>
      <c r="W320" s="1026"/>
      <c r="X320" s="1026"/>
      <c r="Y320" s="1026"/>
      <c r="Z320" s="1026"/>
      <c r="AA320" s="1026"/>
      <c r="AB320" s="1026"/>
      <c r="AC320" s="1026"/>
      <c r="AD320" s="1026"/>
      <c r="AE320" s="1026"/>
      <c r="AF320" s="1026"/>
      <c r="AG320" s="1026"/>
      <c r="AH320" s="1026"/>
      <c r="AI320" s="1026"/>
      <c r="AJ320" s="1027"/>
      <c r="AK320" s="1028"/>
      <c r="AL320" s="1028"/>
      <c r="AM320" s="1028"/>
      <c r="AN320" s="1028"/>
      <c r="AO320" s="1028"/>
      <c r="AP320" s="1028"/>
      <c r="AQ320" s="1028"/>
      <c r="AR320" s="1028"/>
      <c r="AS320" s="1029"/>
      <c r="AT320" s="1029"/>
      <c r="AU320" s="1028"/>
      <c r="AV320" s="1028"/>
      <c r="AW320" s="1028"/>
      <c r="AX320" s="1028"/>
      <c r="AY320" s="1028"/>
      <c r="AZ320" s="1028"/>
      <c r="BA320" s="1028"/>
      <c r="BB320" s="1028"/>
      <c r="BC320" s="1028"/>
      <c r="BD320" s="1028"/>
      <c r="BE320" s="1028"/>
      <c r="BF320" s="1028"/>
      <c r="BG320" s="1028"/>
      <c r="BH320" s="1028"/>
      <c r="BI320" s="1028"/>
      <c r="BJ320" s="1028"/>
      <c r="BK320" s="5"/>
      <c r="BL320" s="5"/>
      <c r="BM320" s="5"/>
      <c r="BN320" s="5"/>
      <c r="BO320" s="5"/>
      <c r="BP320" s="5"/>
      <c r="BQ320" s="5"/>
      <c r="BR320" s="5"/>
      <c r="BS320" s="1021"/>
      <c r="BT320" s="1021"/>
      <c r="BU320" s="1021"/>
      <c r="BV320" s="1021"/>
      <c r="BW320" s="1021"/>
      <c r="BX320" s="1021"/>
      <c r="BY320" s="1021"/>
      <c r="BZ320" s="1021"/>
      <c r="CA320" s="1021"/>
      <c r="CB320" s="1021"/>
      <c r="CC320" s="1021"/>
      <c r="CD320" s="1021"/>
      <c r="CE320" s="1021"/>
      <c r="CF320" s="1021"/>
      <c r="CG320" s="1021"/>
      <c r="CH320" s="1021"/>
      <c r="CI320" s="1025"/>
      <c r="CJ320" s="1026"/>
      <c r="CK320" s="1026"/>
      <c r="CL320" s="1026"/>
      <c r="CM320" s="1026"/>
      <c r="CN320" s="1026"/>
      <c r="CO320" s="1026"/>
      <c r="CP320" s="1026"/>
      <c r="CQ320" s="1026"/>
      <c r="CR320" s="1026"/>
      <c r="CS320" s="1026"/>
      <c r="CT320" s="1026"/>
      <c r="CU320" s="1026"/>
      <c r="CV320" s="1026"/>
      <c r="CW320" s="1026"/>
      <c r="CX320" s="1027"/>
      <c r="CY320" s="1028"/>
      <c r="CZ320" s="1028"/>
      <c r="DA320" s="1028"/>
      <c r="DB320" s="1028"/>
      <c r="DC320" s="1028"/>
      <c r="DD320" s="1028"/>
      <c r="DE320" s="1028"/>
      <c r="DF320" s="1028"/>
      <c r="DG320" s="1029"/>
      <c r="DH320" s="1029"/>
      <c r="DI320" s="1028"/>
      <c r="DJ320" s="1028"/>
      <c r="DK320" s="1028"/>
      <c r="DL320" s="1028"/>
      <c r="DM320" s="1028"/>
      <c r="DN320" s="1028"/>
      <c r="DO320" s="1028"/>
      <c r="DP320" s="1028"/>
      <c r="DQ320" s="1028"/>
      <c r="DR320" s="1028"/>
      <c r="DS320" s="1028"/>
      <c r="DT320" s="1028"/>
      <c r="DU320" s="1028"/>
      <c r="DV320" s="1028"/>
      <c r="DW320" s="1028"/>
      <c r="DX320" s="1028"/>
      <c r="DY320" s="5"/>
      <c r="DZ320" s="5"/>
      <c r="EA320" s="5"/>
      <c r="EB320" s="5"/>
      <c r="EC320" s="5"/>
      <c r="ED320" s="191"/>
      <c r="EE320" s="205"/>
      <c r="EF320" s="205"/>
      <c r="EG320" s="205"/>
      <c r="EH320" s="205"/>
      <c r="EI320" s="205"/>
      <c r="EJ320" s="205"/>
      <c r="EK320" s="205"/>
      <c r="EL320" s="205"/>
      <c r="EM320" s="205"/>
      <c r="EN320" s="205"/>
      <c r="EO320" s="205"/>
      <c r="EP320" s="205"/>
      <c r="EQ320" s="205"/>
      <c r="ER320" s="205"/>
      <c r="ES320" s="205"/>
      <c r="ET320" s="205"/>
      <c r="EU320" s="205"/>
      <c r="EV320" s="205"/>
      <c r="EW320" s="205"/>
      <c r="EX320" s="205"/>
      <c r="EY320" s="205"/>
      <c r="EZ320" s="205"/>
      <c r="FA320" s="205"/>
      <c r="FB320" s="205"/>
      <c r="FC320" s="205"/>
      <c r="FD320" s="205"/>
      <c r="FE320" s="205"/>
      <c r="FF320" s="205"/>
      <c r="FG320" s="205"/>
      <c r="FH320" s="205"/>
      <c r="FI320" s="205"/>
      <c r="FJ320" s="205"/>
      <c r="FK320" s="205"/>
      <c r="FL320" s="205"/>
      <c r="FM320" s="205"/>
      <c r="FN320" s="205"/>
      <c r="FO320" s="205"/>
      <c r="FP320" s="205"/>
      <c r="FQ320" s="205"/>
      <c r="FR320" s="205"/>
      <c r="FS320" s="205"/>
      <c r="FT320" s="205"/>
      <c r="FU320" s="205"/>
      <c r="FV320" s="205"/>
      <c r="FW320" s="205"/>
      <c r="FX320" s="205"/>
      <c r="FY320" s="205"/>
      <c r="FZ320" s="205"/>
      <c r="GA320" s="205"/>
      <c r="GB320" s="205"/>
      <c r="GC320" s="205"/>
      <c r="GD320" s="205"/>
      <c r="GE320" s="205"/>
      <c r="GF320" s="205"/>
      <c r="GG320" s="205"/>
      <c r="GH320" s="205"/>
      <c r="GI320" s="205"/>
      <c r="GJ320" s="205"/>
      <c r="GK320" s="205"/>
      <c r="GL320" s="205"/>
      <c r="GM320" s="205"/>
    </row>
    <row r="321" spans="1:195" s="237" customFormat="1" ht="24.2" customHeight="1">
      <c r="A321" s="5"/>
      <c r="B321" s="5"/>
      <c r="C321" s="25"/>
      <c r="D321" s="25"/>
      <c r="E321" s="1021" t="s">
        <v>55</v>
      </c>
      <c r="F321" s="1021"/>
      <c r="G321" s="1021"/>
      <c r="H321" s="1021"/>
      <c r="I321" s="1021"/>
      <c r="J321" s="1021"/>
      <c r="K321" s="1021"/>
      <c r="L321" s="1021"/>
      <c r="M321" s="1021"/>
      <c r="N321" s="1021"/>
      <c r="O321" s="1021"/>
      <c r="P321" s="1021"/>
      <c r="Q321" s="1021"/>
      <c r="R321" s="1021"/>
      <c r="S321" s="1021"/>
      <c r="T321" s="1021"/>
      <c r="U321" s="1012" t="str">
        <f>IF('入力シート（表紙・目次・様式１～６）'!C172=0,"",'入力シート（表紙・目次・様式１～６）'!C172)</f>
        <v>施設</v>
      </c>
      <c r="V321" s="1012"/>
      <c r="W321" s="1012"/>
      <c r="X321" s="1012"/>
      <c r="Y321" s="1012"/>
      <c r="Z321" s="1012"/>
      <c r="AA321" s="1012"/>
      <c r="AB321" s="1012"/>
      <c r="AC321" s="1012"/>
      <c r="AD321" s="1012"/>
      <c r="AE321" s="1012"/>
      <c r="AF321" s="1012"/>
      <c r="AG321" s="1012"/>
      <c r="AH321" s="1012"/>
      <c r="AI321" s="1012"/>
      <c r="AJ321" s="1012"/>
      <c r="AK321" s="1013">
        <f>IF('入力シート（表紙・目次・様式１～６）'!G172=0,"",'入力シート（表紙・目次・様式１～６）'!G172)</f>
        <v>3</v>
      </c>
      <c r="AL321" s="1014"/>
      <c r="AM321" s="1014"/>
      <c r="AN321" s="1014"/>
      <c r="AO321" s="1014"/>
      <c r="AP321" s="1014"/>
      <c r="AQ321" s="1014"/>
      <c r="AR321" s="1014"/>
      <c r="AS321" s="1015" t="s">
        <v>270</v>
      </c>
      <c r="AT321" s="1016"/>
      <c r="AU321" s="1017" t="str">
        <f>IF('入力シート（表紙・目次・様式１～６）'!C173=0,"",'入力シート（表紙・目次・様式１～６）'!C173)</f>
        <v>エレベーター</v>
      </c>
      <c r="AV321" s="1012"/>
      <c r="AW321" s="1012"/>
      <c r="AX321" s="1012"/>
      <c r="AY321" s="1012"/>
      <c r="AZ321" s="1012"/>
      <c r="BA321" s="1012"/>
      <c r="BB321" s="1012"/>
      <c r="BC321" s="1012"/>
      <c r="BD321" s="1012"/>
      <c r="BE321" s="1012"/>
      <c r="BF321" s="1012"/>
      <c r="BG321" s="1012"/>
      <c r="BH321" s="1012"/>
      <c r="BI321" s="1012"/>
      <c r="BJ321" s="1012"/>
      <c r="BK321" s="5"/>
      <c r="BL321" s="5"/>
      <c r="BM321" s="5"/>
      <c r="BN321" s="5"/>
      <c r="BO321" s="5"/>
      <c r="BP321" s="5"/>
      <c r="BQ321" s="5"/>
      <c r="BR321" s="5"/>
      <c r="BS321" s="1021" t="s">
        <v>55</v>
      </c>
      <c r="BT321" s="1021"/>
      <c r="BU321" s="1021"/>
      <c r="BV321" s="1021"/>
      <c r="BW321" s="1021"/>
      <c r="BX321" s="1021"/>
      <c r="BY321" s="1021"/>
      <c r="BZ321" s="1021"/>
      <c r="CA321" s="1021"/>
      <c r="CB321" s="1021"/>
      <c r="CC321" s="1021"/>
      <c r="CD321" s="1021"/>
      <c r="CE321" s="1021"/>
      <c r="CF321" s="1021"/>
      <c r="CG321" s="1021"/>
      <c r="CH321" s="1021"/>
      <c r="CI321" s="1012" t="s">
        <v>402</v>
      </c>
      <c r="CJ321" s="1012"/>
      <c r="CK321" s="1012"/>
      <c r="CL321" s="1012"/>
      <c r="CM321" s="1012"/>
      <c r="CN321" s="1012"/>
      <c r="CO321" s="1012"/>
      <c r="CP321" s="1012"/>
      <c r="CQ321" s="1012"/>
      <c r="CR321" s="1012"/>
      <c r="CS321" s="1012"/>
      <c r="CT321" s="1012"/>
      <c r="CU321" s="1012"/>
      <c r="CV321" s="1012"/>
      <c r="CW321" s="1012"/>
      <c r="CX321" s="1012"/>
      <c r="CY321" s="1013">
        <v>2</v>
      </c>
      <c r="CZ321" s="1014"/>
      <c r="DA321" s="1014"/>
      <c r="DB321" s="1014"/>
      <c r="DC321" s="1014"/>
      <c r="DD321" s="1014"/>
      <c r="DE321" s="1014"/>
      <c r="DF321" s="1014"/>
      <c r="DG321" s="1015" t="s">
        <v>270</v>
      </c>
      <c r="DH321" s="1016"/>
      <c r="DI321" s="1017" t="s">
        <v>157</v>
      </c>
      <c r="DJ321" s="1012"/>
      <c r="DK321" s="1012"/>
      <c r="DL321" s="1012"/>
      <c r="DM321" s="1012"/>
      <c r="DN321" s="1012"/>
      <c r="DO321" s="1012"/>
      <c r="DP321" s="1012"/>
      <c r="DQ321" s="1012"/>
      <c r="DR321" s="1012"/>
      <c r="DS321" s="1012"/>
      <c r="DT321" s="1012"/>
      <c r="DU321" s="1012"/>
      <c r="DV321" s="1012"/>
      <c r="DW321" s="1012"/>
      <c r="DX321" s="1012"/>
      <c r="DY321" s="5"/>
      <c r="DZ321" s="5"/>
      <c r="EA321" s="5"/>
      <c r="EB321" s="5"/>
      <c r="EC321" s="5"/>
      <c r="ED321" s="191"/>
      <c r="EE321" s="205"/>
      <c r="EF321" s="206"/>
      <c r="EG321" s="206"/>
      <c r="EI321" s="206"/>
      <c r="EJ321" s="206"/>
      <c r="EK321" s="206"/>
      <c r="EL321" s="206"/>
      <c r="EM321" s="206"/>
      <c r="EN321" s="247"/>
      <c r="EO321" s="205"/>
      <c r="EP321" s="205"/>
      <c r="EQ321" s="205"/>
      <c r="ER321" s="205"/>
      <c r="ES321" s="205"/>
      <c r="ET321" s="205"/>
      <c r="EU321" s="205"/>
      <c r="EV321" s="205"/>
      <c r="EW321" s="205"/>
      <c r="EX321" s="205"/>
      <c r="EY321" s="205"/>
      <c r="EZ321" s="205"/>
      <c r="FA321" s="205"/>
      <c r="FB321" s="205"/>
      <c r="FC321" s="205"/>
      <c r="FD321" s="205"/>
      <c r="FE321" s="205"/>
      <c r="FF321" s="205"/>
      <c r="FG321" s="205"/>
      <c r="FH321" s="205"/>
      <c r="FI321" s="205"/>
      <c r="FJ321" s="205"/>
      <c r="FK321" s="205"/>
      <c r="FL321" s="205"/>
      <c r="FM321" s="205"/>
      <c r="FN321" s="205"/>
      <c r="FO321" s="205"/>
      <c r="FP321" s="205"/>
      <c r="FQ321" s="205"/>
      <c r="FR321" s="205"/>
      <c r="FS321" s="205"/>
      <c r="FT321" s="205"/>
      <c r="FU321" s="205"/>
      <c r="FV321" s="205"/>
      <c r="FW321" s="205"/>
      <c r="FX321" s="205"/>
      <c r="FY321" s="205"/>
      <c r="FZ321" s="205"/>
      <c r="GA321" s="205"/>
      <c r="GB321" s="205"/>
      <c r="GC321" s="205"/>
      <c r="GD321" s="205"/>
      <c r="GE321" s="205"/>
      <c r="GF321" s="205"/>
      <c r="GG321" s="205"/>
      <c r="GH321" s="205"/>
      <c r="GI321" s="205"/>
      <c r="GJ321" s="205"/>
      <c r="GK321" s="205"/>
      <c r="GL321" s="205"/>
      <c r="GM321" s="205"/>
    </row>
    <row r="322" spans="1:195" s="237" customFormat="1" ht="24.2" customHeight="1">
      <c r="A322" s="5"/>
      <c r="B322" s="5"/>
      <c r="C322" s="25"/>
      <c r="D322" s="25"/>
      <c r="E322" s="1021" t="s">
        <v>56</v>
      </c>
      <c r="F322" s="1021"/>
      <c r="G322" s="1021"/>
      <c r="H322" s="1021"/>
      <c r="I322" s="1021"/>
      <c r="J322" s="1021"/>
      <c r="K322" s="1021"/>
      <c r="L322" s="1021"/>
      <c r="M322" s="1021"/>
      <c r="N322" s="1021"/>
      <c r="O322" s="1021"/>
      <c r="P322" s="1021"/>
      <c r="Q322" s="1021"/>
      <c r="R322" s="1021"/>
      <c r="S322" s="1021"/>
      <c r="T322" s="1021"/>
      <c r="U322" s="1012" t="str">
        <f>IF(対象災害選択シート!T11="✕","-",IF('入力シート（表紙・目次・様式１～６）'!C174=0,"",'入力シート（表紙・目次・様式１～６）'!C174))</f>
        <v>施設</v>
      </c>
      <c r="V322" s="1012"/>
      <c r="W322" s="1012"/>
      <c r="X322" s="1012"/>
      <c r="Y322" s="1012"/>
      <c r="Z322" s="1012"/>
      <c r="AA322" s="1012"/>
      <c r="AB322" s="1012"/>
      <c r="AC322" s="1012"/>
      <c r="AD322" s="1012"/>
      <c r="AE322" s="1012"/>
      <c r="AF322" s="1012"/>
      <c r="AG322" s="1012"/>
      <c r="AH322" s="1012"/>
      <c r="AI322" s="1012"/>
      <c r="AJ322" s="1012"/>
      <c r="AK322" s="1013">
        <f>IF(対象災害選択シート!T11="✕","-",IF('入力シート（表紙・目次・様式１～６）'!G174=0,"",'入力シート（表紙・目次・様式１～６）'!G174))</f>
        <v>3</v>
      </c>
      <c r="AL322" s="1014"/>
      <c r="AM322" s="1014"/>
      <c r="AN322" s="1014"/>
      <c r="AO322" s="1014"/>
      <c r="AP322" s="1014"/>
      <c r="AQ322" s="1014"/>
      <c r="AR322" s="1014"/>
      <c r="AS322" s="1015" t="s">
        <v>270</v>
      </c>
      <c r="AT322" s="1016"/>
      <c r="AU322" s="1017" t="str">
        <f>IF(対象災害選択シート!T11="✕","-",IF('入力シート（表紙・目次・様式１～６）'!C175=0,"",'入力シート（表紙・目次・様式１～６）'!C175))</f>
        <v>ストレッチャー</v>
      </c>
      <c r="AV322" s="1012"/>
      <c r="AW322" s="1012"/>
      <c r="AX322" s="1012"/>
      <c r="AY322" s="1012"/>
      <c r="AZ322" s="1012"/>
      <c r="BA322" s="1012"/>
      <c r="BB322" s="1012"/>
      <c r="BC322" s="1012"/>
      <c r="BD322" s="1012"/>
      <c r="BE322" s="1012"/>
      <c r="BF322" s="1012"/>
      <c r="BG322" s="1012"/>
      <c r="BH322" s="1012"/>
      <c r="BI322" s="1012"/>
      <c r="BJ322" s="1012"/>
      <c r="BK322" s="5"/>
      <c r="BL322" s="5"/>
      <c r="BM322" s="5"/>
      <c r="BN322" s="5"/>
      <c r="BO322" s="5"/>
      <c r="BP322" s="5"/>
      <c r="BQ322" s="5"/>
      <c r="BR322" s="5"/>
      <c r="BS322" s="1021" t="s">
        <v>56</v>
      </c>
      <c r="BT322" s="1021"/>
      <c r="BU322" s="1021"/>
      <c r="BV322" s="1021"/>
      <c r="BW322" s="1021"/>
      <c r="BX322" s="1021"/>
      <c r="BY322" s="1021"/>
      <c r="BZ322" s="1021"/>
      <c r="CA322" s="1021"/>
      <c r="CB322" s="1021"/>
      <c r="CC322" s="1021"/>
      <c r="CD322" s="1021"/>
      <c r="CE322" s="1021"/>
      <c r="CF322" s="1021"/>
      <c r="CG322" s="1021"/>
      <c r="CH322" s="1021"/>
      <c r="CI322" s="1012" t="s">
        <v>402</v>
      </c>
      <c r="CJ322" s="1012"/>
      <c r="CK322" s="1012"/>
      <c r="CL322" s="1012"/>
      <c r="CM322" s="1012"/>
      <c r="CN322" s="1012"/>
      <c r="CO322" s="1012"/>
      <c r="CP322" s="1012"/>
      <c r="CQ322" s="1012"/>
      <c r="CR322" s="1012"/>
      <c r="CS322" s="1012"/>
      <c r="CT322" s="1012"/>
      <c r="CU322" s="1012"/>
      <c r="CV322" s="1012"/>
      <c r="CW322" s="1012"/>
      <c r="CX322" s="1012"/>
      <c r="CY322" s="1013">
        <v>2</v>
      </c>
      <c r="CZ322" s="1014"/>
      <c r="DA322" s="1014"/>
      <c r="DB322" s="1014"/>
      <c r="DC322" s="1014"/>
      <c r="DD322" s="1014"/>
      <c r="DE322" s="1014"/>
      <c r="DF322" s="1014"/>
      <c r="DG322" s="1015" t="s">
        <v>270</v>
      </c>
      <c r="DH322" s="1016"/>
      <c r="DI322" s="1017" t="s">
        <v>157</v>
      </c>
      <c r="DJ322" s="1012"/>
      <c r="DK322" s="1012"/>
      <c r="DL322" s="1012"/>
      <c r="DM322" s="1012"/>
      <c r="DN322" s="1012"/>
      <c r="DO322" s="1012"/>
      <c r="DP322" s="1012"/>
      <c r="DQ322" s="1012"/>
      <c r="DR322" s="1012"/>
      <c r="DS322" s="1012"/>
      <c r="DT322" s="1012"/>
      <c r="DU322" s="1012"/>
      <c r="DV322" s="1012"/>
      <c r="DW322" s="1012"/>
      <c r="DX322" s="1012"/>
      <c r="DY322" s="5"/>
      <c r="DZ322" s="5"/>
      <c r="EA322" s="5"/>
      <c r="EB322" s="5"/>
      <c r="EC322" s="5"/>
      <c r="ED322" s="191"/>
      <c r="EE322" s="205"/>
      <c r="EF322" s="206"/>
      <c r="EG322" s="206"/>
      <c r="EH322" s="206"/>
      <c r="EI322" s="206"/>
      <c r="EJ322" s="206"/>
      <c r="EK322" s="206"/>
      <c r="EL322" s="206"/>
      <c r="EM322" s="206"/>
      <c r="EN322" s="205"/>
      <c r="EO322" s="205"/>
      <c r="EP322" s="205"/>
      <c r="EQ322" s="205"/>
      <c r="ER322" s="205"/>
      <c r="ES322" s="205"/>
      <c r="ET322" s="205"/>
      <c r="EU322" s="205"/>
      <c r="EV322" s="205"/>
      <c r="EW322" s="205"/>
      <c r="EX322" s="205"/>
      <c r="EY322" s="205"/>
      <c r="EZ322" s="205"/>
      <c r="FA322" s="205"/>
      <c r="FB322" s="205"/>
      <c r="FC322" s="205"/>
      <c r="FD322" s="205"/>
      <c r="FE322" s="205"/>
      <c r="FF322" s="205"/>
      <c r="FG322" s="205"/>
      <c r="FH322" s="205"/>
      <c r="FI322" s="205"/>
      <c r="FJ322" s="205"/>
      <c r="FK322" s="205"/>
      <c r="FL322" s="205"/>
      <c r="FM322" s="205"/>
      <c r="FN322" s="205"/>
      <c r="FO322" s="205"/>
      <c r="FP322" s="205"/>
      <c r="FQ322" s="205"/>
      <c r="FR322" s="205"/>
      <c r="FS322" s="205"/>
      <c r="FT322" s="205"/>
      <c r="FU322" s="205"/>
      <c r="FV322" s="205"/>
      <c r="FW322" s="205"/>
      <c r="FX322" s="205"/>
      <c r="FY322" s="205"/>
      <c r="FZ322" s="205"/>
      <c r="GA322" s="205"/>
      <c r="GB322" s="205"/>
      <c r="GC322" s="205"/>
      <c r="GD322" s="205"/>
      <c r="GE322" s="205"/>
      <c r="GF322" s="205"/>
      <c r="GG322" s="205"/>
      <c r="GH322" s="205"/>
      <c r="GI322" s="205"/>
      <c r="GJ322" s="205"/>
      <c r="GK322" s="205"/>
      <c r="GL322" s="205"/>
      <c r="GM322" s="205"/>
    </row>
    <row r="323" spans="1:195" s="237" customFormat="1" ht="24.2" hidden="1" customHeight="1">
      <c r="A323" s="5"/>
      <c r="B323" s="5"/>
      <c r="C323" s="25"/>
      <c r="D323" s="25"/>
      <c r="E323" s="1021" t="s">
        <v>57</v>
      </c>
      <c r="F323" s="1021"/>
      <c r="G323" s="1021"/>
      <c r="H323" s="1021"/>
      <c r="I323" s="1021"/>
      <c r="J323" s="1021"/>
      <c r="K323" s="1021"/>
      <c r="L323" s="1021"/>
      <c r="M323" s="1021"/>
      <c r="N323" s="1021"/>
      <c r="O323" s="1021"/>
      <c r="P323" s="1021"/>
      <c r="Q323" s="1021"/>
      <c r="R323" s="1021"/>
      <c r="S323" s="1021"/>
      <c r="T323" s="1021"/>
      <c r="U323" s="1012"/>
      <c r="V323" s="1012"/>
      <c r="W323" s="1012"/>
      <c r="X323" s="1012"/>
      <c r="Y323" s="1012"/>
      <c r="Z323" s="1012"/>
      <c r="AA323" s="1012"/>
      <c r="AB323" s="1012"/>
      <c r="AC323" s="1012"/>
      <c r="AD323" s="1012"/>
      <c r="AE323" s="1012"/>
      <c r="AF323" s="1012"/>
      <c r="AG323" s="1012"/>
      <c r="AH323" s="1012"/>
      <c r="AI323" s="1012"/>
      <c r="AJ323" s="1012"/>
      <c r="AK323" s="1013"/>
      <c r="AL323" s="1014"/>
      <c r="AM323" s="1014"/>
      <c r="AN323" s="1014"/>
      <c r="AO323" s="1014"/>
      <c r="AP323" s="1014"/>
      <c r="AQ323" s="1014"/>
      <c r="AR323" s="1014"/>
      <c r="AS323" s="1015" t="s">
        <v>270</v>
      </c>
      <c r="AT323" s="1016"/>
      <c r="AU323" s="1017"/>
      <c r="AV323" s="1012"/>
      <c r="AW323" s="1012"/>
      <c r="AX323" s="1012"/>
      <c r="AY323" s="1012"/>
      <c r="AZ323" s="1012"/>
      <c r="BA323" s="1012"/>
      <c r="BB323" s="1012"/>
      <c r="BC323" s="1012"/>
      <c r="BD323" s="1012"/>
      <c r="BE323" s="1012"/>
      <c r="BF323" s="1012"/>
      <c r="BG323" s="1012"/>
      <c r="BH323" s="1012"/>
      <c r="BI323" s="1012"/>
      <c r="BJ323" s="1012"/>
      <c r="BK323" s="5"/>
      <c r="BL323" s="5"/>
      <c r="BM323" s="5"/>
      <c r="BN323" s="5"/>
      <c r="BO323" s="5"/>
      <c r="BP323" s="5"/>
      <c r="BQ323" s="5"/>
      <c r="BR323" s="5"/>
      <c r="BS323" s="1021" t="s">
        <v>57</v>
      </c>
      <c r="BT323" s="1021"/>
      <c r="BU323" s="1021"/>
      <c r="BV323" s="1021"/>
      <c r="BW323" s="1021"/>
      <c r="BX323" s="1021"/>
      <c r="BY323" s="1021"/>
      <c r="BZ323" s="1021"/>
      <c r="CA323" s="1021"/>
      <c r="CB323" s="1021"/>
      <c r="CC323" s="1021"/>
      <c r="CD323" s="1021"/>
      <c r="CE323" s="1021"/>
      <c r="CF323" s="1021"/>
      <c r="CG323" s="1021"/>
      <c r="CH323" s="1021"/>
      <c r="CI323" s="1012" t="s">
        <v>402</v>
      </c>
      <c r="CJ323" s="1012"/>
      <c r="CK323" s="1012"/>
      <c r="CL323" s="1012"/>
      <c r="CM323" s="1012"/>
      <c r="CN323" s="1012"/>
      <c r="CO323" s="1012"/>
      <c r="CP323" s="1012"/>
      <c r="CQ323" s="1012"/>
      <c r="CR323" s="1012"/>
      <c r="CS323" s="1012"/>
      <c r="CT323" s="1012"/>
      <c r="CU323" s="1012"/>
      <c r="CV323" s="1012"/>
      <c r="CW323" s="1012"/>
      <c r="CX323" s="1012"/>
      <c r="CY323" s="1013">
        <v>2</v>
      </c>
      <c r="CZ323" s="1014"/>
      <c r="DA323" s="1014"/>
      <c r="DB323" s="1014"/>
      <c r="DC323" s="1014"/>
      <c r="DD323" s="1014"/>
      <c r="DE323" s="1014"/>
      <c r="DF323" s="1014"/>
      <c r="DG323" s="1015" t="s">
        <v>270</v>
      </c>
      <c r="DH323" s="1016"/>
      <c r="DI323" s="1017" t="s">
        <v>157</v>
      </c>
      <c r="DJ323" s="1012"/>
      <c r="DK323" s="1012"/>
      <c r="DL323" s="1012"/>
      <c r="DM323" s="1012"/>
      <c r="DN323" s="1012"/>
      <c r="DO323" s="1012"/>
      <c r="DP323" s="1012"/>
      <c r="DQ323" s="1012"/>
      <c r="DR323" s="1012"/>
      <c r="DS323" s="1012"/>
      <c r="DT323" s="1012"/>
      <c r="DU323" s="1012"/>
      <c r="DV323" s="1012"/>
      <c r="DW323" s="1012"/>
      <c r="DX323" s="1012"/>
      <c r="DY323" s="5"/>
      <c r="DZ323" s="5"/>
      <c r="EA323" s="5"/>
      <c r="EB323" s="5"/>
      <c r="EC323" s="5"/>
      <c r="ED323" s="191"/>
      <c r="EE323" s="205"/>
      <c r="EF323" s="206"/>
      <c r="EG323" s="206"/>
      <c r="EH323" s="206"/>
      <c r="EI323" s="206"/>
      <c r="EJ323" s="206"/>
      <c r="EK323" s="206"/>
      <c r="EL323" s="206"/>
      <c r="EM323" s="205"/>
      <c r="EN323" s="205"/>
      <c r="EO323" s="205"/>
      <c r="EP323" s="205"/>
      <c r="EQ323" s="205"/>
      <c r="ER323" s="205"/>
      <c r="ES323" s="205"/>
      <c r="ET323" s="205"/>
      <c r="EU323" s="205"/>
      <c r="EV323" s="205"/>
      <c r="EW323" s="205"/>
      <c r="EX323" s="205"/>
      <c r="EY323" s="205"/>
      <c r="EZ323" s="205"/>
      <c r="FA323" s="205"/>
      <c r="FB323" s="205"/>
      <c r="FC323" s="205"/>
      <c r="FD323" s="205"/>
      <c r="FE323" s="205"/>
      <c r="FF323" s="205"/>
      <c r="FG323" s="205"/>
      <c r="FH323" s="205"/>
      <c r="FI323" s="205"/>
      <c r="FJ323" s="205"/>
      <c r="FK323" s="205"/>
      <c r="FL323" s="205"/>
      <c r="FM323" s="205"/>
      <c r="FN323" s="205"/>
      <c r="FO323" s="205"/>
      <c r="FP323" s="205"/>
      <c r="FQ323" s="205"/>
      <c r="FR323" s="205"/>
      <c r="FS323" s="205"/>
      <c r="FT323" s="205"/>
      <c r="FU323" s="205"/>
      <c r="FV323" s="205"/>
      <c r="FW323" s="205"/>
      <c r="FX323" s="205"/>
      <c r="FY323" s="205"/>
      <c r="FZ323" s="205"/>
      <c r="GA323" s="205"/>
      <c r="GB323" s="205"/>
      <c r="GC323" s="205"/>
      <c r="GD323" s="205"/>
      <c r="GE323" s="205"/>
      <c r="GF323" s="205"/>
      <c r="GG323" s="205"/>
      <c r="GH323" s="205"/>
      <c r="GI323" s="205"/>
      <c r="GJ323" s="205"/>
      <c r="GK323" s="205"/>
      <c r="GL323" s="205"/>
      <c r="GM323" s="205"/>
    </row>
    <row r="324" spans="1:195" s="237" customFormat="1" ht="24.2" hidden="1" customHeight="1">
      <c r="A324" s="5"/>
      <c r="B324" s="5"/>
      <c r="C324" s="25"/>
      <c r="D324" s="25"/>
      <c r="E324" s="1021" t="s">
        <v>58</v>
      </c>
      <c r="F324" s="1021"/>
      <c r="G324" s="1021"/>
      <c r="H324" s="1021"/>
      <c r="I324" s="1021"/>
      <c r="J324" s="1021"/>
      <c r="K324" s="1021"/>
      <c r="L324" s="1021"/>
      <c r="M324" s="1021"/>
      <c r="N324" s="1021"/>
      <c r="O324" s="1021"/>
      <c r="P324" s="1021"/>
      <c r="Q324" s="1021"/>
      <c r="R324" s="1021"/>
      <c r="S324" s="1021"/>
      <c r="T324" s="1021"/>
      <c r="U324" s="1012"/>
      <c r="V324" s="1012"/>
      <c r="W324" s="1012"/>
      <c r="X324" s="1012"/>
      <c r="Y324" s="1012"/>
      <c r="Z324" s="1012"/>
      <c r="AA324" s="1012"/>
      <c r="AB324" s="1012"/>
      <c r="AC324" s="1012"/>
      <c r="AD324" s="1012"/>
      <c r="AE324" s="1012"/>
      <c r="AF324" s="1012"/>
      <c r="AG324" s="1012"/>
      <c r="AH324" s="1012"/>
      <c r="AI324" s="1012"/>
      <c r="AJ324" s="1012"/>
      <c r="AK324" s="1013"/>
      <c r="AL324" s="1014"/>
      <c r="AM324" s="1014"/>
      <c r="AN324" s="1014"/>
      <c r="AO324" s="1014"/>
      <c r="AP324" s="1014"/>
      <c r="AQ324" s="1014"/>
      <c r="AR324" s="1014"/>
      <c r="AS324" s="1015" t="s">
        <v>270</v>
      </c>
      <c r="AT324" s="1016"/>
      <c r="AU324" s="1017"/>
      <c r="AV324" s="1012"/>
      <c r="AW324" s="1012"/>
      <c r="AX324" s="1012"/>
      <c r="AY324" s="1012"/>
      <c r="AZ324" s="1012"/>
      <c r="BA324" s="1012"/>
      <c r="BB324" s="1012"/>
      <c r="BC324" s="1012"/>
      <c r="BD324" s="1012"/>
      <c r="BE324" s="1012"/>
      <c r="BF324" s="1012"/>
      <c r="BG324" s="1012"/>
      <c r="BH324" s="1012"/>
      <c r="BI324" s="1012"/>
      <c r="BJ324" s="1012"/>
      <c r="BK324" s="5"/>
      <c r="BL324" s="5"/>
      <c r="BM324" s="5"/>
      <c r="BN324" s="5"/>
      <c r="BO324" s="5"/>
      <c r="BP324" s="5"/>
      <c r="BQ324" s="5"/>
      <c r="BR324" s="5"/>
      <c r="BS324" s="1021" t="s">
        <v>58</v>
      </c>
      <c r="BT324" s="1021"/>
      <c r="BU324" s="1021"/>
      <c r="BV324" s="1021"/>
      <c r="BW324" s="1021"/>
      <c r="BX324" s="1021"/>
      <c r="BY324" s="1021"/>
      <c r="BZ324" s="1021"/>
      <c r="CA324" s="1021"/>
      <c r="CB324" s="1021"/>
      <c r="CC324" s="1021"/>
      <c r="CD324" s="1021"/>
      <c r="CE324" s="1021"/>
      <c r="CF324" s="1021"/>
      <c r="CG324" s="1021"/>
      <c r="CH324" s="1021"/>
      <c r="CI324" s="1012" t="s">
        <v>403</v>
      </c>
      <c r="CJ324" s="1012"/>
      <c r="CK324" s="1012"/>
      <c r="CL324" s="1012"/>
      <c r="CM324" s="1012"/>
      <c r="CN324" s="1012"/>
      <c r="CO324" s="1012"/>
      <c r="CP324" s="1012"/>
      <c r="CQ324" s="1012"/>
      <c r="CR324" s="1012"/>
      <c r="CS324" s="1012"/>
      <c r="CT324" s="1012"/>
      <c r="CU324" s="1012"/>
      <c r="CV324" s="1012"/>
      <c r="CW324" s="1012"/>
      <c r="CX324" s="1012"/>
      <c r="CY324" s="1013"/>
      <c r="CZ324" s="1014"/>
      <c r="DA324" s="1014"/>
      <c r="DB324" s="1014"/>
      <c r="DC324" s="1014"/>
      <c r="DD324" s="1014"/>
      <c r="DE324" s="1014"/>
      <c r="DF324" s="1014"/>
      <c r="DG324" s="1015" t="s">
        <v>270</v>
      </c>
      <c r="DH324" s="1016"/>
      <c r="DI324" s="1017"/>
      <c r="DJ324" s="1012"/>
      <c r="DK324" s="1012"/>
      <c r="DL324" s="1012"/>
      <c r="DM324" s="1012"/>
      <c r="DN324" s="1012"/>
      <c r="DO324" s="1012"/>
      <c r="DP324" s="1012"/>
      <c r="DQ324" s="1012"/>
      <c r="DR324" s="1012"/>
      <c r="DS324" s="1012"/>
      <c r="DT324" s="1012"/>
      <c r="DU324" s="1012"/>
      <c r="DV324" s="1012"/>
      <c r="DW324" s="1012"/>
      <c r="DX324" s="1012"/>
      <c r="DY324" s="5"/>
      <c r="DZ324" s="5"/>
      <c r="EA324" s="5"/>
      <c r="EB324" s="5"/>
      <c r="EC324" s="5"/>
      <c r="ED324" s="191"/>
      <c r="EE324" s="205"/>
      <c r="EF324" s="206"/>
      <c r="EG324" s="206"/>
      <c r="EH324" s="206"/>
      <c r="EI324" s="206"/>
      <c r="EJ324" s="206"/>
      <c r="EK324" s="206"/>
      <c r="EL324" s="206"/>
      <c r="EM324" s="205"/>
      <c r="EN324" s="205"/>
      <c r="EO324" s="205"/>
      <c r="EP324" s="205"/>
      <c r="EQ324" s="205"/>
      <c r="ER324" s="205"/>
      <c r="ES324" s="205"/>
      <c r="ET324" s="205"/>
      <c r="EU324" s="205"/>
      <c r="EV324" s="205"/>
      <c r="EW324" s="205"/>
      <c r="EX324" s="205"/>
      <c r="EY324" s="205"/>
      <c r="EZ324" s="205"/>
      <c r="FA324" s="205"/>
      <c r="FB324" s="205"/>
      <c r="FC324" s="205"/>
      <c r="FD324" s="205"/>
      <c r="FE324" s="205"/>
      <c r="FF324" s="205"/>
      <c r="FG324" s="205"/>
      <c r="FH324" s="205"/>
      <c r="FI324" s="205"/>
      <c r="FJ324" s="205"/>
      <c r="FK324" s="205"/>
      <c r="FL324" s="205"/>
      <c r="FM324" s="205"/>
      <c r="FN324" s="205"/>
      <c r="FO324" s="205"/>
      <c r="FP324" s="205"/>
      <c r="FQ324" s="205"/>
      <c r="FR324" s="205"/>
      <c r="FS324" s="205"/>
      <c r="FT324" s="205"/>
      <c r="FU324" s="205"/>
      <c r="FV324" s="205"/>
      <c r="FW324" s="205"/>
      <c r="FX324" s="205"/>
      <c r="FY324" s="205"/>
      <c r="FZ324" s="205"/>
      <c r="GA324" s="205"/>
      <c r="GB324" s="205"/>
      <c r="GC324" s="205"/>
      <c r="GD324" s="205"/>
      <c r="GE324" s="205"/>
      <c r="GF324" s="205"/>
      <c r="GG324" s="205"/>
      <c r="GH324" s="205"/>
      <c r="GI324" s="205"/>
      <c r="GJ324" s="205"/>
      <c r="GK324" s="205"/>
      <c r="GL324" s="205"/>
      <c r="GM324" s="205"/>
    </row>
    <row r="325" spans="1:195" s="237" customFormat="1" ht="24.2" hidden="1" customHeight="1">
      <c r="A325" s="5"/>
      <c r="B325" s="5"/>
      <c r="C325" s="93"/>
      <c r="D325" s="93"/>
      <c r="E325" s="1019" t="s">
        <v>123</v>
      </c>
      <c r="F325" s="1019"/>
      <c r="G325" s="1019"/>
      <c r="H325" s="1019"/>
      <c r="I325" s="1019"/>
      <c r="J325" s="1019"/>
      <c r="K325" s="1019"/>
      <c r="L325" s="1019"/>
      <c r="M325" s="1019"/>
      <c r="N325" s="1019"/>
      <c r="O325" s="1019"/>
      <c r="P325" s="1019"/>
      <c r="Q325" s="1019"/>
      <c r="R325" s="1019"/>
      <c r="S325" s="1019"/>
      <c r="T325" s="1019"/>
      <c r="U325" s="1012"/>
      <c r="V325" s="1012"/>
      <c r="W325" s="1012"/>
      <c r="X325" s="1012"/>
      <c r="Y325" s="1012"/>
      <c r="Z325" s="1012"/>
      <c r="AA325" s="1012"/>
      <c r="AB325" s="1012"/>
      <c r="AC325" s="1012"/>
      <c r="AD325" s="1012"/>
      <c r="AE325" s="1012"/>
      <c r="AF325" s="1012"/>
      <c r="AG325" s="1012"/>
      <c r="AH325" s="1012"/>
      <c r="AI325" s="1012"/>
      <c r="AJ325" s="1012"/>
      <c r="AK325" s="1013"/>
      <c r="AL325" s="1014"/>
      <c r="AM325" s="1014"/>
      <c r="AN325" s="1014"/>
      <c r="AO325" s="1014"/>
      <c r="AP325" s="1014"/>
      <c r="AQ325" s="1014"/>
      <c r="AR325" s="1014"/>
      <c r="AS325" s="1015" t="s">
        <v>270</v>
      </c>
      <c r="AT325" s="1016"/>
      <c r="AU325" s="1017"/>
      <c r="AV325" s="1012"/>
      <c r="AW325" s="1012"/>
      <c r="AX325" s="1012"/>
      <c r="AY325" s="1012"/>
      <c r="AZ325" s="1012"/>
      <c r="BA325" s="1012"/>
      <c r="BB325" s="1012"/>
      <c r="BC325" s="1012"/>
      <c r="BD325" s="1012"/>
      <c r="BE325" s="1012"/>
      <c r="BF325" s="1012"/>
      <c r="BG325" s="1012"/>
      <c r="BH325" s="1012"/>
      <c r="BI325" s="1012"/>
      <c r="BJ325" s="1012"/>
      <c r="BK325" s="5"/>
      <c r="BL325" s="5"/>
      <c r="BM325" s="5"/>
      <c r="BN325" s="5"/>
      <c r="BO325" s="5"/>
      <c r="BP325" s="5"/>
      <c r="BQ325" s="5"/>
      <c r="BR325" s="5"/>
      <c r="BS325" s="1019" t="s">
        <v>123</v>
      </c>
      <c r="BT325" s="1019"/>
      <c r="BU325" s="1019"/>
      <c r="BV325" s="1019"/>
      <c r="BW325" s="1019"/>
      <c r="BX325" s="1019"/>
      <c r="BY325" s="1019"/>
      <c r="BZ325" s="1019"/>
      <c r="CA325" s="1019"/>
      <c r="CB325" s="1019"/>
      <c r="CC325" s="1019"/>
      <c r="CD325" s="1019"/>
      <c r="CE325" s="1019"/>
      <c r="CF325" s="1019"/>
      <c r="CG325" s="1019"/>
      <c r="CH325" s="1019"/>
      <c r="CI325" s="1012" t="s">
        <v>404</v>
      </c>
      <c r="CJ325" s="1012"/>
      <c r="CK325" s="1012"/>
      <c r="CL325" s="1012"/>
      <c r="CM325" s="1012"/>
      <c r="CN325" s="1012"/>
      <c r="CO325" s="1012"/>
      <c r="CP325" s="1012"/>
      <c r="CQ325" s="1012"/>
      <c r="CR325" s="1012"/>
      <c r="CS325" s="1012"/>
      <c r="CT325" s="1012"/>
      <c r="CU325" s="1012"/>
      <c r="CV325" s="1012"/>
      <c r="CW325" s="1012"/>
      <c r="CX325" s="1012"/>
      <c r="CY325" s="1013">
        <v>2</v>
      </c>
      <c r="CZ325" s="1014"/>
      <c r="DA325" s="1014"/>
      <c r="DB325" s="1014"/>
      <c r="DC325" s="1014"/>
      <c r="DD325" s="1014"/>
      <c r="DE325" s="1014"/>
      <c r="DF325" s="1014"/>
      <c r="DG325" s="1015" t="s">
        <v>270</v>
      </c>
      <c r="DH325" s="1016"/>
      <c r="DI325" s="1017" t="s">
        <v>157</v>
      </c>
      <c r="DJ325" s="1012"/>
      <c r="DK325" s="1012"/>
      <c r="DL325" s="1012"/>
      <c r="DM325" s="1012"/>
      <c r="DN325" s="1012"/>
      <c r="DO325" s="1012"/>
      <c r="DP325" s="1012"/>
      <c r="DQ325" s="1012"/>
      <c r="DR325" s="1012"/>
      <c r="DS325" s="1012"/>
      <c r="DT325" s="1012"/>
      <c r="DU325" s="1012"/>
      <c r="DV325" s="1012"/>
      <c r="DW325" s="1012"/>
      <c r="DX325" s="1012"/>
      <c r="DY325" s="5"/>
      <c r="DZ325" s="5"/>
      <c r="EA325" s="5"/>
      <c r="EB325" s="5"/>
      <c r="EC325" s="5"/>
      <c r="ED325" s="191"/>
      <c r="EE325" s="205"/>
      <c r="EF325" s="206"/>
      <c r="EG325" s="206"/>
      <c r="EH325" s="206"/>
      <c r="EI325" s="206"/>
      <c r="EJ325" s="206"/>
      <c r="EK325" s="206"/>
      <c r="EL325" s="206"/>
      <c r="EM325" s="205"/>
      <c r="EN325" s="205"/>
      <c r="EO325" s="205"/>
      <c r="EP325" s="205"/>
      <c r="EQ325" s="205"/>
      <c r="ER325" s="205"/>
      <c r="ES325" s="205"/>
      <c r="ET325" s="205"/>
      <c r="EU325" s="205"/>
      <c r="EV325" s="205"/>
      <c r="EW325" s="205"/>
      <c r="EX325" s="205"/>
      <c r="EY325" s="205"/>
      <c r="EZ325" s="205"/>
      <c r="FA325" s="205"/>
      <c r="FB325" s="205"/>
      <c r="FC325" s="205"/>
      <c r="FD325" s="205"/>
      <c r="FE325" s="205"/>
      <c r="FF325" s="205"/>
      <c r="FG325" s="205"/>
      <c r="FH325" s="205"/>
      <c r="FI325" s="205"/>
      <c r="FJ325" s="205"/>
      <c r="FK325" s="205"/>
      <c r="FL325" s="205"/>
      <c r="FM325" s="205"/>
      <c r="FN325" s="205"/>
      <c r="FO325" s="205"/>
      <c r="FP325" s="205"/>
      <c r="FQ325" s="205"/>
      <c r="FR325" s="205"/>
      <c r="FS325" s="205"/>
      <c r="FT325" s="205"/>
      <c r="FU325" s="205"/>
      <c r="FV325" s="205"/>
      <c r="FW325" s="205"/>
      <c r="FX325" s="205"/>
      <c r="FY325" s="205"/>
      <c r="FZ325" s="205"/>
      <c r="GA325" s="205"/>
      <c r="GB325" s="205"/>
      <c r="GC325" s="205"/>
      <c r="GD325" s="205"/>
      <c r="GE325" s="205"/>
      <c r="GF325" s="205"/>
      <c r="GG325" s="205"/>
      <c r="GH325" s="205"/>
      <c r="GI325" s="205"/>
      <c r="GJ325" s="205"/>
      <c r="GK325" s="205"/>
      <c r="GL325" s="205"/>
      <c r="GM325" s="205"/>
    </row>
    <row r="326" spans="1:195" s="237" customFormat="1" ht="18.75" customHeight="1">
      <c r="A326" s="5"/>
      <c r="B326" s="26"/>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93"/>
      <c r="BQ326" s="93"/>
      <c r="BR326" s="93"/>
      <c r="BS326" s="25" t="s">
        <v>60</v>
      </c>
      <c r="BT326" s="95"/>
      <c r="BU326" s="95"/>
      <c r="BV326" s="95"/>
      <c r="BW326" s="95"/>
      <c r="BX326" s="95"/>
      <c r="BY326" s="95"/>
      <c r="BZ326" s="95"/>
      <c r="CA326" s="95"/>
      <c r="CB326" s="95"/>
      <c r="CC326" s="95"/>
      <c r="CD326" s="95"/>
      <c r="CE326" s="95"/>
      <c r="CF326" s="95"/>
      <c r="CG326" s="95"/>
      <c r="CH326" s="95"/>
      <c r="CI326" s="95"/>
      <c r="CJ326" s="95"/>
      <c r="CK326" s="95"/>
      <c r="CL326" s="95"/>
      <c r="CM326" s="95"/>
      <c r="CN326" s="95"/>
      <c r="CO326" s="95"/>
      <c r="CP326" s="95"/>
      <c r="CQ326" s="95"/>
      <c r="CR326" s="95"/>
      <c r="CS326" s="95"/>
      <c r="CT326" s="95"/>
      <c r="CU326" s="95"/>
      <c r="CV326" s="95"/>
      <c r="CW326" s="95"/>
      <c r="CX326" s="95"/>
      <c r="CY326" s="95"/>
      <c r="CZ326" s="95"/>
      <c r="DA326" s="95"/>
      <c r="DB326" s="95"/>
      <c r="DC326" s="95"/>
      <c r="DD326" s="95"/>
      <c r="DE326" s="95"/>
      <c r="DF326" s="95"/>
      <c r="DG326" s="95"/>
      <c r="DH326" s="95"/>
      <c r="DI326" s="95"/>
      <c r="DJ326" s="95"/>
      <c r="DK326" s="95"/>
      <c r="DL326" s="95"/>
      <c r="DM326" s="95"/>
      <c r="DN326" s="95"/>
      <c r="DO326" s="95"/>
      <c r="DP326" s="95"/>
      <c r="DQ326" s="95"/>
      <c r="DR326" s="95"/>
      <c r="DS326" s="95"/>
      <c r="DT326" s="95"/>
      <c r="DU326" s="95"/>
      <c r="DV326" s="95"/>
      <c r="DW326" s="95"/>
      <c r="DX326" s="95"/>
      <c r="DY326" s="5"/>
      <c r="DZ326" s="5"/>
      <c r="EA326" s="5"/>
      <c r="EB326" s="5"/>
      <c r="EC326" s="5"/>
      <c r="ED326" s="191"/>
      <c r="EE326" s="205"/>
      <c r="EF326" s="205"/>
      <c r="EG326" s="205"/>
      <c r="EH326" s="205"/>
      <c r="EI326" s="205"/>
      <c r="EJ326" s="205"/>
      <c r="EK326" s="205"/>
      <c r="EL326" s="205"/>
      <c r="EM326" s="205"/>
      <c r="EN326" s="205"/>
      <c r="EO326" s="205"/>
      <c r="EP326" s="205"/>
      <c r="EQ326" s="205"/>
      <c r="ER326" s="205"/>
      <c r="ES326" s="205"/>
      <c r="ET326" s="205"/>
      <c r="EU326" s="205"/>
      <c r="EV326" s="205"/>
      <c r="EW326" s="205"/>
      <c r="EX326" s="205"/>
      <c r="EY326" s="205"/>
      <c r="EZ326" s="205"/>
      <c r="FA326" s="205"/>
      <c r="FB326" s="205"/>
      <c r="FC326" s="205"/>
      <c r="FD326" s="205"/>
      <c r="FE326" s="205"/>
      <c r="FF326" s="205"/>
      <c r="FG326" s="205"/>
      <c r="FH326" s="205"/>
      <c r="FI326" s="205"/>
      <c r="FJ326" s="205"/>
      <c r="FK326" s="205"/>
      <c r="FL326" s="205"/>
      <c r="FM326" s="205"/>
      <c r="FN326" s="205"/>
      <c r="FO326" s="205"/>
      <c r="FP326" s="205"/>
      <c r="FQ326" s="205"/>
      <c r="FR326" s="205"/>
      <c r="FS326" s="205"/>
      <c r="FT326" s="205"/>
      <c r="FU326" s="205"/>
      <c r="FV326" s="205"/>
      <c r="FW326" s="205"/>
      <c r="FX326" s="205"/>
      <c r="FY326" s="205"/>
      <c r="FZ326" s="205"/>
      <c r="GA326" s="205"/>
      <c r="GB326" s="205"/>
      <c r="GC326" s="205"/>
      <c r="GD326" s="205"/>
      <c r="GE326" s="205"/>
      <c r="GF326" s="205"/>
      <c r="GG326" s="205"/>
      <c r="GH326" s="205"/>
      <c r="GI326" s="205"/>
      <c r="GJ326" s="205"/>
      <c r="GK326" s="205"/>
      <c r="GL326" s="205"/>
      <c r="GM326" s="205"/>
    </row>
    <row r="327" spans="1:195" s="237" customFormat="1" ht="18.75" customHeight="1">
      <c r="A327" s="5"/>
      <c r="B327" s="26"/>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93"/>
      <c r="BQ327" s="93"/>
      <c r="BR327" s="93"/>
      <c r="BS327" s="25" t="s">
        <v>178</v>
      </c>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5"/>
      <c r="DZ327" s="5"/>
      <c r="EA327" s="5"/>
      <c r="EB327" s="5"/>
      <c r="EC327" s="5"/>
      <c r="ED327" s="191"/>
      <c r="EE327" s="205"/>
      <c r="EF327" s="205"/>
      <c r="EG327" s="205"/>
      <c r="EH327" s="205"/>
      <c r="EI327" s="205"/>
      <c r="EJ327" s="205"/>
      <c r="EK327" s="205"/>
      <c r="EL327" s="205"/>
      <c r="EM327" s="205"/>
      <c r="EN327" s="205"/>
      <c r="EO327" s="205"/>
      <c r="EP327" s="205"/>
      <c r="EQ327" s="205"/>
      <c r="ER327" s="205"/>
      <c r="ES327" s="205"/>
      <c r="ET327" s="205"/>
      <c r="EU327" s="205"/>
      <c r="EV327" s="205"/>
      <c r="EW327" s="205"/>
      <c r="EX327" s="205"/>
      <c r="EY327" s="205"/>
      <c r="EZ327" s="205"/>
      <c r="FA327" s="205"/>
      <c r="FB327" s="205"/>
      <c r="FC327" s="205"/>
      <c r="FD327" s="205"/>
      <c r="FE327" s="205"/>
      <c r="FF327" s="205"/>
      <c r="FG327" s="205"/>
      <c r="FH327" s="205"/>
      <c r="FI327" s="205"/>
      <c r="FJ327" s="205"/>
      <c r="FK327" s="205"/>
      <c r="FL327" s="205"/>
      <c r="FM327" s="205"/>
      <c r="FN327" s="205"/>
      <c r="FO327" s="205"/>
      <c r="FP327" s="205"/>
      <c r="FQ327" s="205"/>
      <c r="FR327" s="205"/>
      <c r="FS327" s="205"/>
      <c r="FT327" s="205"/>
      <c r="FU327" s="205"/>
      <c r="FV327" s="205"/>
      <c r="FW327" s="205"/>
      <c r="FX327" s="205"/>
      <c r="FY327" s="205"/>
      <c r="FZ327" s="205"/>
      <c r="GA327" s="205"/>
      <c r="GB327" s="205"/>
      <c r="GC327" s="205"/>
      <c r="GD327" s="205"/>
      <c r="GE327" s="205"/>
      <c r="GF327" s="205"/>
      <c r="GG327" s="205"/>
      <c r="GH327" s="205"/>
      <c r="GI327" s="205"/>
      <c r="GJ327" s="205"/>
      <c r="GK327" s="205"/>
      <c r="GL327" s="205"/>
      <c r="GM327" s="205"/>
    </row>
    <row r="328" spans="1:195" s="237" customFormat="1" ht="18.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191"/>
      <c r="EE328" s="205"/>
      <c r="EF328" s="205"/>
      <c r="EG328" s="205"/>
      <c r="EH328" s="205"/>
      <c r="EI328" s="205"/>
      <c r="EJ328" s="205"/>
      <c r="EK328" s="205"/>
      <c r="EL328" s="205"/>
      <c r="EM328" s="205"/>
      <c r="EN328" s="205"/>
      <c r="EO328" s="205"/>
      <c r="EP328" s="205"/>
      <c r="EQ328" s="205"/>
      <c r="ER328" s="205"/>
      <c r="ES328" s="205"/>
      <c r="ET328" s="205"/>
      <c r="EU328" s="205"/>
      <c r="EV328" s="205"/>
      <c r="EW328" s="205"/>
      <c r="EX328" s="205"/>
      <c r="EY328" s="205"/>
      <c r="EZ328" s="205"/>
      <c r="FA328" s="205"/>
      <c r="FB328" s="205"/>
      <c r="FC328" s="205"/>
      <c r="FD328" s="205"/>
      <c r="FE328" s="205"/>
      <c r="FF328" s="205"/>
      <c r="FG328" s="205"/>
      <c r="FH328" s="205"/>
      <c r="FI328" s="205"/>
      <c r="FJ328" s="205"/>
      <c r="FK328" s="205"/>
      <c r="FL328" s="205"/>
      <c r="FM328" s="205"/>
      <c r="FN328" s="205"/>
      <c r="FO328" s="205"/>
      <c r="FP328" s="205"/>
      <c r="FQ328" s="205"/>
      <c r="FR328" s="205"/>
      <c r="FS328" s="205"/>
      <c r="FT328" s="205"/>
      <c r="FU328" s="205"/>
      <c r="FV328" s="205"/>
      <c r="FW328" s="205"/>
      <c r="FX328" s="205"/>
      <c r="FY328" s="205"/>
      <c r="FZ328" s="205"/>
      <c r="GA328" s="205"/>
      <c r="GB328" s="205"/>
      <c r="GC328" s="205"/>
      <c r="GD328" s="205"/>
      <c r="GE328" s="205"/>
      <c r="GF328" s="205"/>
      <c r="GG328" s="205"/>
      <c r="GH328" s="205"/>
      <c r="GI328" s="205"/>
      <c r="GJ328" s="205"/>
      <c r="GK328" s="205"/>
      <c r="GL328" s="205"/>
      <c r="GM328" s="205"/>
    </row>
    <row r="329" spans="1:195" s="237" customFormat="1" ht="18.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25"/>
      <c r="BR329" s="25"/>
      <c r="BS329" s="5"/>
      <c r="BT329" s="25"/>
      <c r="BU329" s="25"/>
      <c r="BV329" s="25"/>
      <c r="BW329" s="25"/>
      <c r="BX329" s="25"/>
      <c r="BY329" s="25"/>
      <c r="BZ329" s="25"/>
      <c r="CA329" s="25"/>
      <c r="CB329" s="25"/>
      <c r="CC329" s="25"/>
      <c r="CD329" s="25"/>
      <c r="CE329" s="25"/>
      <c r="CF329" s="25"/>
      <c r="CG329" s="25"/>
      <c r="CH329" s="25"/>
      <c r="CI329" s="25"/>
      <c r="CJ329" s="25"/>
      <c r="CK329" s="25"/>
      <c r="CL329" s="25"/>
      <c r="CM329" s="2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191"/>
      <c r="EE329" s="205"/>
      <c r="EF329" s="205"/>
      <c r="EG329" s="205"/>
      <c r="EH329" s="205"/>
      <c r="EI329" s="205"/>
      <c r="EJ329" s="205"/>
      <c r="EK329" s="205"/>
      <c r="EL329" s="205"/>
      <c r="EM329" s="205"/>
      <c r="EN329" s="205"/>
      <c r="EO329" s="205"/>
      <c r="EP329" s="205"/>
      <c r="EQ329" s="205"/>
      <c r="ER329" s="205"/>
      <c r="ES329" s="205"/>
      <c r="ET329" s="205"/>
      <c r="EU329" s="205"/>
      <c r="EV329" s="205"/>
      <c r="EW329" s="205"/>
      <c r="EX329" s="205"/>
      <c r="EY329" s="205"/>
      <c r="EZ329" s="205"/>
      <c r="FA329" s="205"/>
      <c r="FB329" s="205"/>
      <c r="FC329" s="205"/>
      <c r="FD329" s="205"/>
      <c r="FE329" s="205"/>
      <c r="FF329" s="205"/>
      <c r="FG329" s="205"/>
      <c r="FH329" s="205"/>
      <c r="FI329" s="205"/>
      <c r="FJ329" s="205"/>
      <c r="FK329" s="205"/>
      <c r="FL329" s="205"/>
      <c r="FM329" s="205"/>
      <c r="FN329" s="205"/>
      <c r="FO329" s="205"/>
      <c r="FP329" s="205"/>
      <c r="FQ329" s="205"/>
      <c r="FR329" s="205"/>
      <c r="FS329" s="205"/>
      <c r="FT329" s="205"/>
      <c r="FU329" s="205"/>
      <c r="FV329" s="205"/>
      <c r="FW329" s="205"/>
      <c r="FX329" s="205"/>
      <c r="FY329" s="205"/>
      <c r="FZ329" s="205"/>
      <c r="GA329" s="205"/>
      <c r="GB329" s="205"/>
      <c r="GC329" s="205"/>
      <c r="GD329" s="205"/>
      <c r="GE329" s="205"/>
      <c r="GF329" s="205"/>
      <c r="GG329" s="205"/>
      <c r="GH329" s="205"/>
      <c r="GI329" s="205"/>
      <c r="GJ329" s="205"/>
      <c r="GK329" s="205"/>
      <c r="GL329" s="205"/>
      <c r="GM329" s="205"/>
    </row>
    <row r="330" spans="1:195" s="237" customFormat="1" ht="18.75" customHeight="1">
      <c r="A330" s="5"/>
      <c r="B330" s="5"/>
      <c r="C330" s="5"/>
      <c r="D330" s="5"/>
      <c r="E330" s="5" t="s">
        <v>271</v>
      </c>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33"/>
      <c r="BS330" s="33" t="s">
        <v>473</v>
      </c>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5"/>
      <c r="DU330" s="5"/>
      <c r="DV330" s="5"/>
      <c r="DW330" s="5"/>
      <c r="DX330" s="5"/>
      <c r="DY330" s="5"/>
      <c r="DZ330" s="5"/>
      <c r="EA330" s="5"/>
      <c r="EB330" s="5"/>
      <c r="EC330" s="5"/>
      <c r="ED330" s="191"/>
      <c r="EE330" s="205"/>
      <c r="EF330" s="205"/>
      <c r="EG330" s="205"/>
      <c r="EH330" s="205"/>
      <c r="EI330" s="205"/>
      <c r="EJ330" s="205"/>
      <c r="EK330" s="205"/>
      <c r="EL330" s="205"/>
      <c r="EM330" s="205"/>
      <c r="EN330" s="205"/>
      <c r="EO330" s="205"/>
      <c r="EP330" s="205"/>
      <c r="EQ330" s="205"/>
      <c r="ER330" s="205"/>
      <c r="ES330" s="205"/>
      <c r="ET330" s="205"/>
      <c r="EU330" s="205"/>
      <c r="EV330" s="205"/>
      <c r="EW330" s="205"/>
      <c r="EX330" s="205"/>
      <c r="EY330" s="205"/>
      <c r="EZ330" s="205"/>
      <c r="FA330" s="205"/>
      <c r="FB330" s="205"/>
      <c r="FC330" s="205"/>
      <c r="FD330" s="205"/>
      <c r="FE330" s="205"/>
      <c r="FF330" s="205"/>
      <c r="FG330" s="205"/>
      <c r="FH330" s="205"/>
      <c r="FI330" s="205"/>
      <c r="FJ330" s="205"/>
      <c r="FK330" s="205"/>
      <c r="FL330" s="205"/>
      <c r="FM330" s="205"/>
      <c r="FN330" s="205"/>
      <c r="FO330" s="205"/>
      <c r="FP330" s="205"/>
      <c r="FQ330" s="205"/>
      <c r="FR330" s="205"/>
      <c r="FS330" s="205"/>
      <c r="FT330" s="205"/>
      <c r="FU330" s="205"/>
      <c r="FV330" s="205"/>
      <c r="FW330" s="205"/>
      <c r="FX330" s="205"/>
      <c r="FY330" s="205"/>
      <c r="FZ330" s="205"/>
      <c r="GA330" s="205"/>
      <c r="GB330" s="205"/>
      <c r="GC330" s="205"/>
      <c r="GD330" s="205"/>
      <c r="GE330" s="205"/>
      <c r="GF330" s="205"/>
      <c r="GG330" s="205"/>
      <c r="GH330" s="205"/>
      <c r="GI330" s="205"/>
      <c r="GJ330" s="205"/>
      <c r="GK330" s="205"/>
      <c r="GL330" s="205"/>
      <c r="GM330" s="205"/>
    </row>
    <row r="331" spans="1:195" s="237" customFormat="1" ht="18.75" customHeight="1">
      <c r="A331" s="5"/>
      <c r="B331" s="5"/>
      <c r="C331" s="5"/>
      <c r="D331" s="5"/>
      <c r="E331" s="5" t="s">
        <v>331</v>
      </c>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33"/>
      <c r="BS331" s="33" t="s">
        <v>61</v>
      </c>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5"/>
      <c r="DU331" s="5"/>
      <c r="DV331" s="5"/>
      <c r="DW331" s="5"/>
      <c r="DX331" s="5"/>
      <c r="DY331" s="5"/>
      <c r="DZ331" s="5"/>
      <c r="EA331" s="5"/>
      <c r="EB331" s="5"/>
      <c r="EC331" s="5"/>
      <c r="ED331" s="191"/>
      <c r="EE331" s="205"/>
      <c r="EF331" s="205"/>
      <c r="EG331" s="205"/>
      <c r="EH331" s="205"/>
      <c r="EI331" s="205"/>
      <c r="EJ331" s="205"/>
      <c r="EK331" s="205"/>
      <c r="EL331" s="205"/>
      <c r="EM331" s="205"/>
      <c r="EN331" s="205"/>
      <c r="EO331" s="205"/>
      <c r="EP331" s="205"/>
      <c r="EQ331" s="205"/>
      <c r="ER331" s="205"/>
      <c r="ES331" s="205"/>
      <c r="ET331" s="205"/>
      <c r="EU331" s="205"/>
      <c r="EV331" s="205"/>
      <c r="EW331" s="205"/>
      <c r="EX331" s="205"/>
      <c r="EY331" s="205"/>
      <c r="EZ331" s="205"/>
      <c r="FA331" s="205"/>
      <c r="FB331" s="205"/>
      <c r="FC331" s="205"/>
      <c r="FD331" s="205"/>
      <c r="FE331" s="205"/>
      <c r="FF331" s="205"/>
      <c r="FG331" s="205"/>
      <c r="FH331" s="205"/>
      <c r="FI331" s="205"/>
      <c r="FJ331" s="205"/>
      <c r="FK331" s="205"/>
      <c r="FL331" s="205"/>
      <c r="FM331" s="205"/>
      <c r="FN331" s="205"/>
      <c r="FO331" s="205"/>
      <c r="FP331" s="205"/>
      <c r="FQ331" s="205"/>
      <c r="FR331" s="205"/>
      <c r="FS331" s="205"/>
      <c r="FT331" s="205"/>
      <c r="FU331" s="205"/>
      <c r="FV331" s="205"/>
      <c r="FW331" s="205"/>
      <c r="FX331" s="205"/>
      <c r="FY331" s="205"/>
      <c r="FZ331" s="205"/>
      <c r="GA331" s="205"/>
      <c r="GB331" s="205"/>
      <c r="GC331" s="205"/>
      <c r="GD331" s="205"/>
      <c r="GE331" s="205"/>
      <c r="GF331" s="205"/>
      <c r="GG331" s="205"/>
      <c r="GH331" s="205"/>
      <c r="GI331" s="205"/>
      <c r="GJ331" s="205"/>
      <c r="GK331" s="205"/>
      <c r="GL331" s="205"/>
      <c r="GM331" s="205"/>
    </row>
    <row r="332" spans="1:195" s="237" customFormat="1" ht="18.75" customHeight="1">
      <c r="A332" s="5"/>
      <c r="B332" s="5"/>
      <c r="C332" s="5"/>
      <c r="D332" s="5"/>
      <c r="E332" s="24" t="s">
        <v>194</v>
      </c>
      <c r="F332" s="1020" t="str">
        <f>IF('入力シート（表紙・目次・様式１～６）'!B178=0,"該当なし 」",'入力シート（表紙・目次・様式１～６）'!B178&amp;" 」に避難するものとする。")</f>
        <v>寝屋川公園 」に避難するものとする。</v>
      </c>
      <c r="G332" s="1020"/>
      <c r="H332" s="1020"/>
      <c r="I332" s="1020"/>
      <c r="J332" s="1020"/>
      <c r="K332" s="1020"/>
      <c r="L332" s="1020"/>
      <c r="M332" s="1020"/>
      <c r="N332" s="1020"/>
      <c r="O332" s="1020"/>
      <c r="P332" s="1020"/>
      <c r="Q332" s="1020"/>
      <c r="R332" s="1020"/>
      <c r="S332" s="1020"/>
      <c r="T332" s="1020"/>
      <c r="U332" s="1020"/>
      <c r="V332" s="1020"/>
      <c r="W332" s="1020"/>
      <c r="X332" s="1020"/>
      <c r="Y332" s="1020"/>
      <c r="Z332" s="1020"/>
      <c r="AA332" s="1020"/>
      <c r="AB332" s="1020"/>
      <c r="AC332" s="1020"/>
      <c r="AD332" s="1020"/>
      <c r="AE332" s="1020"/>
      <c r="AF332" s="1020"/>
      <c r="AG332" s="1020"/>
      <c r="AH332" s="1020"/>
      <c r="AI332" s="1020"/>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33"/>
      <c r="BS332" s="275" t="s">
        <v>194</v>
      </c>
      <c r="BT332" s="1018" t="s">
        <v>197</v>
      </c>
      <c r="BU332" s="1018"/>
      <c r="BV332" s="1018"/>
      <c r="BW332" s="1018"/>
      <c r="BX332" s="1018"/>
      <c r="BY332" s="1018"/>
      <c r="BZ332" s="1018"/>
      <c r="CA332" s="1018"/>
      <c r="CB332" s="33" t="s">
        <v>195</v>
      </c>
      <c r="CC332" s="33" t="s">
        <v>196</v>
      </c>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5"/>
      <c r="DU332" s="5"/>
      <c r="DV332" s="5"/>
      <c r="DW332" s="5"/>
      <c r="DX332" s="5"/>
      <c r="DY332" s="5"/>
      <c r="DZ332" s="5"/>
      <c r="EA332" s="5"/>
      <c r="EB332" s="5"/>
      <c r="EC332" s="5"/>
      <c r="ED332" s="191"/>
      <c r="EE332" s="205"/>
      <c r="EF332" s="205"/>
      <c r="EG332" s="205"/>
      <c r="EH332" s="205"/>
      <c r="EI332" s="205"/>
      <c r="EJ332" s="205"/>
      <c r="EK332" s="205"/>
      <c r="EL332" s="205"/>
      <c r="EM332" s="205"/>
      <c r="EN332" s="205"/>
      <c r="EO332" s="205"/>
      <c r="EP332" s="205"/>
      <c r="EQ332" s="205"/>
      <c r="ER332" s="205"/>
      <c r="ES332" s="205"/>
      <c r="ET332" s="205"/>
      <c r="EU332" s="205"/>
      <c r="EV332" s="205"/>
      <c r="EW332" s="205"/>
      <c r="EX332" s="205"/>
      <c r="EY332" s="205"/>
      <c r="EZ332" s="205"/>
      <c r="FA332" s="205"/>
      <c r="FB332" s="205"/>
      <c r="FC332" s="205"/>
      <c r="FD332" s="205"/>
      <c r="FE332" s="205"/>
      <c r="FF332" s="205"/>
      <c r="FG332" s="205"/>
      <c r="FH332" s="205"/>
      <c r="FI332" s="205"/>
      <c r="FJ332" s="205"/>
      <c r="FK332" s="205"/>
      <c r="FL332" s="205"/>
      <c r="FM332" s="205"/>
      <c r="FN332" s="205"/>
      <c r="FO332" s="205"/>
      <c r="FP332" s="205"/>
      <c r="FQ332" s="205"/>
      <c r="FR332" s="205"/>
      <c r="FS332" s="205"/>
      <c r="FT332" s="205"/>
      <c r="FU332" s="205"/>
      <c r="FV332" s="205"/>
      <c r="FW332" s="205"/>
      <c r="FX332" s="205"/>
      <c r="FY332" s="205"/>
      <c r="FZ332" s="205"/>
      <c r="GA332" s="205"/>
      <c r="GB332" s="205"/>
      <c r="GC332" s="205"/>
      <c r="GD332" s="205"/>
      <c r="GE332" s="205"/>
      <c r="GF332" s="205"/>
      <c r="GG332" s="205"/>
      <c r="GH332" s="205"/>
      <c r="GI332" s="205"/>
      <c r="GJ332" s="205"/>
      <c r="GK332" s="205"/>
      <c r="GL332" s="205"/>
      <c r="GM332" s="205"/>
    </row>
    <row r="333" spans="1:195" s="237" customFormat="1" ht="18.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33"/>
      <c r="BS333" s="33" t="s">
        <v>474</v>
      </c>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5"/>
      <c r="DU333" s="5"/>
      <c r="DV333" s="5"/>
      <c r="DW333" s="5"/>
      <c r="DX333" s="5"/>
      <c r="DY333" s="5"/>
      <c r="DZ333" s="5"/>
      <c r="EA333" s="5"/>
      <c r="EB333" s="5"/>
      <c r="EC333" s="5"/>
      <c r="ED333" s="191"/>
      <c r="EE333" s="205"/>
      <c r="EF333" s="205"/>
      <c r="EG333" s="205"/>
      <c r="EH333" s="205"/>
      <c r="EI333" s="205"/>
      <c r="EJ333" s="205"/>
      <c r="EK333" s="205"/>
      <c r="EL333" s="205"/>
      <c r="EM333" s="205"/>
      <c r="EN333" s="205"/>
      <c r="EO333" s="205"/>
      <c r="EP333" s="205"/>
      <c r="EQ333" s="205"/>
      <c r="ER333" s="205"/>
      <c r="ES333" s="205"/>
      <c r="ET333" s="205"/>
      <c r="EU333" s="205"/>
      <c r="EV333" s="205"/>
      <c r="EW333" s="205"/>
      <c r="EX333" s="205"/>
      <c r="EY333" s="205"/>
      <c r="EZ333" s="205"/>
      <c r="FA333" s="205"/>
      <c r="FB333" s="205"/>
      <c r="FC333" s="205"/>
      <c r="FD333" s="205"/>
      <c r="FE333" s="205"/>
      <c r="FF333" s="205"/>
      <c r="FG333" s="205"/>
      <c r="FH333" s="205"/>
      <c r="FI333" s="205"/>
      <c r="FJ333" s="205"/>
      <c r="FK333" s="205"/>
      <c r="FL333" s="205"/>
      <c r="FM333" s="205"/>
      <c r="FN333" s="205"/>
      <c r="FO333" s="205"/>
      <c r="FP333" s="205"/>
      <c r="FQ333" s="205"/>
      <c r="FR333" s="205"/>
      <c r="FS333" s="205"/>
      <c r="FT333" s="205"/>
      <c r="FU333" s="205"/>
      <c r="FV333" s="205"/>
      <c r="FW333" s="205"/>
      <c r="FX333" s="205"/>
      <c r="FY333" s="205"/>
      <c r="FZ333" s="205"/>
      <c r="GA333" s="205"/>
      <c r="GB333" s="205"/>
      <c r="GC333" s="205"/>
      <c r="GD333" s="205"/>
      <c r="GE333" s="205"/>
      <c r="GF333" s="205"/>
      <c r="GG333" s="205"/>
      <c r="GH333" s="205"/>
      <c r="GI333" s="205"/>
      <c r="GJ333" s="205"/>
      <c r="GK333" s="205"/>
      <c r="GL333" s="205"/>
      <c r="GM333" s="205"/>
    </row>
    <row r="334" spans="1:195" s="237" customFormat="1" ht="18.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5"/>
      <c r="DU334" s="5"/>
      <c r="DV334" s="5"/>
      <c r="DW334" s="5"/>
      <c r="DX334" s="5"/>
      <c r="DY334" s="5"/>
      <c r="DZ334" s="5"/>
      <c r="EA334" s="5"/>
      <c r="EB334" s="5"/>
      <c r="EC334" s="5"/>
      <c r="ED334" s="191"/>
      <c r="EE334" s="205"/>
      <c r="EF334" s="205"/>
      <c r="EG334" s="205"/>
      <c r="EH334" s="205"/>
      <c r="EI334" s="205"/>
      <c r="EJ334" s="205"/>
      <c r="EK334" s="205"/>
      <c r="EL334" s="205"/>
      <c r="EM334" s="205"/>
      <c r="EN334" s="205"/>
      <c r="EO334" s="205"/>
      <c r="EP334" s="205"/>
      <c r="EQ334" s="205"/>
      <c r="ER334" s="205"/>
      <c r="ES334" s="205"/>
      <c r="ET334" s="205"/>
      <c r="EU334" s="205"/>
      <c r="EV334" s="205"/>
      <c r="EW334" s="205"/>
      <c r="EX334" s="205"/>
      <c r="EY334" s="205"/>
      <c r="EZ334" s="205"/>
      <c r="FA334" s="205"/>
      <c r="FB334" s="205"/>
      <c r="FC334" s="205"/>
      <c r="FD334" s="205"/>
      <c r="FE334" s="205"/>
      <c r="FF334" s="205"/>
      <c r="FG334" s="205"/>
      <c r="FH334" s="205"/>
      <c r="FI334" s="205"/>
      <c r="FJ334" s="205"/>
      <c r="FK334" s="205"/>
      <c r="FL334" s="205"/>
      <c r="FM334" s="205"/>
      <c r="FN334" s="205"/>
      <c r="FO334" s="205"/>
      <c r="FP334" s="205"/>
      <c r="FQ334" s="205"/>
      <c r="FR334" s="205"/>
      <c r="FS334" s="205"/>
      <c r="FT334" s="205"/>
      <c r="FU334" s="205"/>
      <c r="FV334" s="205"/>
      <c r="FW334" s="205"/>
      <c r="FX334" s="205"/>
      <c r="FY334" s="205"/>
      <c r="FZ334" s="205"/>
      <c r="GA334" s="205"/>
      <c r="GB334" s="205"/>
      <c r="GC334" s="205"/>
      <c r="GD334" s="205"/>
      <c r="GE334" s="205"/>
      <c r="GF334" s="205"/>
      <c r="GG334" s="205"/>
      <c r="GH334" s="205"/>
      <c r="GI334" s="205"/>
      <c r="GJ334" s="205"/>
      <c r="GK334" s="205"/>
      <c r="GL334" s="205"/>
      <c r="GM334" s="205"/>
    </row>
    <row r="335" spans="1:195" ht="18.75" customHeight="1">
      <c r="A335" s="3"/>
      <c r="B335" s="3"/>
      <c r="C335" s="4" t="s">
        <v>198</v>
      </c>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4"/>
      <c r="BP335" s="3"/>
      <c r="BQ335" s="4" t="s">
        <v>198</v>
      </c>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194"/>
      <c r="EE335" s="238"/>
    </row>
    <row r="336" spans="1:195" ht="18.75" customHeight="1">
      <c r="A336" s="3"/>
      <c r="B336" s="3"/>
      <c r="C336" s="3"/>
      <c r="D336" s="3"/>
      <c r="E336" s="4" t="s">
        <v>272</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4"/>
      <c r="BP336" s="3"/>
      <c r="BQ336" s="3"/>
      <c r="BR336" s="3"/>
      <c r="BS336" s="4" t="s">
        <v>272</v>
      </c>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194"/>
      <c r="EE336" s="238"/>
    </row>
    <row r="337" spans="1:195" s="237" customFormat="1" ht="18.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191"/>
      <c r="EE337" s="205"/>
      <c r="EF337" s="205"/>
      <c r="EG337" s="205"/>
      <c r="EH337" s="205"/>
      <c r="EI337" s="205"/>
      <c r="EJ337" s="205"/>
      <c r="EK337" s="205"/>
      <c r="EL337" s="205"/>
      <c r="EM337" s="205"/>
      <c r="EN337" s="205"/>
      <c r="EO337" s="205"/>
      <c r="EP337" s="205"/>
      <c r="EQ337" s="205"/>
      <c r="ER337" s="205"/>
      <c r="ES337" s="205"/>
      <c r="ET337" s="205"/>
      <c r="EU337" s="205"/>
      <c r="EV337" s="205"/>
      <c r="EW337" s="205"/>
      <c r="EX337" s="205"/>
      <c r="EY337" s="205"/>
      <c r="EZ337" s="205"/>
      <c r="FA337" s="205"/>
      <c r="FB337" s="205"/>
      <c r="FC337" s="205"/>
      <c r="FD337" s="205"/>
      <c r="FE337" s="205"/>
      <c r="FF337" s="205"/>
      <c r="FG337" s="205"/>
      <c r="FH337" s="205"/>
      <c r="FI337" s="205"/>
      <c r="FJ337" s="205"/>
      <c r="FK337" s="205"/>
      <c r="FL337" s="205"/>
      <c r="FM337" s="205"/>
      <c r="FN337" s="205"/>
      <c r="FO337" s="205"/>
      <c r="FP337" s="205"/>
      <c r="FQ337" s="205"/>
      <c r="FR337" s="205"/>
      <c r="FS337" s="205"/>
      <c r="FT337" s="205"/>
      <c r="FU337" s="205"/>
      <c r="FV337" s="205"/>
      <c r="FW337" s="205"/>
      <c r="FX337" s="205"/>
      <c r="FY337" s="205"/>
      <c r="FZ337" s="205"/>
      <c r="GA337" s="205"/>
      <c r="GB337" s="205"/>
      <c r="GC337" s="205"/>
      <c r="GD337" s="205"/>
      <c r="GE337" s="205"/>
      <c r="GF337" s="205"/>
      <c r="GG337" s="205"/>
      <c r="GH337" s="205"/>
      <c r="GI337" s="205"/>
      <c r="GJ337" s="205"/>
      <c r="GK337" s="205"/>
      <c r="GL337" s="205"/>
      <c r="GM337" s="205"/>
    </row>
    <row r="338" spans="1:195" s="237" customFormat="1" ht="18.75" customHeight="1">
      <c r="A338" s="5"/>
      <c r="B338" s="5"/>
      <c r="C338" s="19" t="s">
        <v>143</v>
      </c>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5"/>
      <c r="BN338" s="5"/>
      <c r="BO338" s="20"/>
      <c r="BP338" s="5"/>
      <c r="BQ338" s="19" t="s">
        <v>143</v>
      </c>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5"/>
      <c r="EB338" s="5"/>
      <c r="EC338" s="5"/>
      <c r="ED338" s="191"/>
      <c r="EE338" s="205"/>
      <c r="EF338" s="205"/>
      <c r="EG338" s="205"/>
      <c r="EH338" s="205"/>
      <c r="EI338" s="205"/>
      <c r="EJ338" s="205"/>
      <c r="EK338" s="205"/>
      <c r="EL338" s="205"/>
      <c r="EM338" s="205"/>
      <c r="EN338" s="205"/>
      <c r="EO338" s="205"/>
      <c r="EP338" s="205"/>
      <c r="EQ338" s="205"/>
      <c r="ER338" s="205"/>
      <c r="ES338" s="205"/>
      <c r="ET338" s="205"/>
      <c r="EU338" s="205"/>
      <c r="EV338" s="205"/>
      <c r="EW338" s="205"/>
      <c r="EX338" s="205"/>
      <c r="EY338" s="205"/>
      <c r="EZ338" s="205"/>
      <c r="FA338" s="205"/>
      <c r="FB338" s="205"/>
      <c r="FC338" s="205"/>
      <c r="FD338" s="205"/>
      <c r="FE338" s="205"/>
      <c r="FF338" s="205"/>
      <c r="FG338" s="205"/>
      <c r="FH338" s="205"/>
      <c r="FI338" s="205"/>
      <c r="FJ338" s="205"/>
      <c r="FK338" s="205"/>
      <c r="FL338" s="205"/>
      <c r="FM338" s="205"/>
      <c r="FN338" s="205"/>
      <c r="FO338" s="205"/>
      <c r="FP338" s="205"/>
      <c r="FQ338" s="205"/>
      <c r="FR338" s="205"/>
      <c r="FS338" s="205"/>
      <c r="FT338" s="205"/>
      <c r="FU338" s="205"/>
      <c r="FV338" s="205"/>
      <c r="FW338" s="205"/>
      <c r="FX338" s="205"/>
      <c r="FY338" s="205"/>
      <c r="FZ338" s="205"/>
      <c r="GA338" s="205"/>
      <c r="GB338" s="205"/>
      <c r="GC338" s="205"/>
      <c r="GD338" s="205"/>
      <c r="GE338" s="205"/>
      <c r="GF338" s="205"/>
      <c r="GG338" s="205"/>
      <c r="GH338" s="205"/>
      <c r="GI338" s="205"/>
      <c r="GJ338" s="205"/>
      <c r="GK338" s="205"/>
      <c r="GL338" s="205"/>
      <c r="GM338" s="205"/>
    </row>
    <row r="339" spans="1:195" s="237" customFormat="1" ht="18.75" customHeight="1">
      <c r="A339" s="5"/>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5"/>
      <c r="BN339" s="5"/>
      <c r="BO339" s="20"/>
      <c r="BP339" s="20"/>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5"/>
      <c r="EB339" s="5"/>
      <c r="EC339" s="5"/>
      <c r="ED339" s="191"/>
      <c r="EE339" s="205"/>
      <c r="EF339" s="205"/>
      <c r="EG339" s="205"/>
      <c r="EH339" s="205"/>
      <c r="EI339" s="205"/>
      <c r="EJ339" s="205"/>
      <c r="EK339" s="205"/>
      <c r="EL339" s="205"/>
      <c r="EM339" s="205"/>
      <c r="EN339" s="205"/>
      <c r="EO339" s="205"/>
      <c r="EP339" s="205"/>
      <c r="EQ339" s="205"/>
      <c r="ER339" s="205"/>
      <c r="ES339" s="205"/>
      <c r="ET339" s="205"/>
      <c r="EU339" s="205"/>
      <c r="EV339" s="205"/>
      <c r="EW339" s="205"/>
      <c r="EX339" s="205"/>
      <c r="EY339" s="205"/>
      <c r="EZ339" s="205"/>
      <c r="FA339" s="205"/>
      <c r="FB339" s="205"/>
      <c r="FC339" s="205"/>
      <c r="FD339" s="205"/>
      <c r="FE339" s="205"/>
      <c r="FF339" s="205"/>
      <c r="FG339" s="205"/>
      <c r="FH339" s="205"/>
      <c r="FI339" s="205"/>
      <c r="FJ339" s="205"/>
      <c r="FK339" s="205"/>
      <c r="FL339" s="205"/>
      <c r="FM339" s="205"/>
      <c r="FN339" s="205"/>
      <c r="FO339" s="205"/>
      <c r="FP339" s="205"/>
      <c r="FQ339" s="205"/>
      <c r="FR339" s="205"/>
      <c r="FS339" s="205"/>
      <c r="FT339" s="205"/>
      <c r="FU339" s="205"/>
      <c r="FV339" s="205"/>
      <c r="FW339" s="205"/>
      <c r="FX339" s="205"/>
      <c r="FY339" s="205"/>
      <c r="FZ339" s="205"/>
      <c r="GA339" s="205"/>
      <c r="GB339" s="205"/>
      <c r="GC339" s="205"/>
      <c r="GD339" s="205"/>
      <c r="GE339" s="205"/>
      <c r="GF339" s="205"/>
      <c r="GG339" s="205"/>
      <c r="GH339" s="205"/>
      <c r="GI339" s="205"/>
      <c r="GJ339" s="205"/>
      <c r="GK339" s="205"/>
      <c r="GL339" s="205"/>
      <c r="GM339" s="205"/>
    </row>
    <row r="340" spans="1:195" s="237" customFormat="1" ht="18.75" customHeight="1">
      <c r="A340" s="5"/>
      <c r="B340" s="5"/>
      <c r="C340" s="27" t="s">
        <v>62</v>
      </c>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27" t="s">
        <v>62</v>
      </c>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191"/>
      <c r="EE340" s="205"/>
      <c r="EF340" s="205"/>
      <c r="EG340" s="205"/>
      <c r="EH340" s="205"/>
      <c r="EI340" s="205"/>
      <c r="EJ340" s="205"/>
      <c r="EK340" s="205"/>
      <c r="EL340" s="205"/>
      <c r="EM340" s="205"/>
      <c r="EN340" s="205"/>
      <c r="EO340" s="205"/>
      <c r="EP340" s="205"/>
      <c r="EQ340" s="205"/>
      <c r="ER340" s="205"/>
      <c r="ES340" s="205"/>
      <c r="ET340" s="205"/>
      <c r="EU340" s="205"/>
      <c r="EV340" s="205"/>
      <c r="EW340" s="205"/>
      <c r="EX340" s="205"/>
      <c r="EY340" s="205"/>
      <c r="EZ340" s="205"/>
      <c r="FA340" s="205"/>
      <c r="FB340" s="205"/>
      <c r="FC340" s="205"/>
      <c r="FD340" s="205"/>
      <c r="FE340" s="205"/>
      <c r="FF340" s="205"/>
      <c r="FG340" s="205"/>
      <c r="FH340" s="205"/>
      <c r="FI340" s="205"/>
      <c r="FJ340" s="205"/>
      <c r="FK340" s="205"/>
      <c r="FL340" s="205"/>
      <c r="FM340" s="205"/>
      <c r="FN340" s="205"/>
      <c r="FO340" s="205"/>
      <c r="FP340" s="205"/>
      <c r="FQ340" s="205"/>
      <c r="FR340" s="205"/>
      <c r="FS340" s="205"/>
      <c r="FT340" s="205"/>
      <c r="FU340" s="205"/>
      <c r="FV340" s="205"/>
      <c r="FW340" s="205"/>
      <c r="FX340" s="205"/>
      <c r="FY340" s="205"/>
      <c r="FZ340" s="205"/>
      <c r="GA340" s="205"/>
      <c r="GB340" s="205"/>
      <c r="GC340" s="205"/>
      <c r="GD340" s="205"/>
      <c r="GE340" s="205"/>
      <c r="GF340" s="205"/>
      <c r="GG340" s="205"/>
      <c r="GH340" s="205"/>
      <c r="GI340" s="205"/>
      <c r="GJ340" s="205"/>
      <c r="GK340" s="205"/>
      <c r="GL340" s="205"/>
      <c r="GM340" s="205"/>
    </row>
    <row r="341" spans="1:195" s="237" customFormat="1" ht="18.75" customHeight="1">
      <c r="A341" s="5"/>
      <c r="B341" s="5"/>
      <c r="C341" s="27" t="s">
        <v>135</v>
      </c>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27" t="s">
        <v>135</v>
      </c>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191"/>
      <c r="EE341" s="205"/>
      <c r="EF341" s="205"/>
      <c r="EG341" s="205"/>
      <c r="EH341" s="205"/>
      <c r="EI341" s="205"/>
      <c r="EJ341" s="205"/>
      <c r="EK341" s="205"/>
      <c r="EL341" s="205"/>
      <c r="EM341" s="205"/>
      <c r="EN341" s="205"/>
      <c r="EO341" s="205"/>
      <c r="EP341" s="205"/>
      <c r="EQ341" s="205"/>
      <c r="ER341" s="205"/>
      <c r="ES341" s="205"/>
      <c r="ET341" s="205"/>
      <c r="EU341" s="205"/>
      <c r="EV341" s="205"/>
      <c r="EW341" s="205"/>
      <c r="EX341" s="205"/>
      <c r="EY341" s="205"/>
      <c r="EZ341" s="205"/>
      <c r="FA341" s="205"/>
      <c r="FB341" s="205"/>
      <c r="FC341" s="205"/>
      <c r="FD341" s="205"/>
      <c r="FE341" s="205"/>
      <c r="FF341" s="205"/>
      <c r="FG341" s="205"/>
      <c r="FH341" s="205"/>
      <c r="FI341" s="205"/>
      <c r="FJ341" s="205"/>
      <c r="FK341" s="205"/>
      <c r="FL341" s="205"/>
      <c r="FM341" s="205"/>
      <c r="FN341" s="205"/>
      <c r="FO341" s="205"/>
      <c r="FP341" s="205"/>
      <c r="FQ341" s="205"/>
      <c r="FR341" s="205"/>
      <c r="FS341" s="205"/>
      <c r="FT341" s="205"/>
      <c r="FU341" s="205"/>
      <c r="FV341" s="205"/>
      <c r="FW341" s="205"/>
      <c r="FX341" s="205"/>
      <c r="FY341" s="205"/>
      <c r="FZ341" s="205"/>
      <c r="GA341" s="205"/>
      <c r="GB341" s="205"/>
      <c r="GC341" s="205"/>
      <c r="GD341" s="205"/>
      <c r="GE341" s="205"/>
      <c r="GF341" s="205"/>
      <c r="GG341" s="205"/>
      <c r="GH341" s="205"/>
      <c r="GI341" s="205"/>
      <c r="GJ341" s="205"/>
      <c r="GK341" s="205"/>
      <c r="GL341" s="205"/>
      <c r="GM341" s="205"/>
    </row>
    <row r="344" spans="1:195" ht="18.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row>
    <row r="345" spans="1:195" ht="18.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BE345" s="758" t="s">
        <v>273</v>
      </c>
      <c r="BF345" s="759"/>
      <c r="BG345" s="759"/>
      <c r="BH345" s="759"/>
      <c r="BI345" s="759"/>
      <c r="BJ345" s="759"/>
      <c r="BK345" s="759"/>
      <c r="BL345" s="760"/>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DR345" s="96"/>
      <c r="DS345" s="758" t="s">
        <v>223</v>
      </c>
      <c r="DT345" s="759"/>
      <c r="DU345" s="759"/>
      <c r="DV345" s="759"/>
      <c r="DW345" s="759"/>
      <c r="DX345" s="759"/>
      <c r="DY345" s="759"/>
      <c r="DZ345" s="760"/>
    </row>
    <row r="346" spans="1:195" ht="18.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BE346" s="761"/>
      <c r="BF346" s="762"/>
      <c r="BG346" s="762"/>
      <c r="BH346" s="762"/>
      <c r="BI346" s="762"/>
      <c r="BJ346" s="762"/>
      <c r="BK346" s="762"/>
      <c r="BL346" s="76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DR346" s="96"/>
      <c r="DS346" s="761"/>
      <c r="DT346" s="762"/>
      <c r="DU346" s="762"/>
      <c r="DV346" s="762"/>
      <c r="DW346" s="762"/>
      <c r="DX346" s="762"/>
      <c r="DY346" s="762"/>
      <c r="DZ346" s="763"/>
    </row>
    <row r="347" spans="1:195" ht="18.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row>
    <row r="348" spans="1:195" ht="18.75" customHeight="1">
      <c r="A348" s="33"/>
      <c r="C348" s="34" t="s">
        <v>65</v>
      </c>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BO348" s="33"/>
      <c r="BQ348" s="34" t="s">
        <v>65</v>
      </c>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row>
    <row r="349" spans="1:195" ht="18.75" customHeight="1">
      <c r="A349" s="33"/>
      <c r="C349" s="1010" t="s">
        <v>177</v>
      </c>
      <c r="D349" s="1010"/>
      <c r="E349" s="1010"/>
      <c r="F349" s="1010"/>
      <c r="G349" s="1010"/>
      <c r="H349" s="1010"/>
      <c r="I349" s="1010"/>
      <c r="J349" s="1010"/>
      <c r="K349" s="1010"/>
      <c r="L349" s="1010"/>
      <c r="M349" s="1010"/>
      <c r="N349" s="1010"/>
      <c r="O349" s="1010"/>
      <c r="P349" s="1010"/>
      <c r="Q349" s="1010"/>
      <c r="R349" s="1010"/>
      <c r="S349" s="1010"/>
      <c r="T349" s="1010"/>
      <c r="U349" s="1010"/>
      <c r="V349" s="1010"/>
      <c r="W349" s="1010"/>
      <c r="X349" s="1010"/>
      <c r="Y349" s="1010"/>
      <c r="Z349" s="1010"/>
      <c r="AA349" s="1010"/>
      <c r="AB349" s="1010"/>
      <c r="AC349" s="1010"/>
      <c r="AD349" s="1010"/>
      <c r="AE349" s="1010"/>
      <c r="AF349" s="1010"/>
      <c r="AG349" s="1010"/>
      <c r="AH349" s="1010"/>
      <c r="AI349" s="1010"/>
      <c r="AJ349" s="1010"/>
      <c r="AK349" s="1010"/>
      <c r="AL349" s="1010"/>
      <c r="AM349" s="1010"/>
      <c r="AN349" s="1010"/>
      <c r="AO349" s="1010"/>
      <c r="AP349" s="1010"/>
      <c r="AQ349" s="1010"/>
      <c r="AR349" s="1010"/>
      <c r="AS349" s="1010"/>
      <c r="AT349" s="1010"/>
      <c r="AU349" s="1010"/>
      <c r="AV349" s="1010"/>
      <c r="AW349" s="1010"/>
      <c r="AX349" s="1010"/>
      <c r="AY349" s="1010"/>
      <c r="AZ349" s="1010"/>
      <c r="BA349" s="1010"/>
      <c r="BB349" s="1010"/>
      <c r="BC349" s="1010"/>
      <c r="BD349" s="1010"/>
      <c r="BE349" s="1010"/>
      <c r="BF349" s="1010"/>
      <c r="BG349" s="1010"/>
      <c r="BH349" s="1010"/>
      <c r="BI349" s="1010"/>
      <c r="BJ349" s="1010"/>
      <c r="BK349" s="1010"/>
      <c r="BL349" s="1010"/>
      <c r="BO349" s="33"/>
      <c r="BQ349" s="1010" t="s">
        <v>177</v>
      </c>
      <c r="BR349" s="1010"/>
      <c r="BS349" s="1010"/>
      <c r="BT349" s="1010"/>
      <c r="BU349" s="1010"/>
      <c r="BV349" s="1010"/>
      <c r="BW349" s="1010"/>
      <c r="BX349" s="1010"/>
      <c r="BY349" s="1010"/>
      <c r="BZ349" s="1010"/>
      <c r="CA349" s="1010"/>
      <c r="CB349" s="1010"/>
      <c r="CC349" s="1010"/>
      <c r="CD349" s="1010"/>
      <c r="CE349" s="1010"/>
      <c r="CF349" s="1010"/>
      <c r="CG349" s="1010"/>
      <c r="CH349" s="1010"/>
      <c r="CI349" s="1010"/>
      <c r="CJ349" s="1010"/>
      <c r="CK349" s="1010"/>
      <c r="CL349" s="1010"/>
      <c r="CM349" s="1010"/>
      <c r="CN349" s="1010"/>
      <c r="CO349" s="1010"/>
      <c r="CP349" s="1010"/>
      <c r="CQ349" s="1010"/>
      <c r="CR349" s="1010"/>
      <c r="CS349" s="1010"/>
      <c r="CT349" s="1010"/>
      <c r="CU349" s="1010"/>
      <c r="CV349" s="1010"/>
      <c r="CW349" s="1010"/>
      <c r="CX349" s="1010"/>
      <c r="CY349" s="1010"/>
      <c r="CZ349" s="1010"/>
      <c r="DA349" s="1010"/>
      <c r="DB349" s="1010"/>
      <c r="DC349" s="1010"/>
      <c r="DD349" s="1010"/>
      <c r="DE349" s="1010"/>
      <c r="DF349" s="1010"/>
      <c r="DG349" s="1010"/>
      <c r="DH349" s="1010"/>
      <c r="DI349" s="1010"/>
      <c r="DJ349" s="1010"/>
      <c r="DK349" s="1010"/>
      <c r="DL349" s="1010"/>
      <c r="DM349" s="1010"/>
      <c r="DN349" s="1010"/>
      <c r="DO349" s="1010"/>
      <c r="DP349" s="1010"/>
      <c r="DQ349" s="1010"/>
      <c r="DR349" s="1010"/>
      <c r="DS349" s="1010"/>
      <c r="DT349" s="1010"/>
      <c r="DU349" s="1010"/>
      <c r="DV349" s="1010"/>
      <c r="DW349" s="1010"/>
      <c r="DX349" s="1010"/>
      <c r="DY349" s="1010"/>
      <c r="DZ349" s="1010"/>
    </row>
    <row r="350" spans="1:195" ht="18.75" customHeight="1">
      <c r="A350" s="33"/>
      <c r="B350" s="97"/>
      <c r="C350" s="1010"/>
      <c r="D350" s="1010"/>
      <c r="E350" s="1010"/>
      <c r="F350" s="1010"/>
      <c r="G350" s="1010"/>
      <c r="H350" s="1010"/>
      <c r="I350" s="1010"/>
      <c r="J350" s="1010"/>
      <c r="K350" s="1010"/>
      <c r="L350" s="1010"/>
      <c r="M350" s="1010"/>
      <c r="N350" s="1010"/>
      <c r="O350" s="1010"/>
      <c r="P350" s="1010"/>
      <c r="Q350" s="1010"/>
      <c r="R350" s="1010"/>
      <c r="S350" s="1010"/>
      <c r="T350" s="1010"/>
      <c r="U350" s="1010"/>
      <c r="V350" s="1010"/>
      <c r="W350" s="1010"/>
      <c r="X350" s="1010"/>
      <c r="Y350" s="1010"/>
      <c r="Z350" s="1010"/>
      <c r="AA350" s="1010"/>
      <c r="AB350" s="1010"/>
      <c r="AC350" s="1010"/>
      <c r="AD350" s="1010"/>
      <c r="AE350" s="1010"/>
      <c r="AF350" s="1010"/>
      <c r="AG350" s="1010"/>
      <c r="AH350" s="1010"/>
      <c r="AI350" s="1010"/>
      <c r="AJ350" s="1010"/>
      <c r="AK350" s="1010"/>
      <c r="AL350" s="1010"/>
      <c r="AM350" s="1010"/>
      <c r="AN350" s="1010"/>
      <c r="AO350" s="1010"/>
      <c r="AP350" s="1010"/>
      <c r="AQ350" s="1010"/>
      <c r="AR350" s="1010"/>
      <c r="AS350" s="1010"/>
      <c r="AT350" s="1010"/>
      <c r="AU350" s="1010"/>
      <c r="AV350" s="1010"/>
      <c r="AW350" s="1010"/>
      <c r="AX350" s="1010"/>
      <c r="AY350" s="1010"/>
      <c r="AZ350" s="1010"/>
      <c r="BA350" s="1010"/>
      <c r="BB350" s="1010"/>
      <c r="BC350" s="1010"/>
      <c r="BD350" s="1010"/>
      <c r="BE350" s="1010"/>
      <c r="BF350" s="1010"/>
      <c r="BG350" s="1010"/>
      <c r="BH350" s="1010"/>
      <c r="BI350" s="1010"/>
      <c r="BJ350" s="1010"/>
      <c r="BK350" s="1010"/>
      <c r="BL350" s="1010"/>
      <c r="BO350" s="33"/>
      <c r="BP350" s="97"/>
      <c r="BQ350" s="1010"/>
      <c r="BR350" s="1010"/>
      <c r="BS350" s="1010"/>
      <c r="BT350" s="1010"/>
      <c r="BU350" s="1010"/>
      <c r="BV350" s="1010"/>
      <c r="BW350" s="1010"/>
      <c r="BX350" s="1010"/>
      <c r="BY350" s="1010"/>
      <c r="BZ350" s="1010"/>
      <c r="CA350" s="1010"/>
      <c r="CB350" s="1010"/>
      <c r="CC350" s="1010"/>
      <c r="CD350" s="1010"/>
      <c r="CE350" s="1010"/>
      <c r="CF350" s="1010"/>
      <c r="CG350" s="1010"/>
      <c r="CH350" s="1010"/>
      <c r="CI350" s="1010"/>
      <c r="CJ350" s="1010"/>
      <c r="CK350" s="1010"/>
      <c r="CL350" s="1010"/>
      <c r="CM350" s="1010"/>
      <c r="CN350" s="1010"/>
      <c r="CO350" s="1010"/>
      <c r="CP350" s="1010"/>
      <c r="CQ350" s="1010"/>
      <c r="CR350" s="1010"/>
      <c r="CS350" s="1010"/>
      <c r="CT350" s="1010"/>
      <c r="CU350" s="1010"/>
      <c r="CV350" s="1010"/>
      <c r="CW350" s="1010"/>
      <c r="CX350" s="1010"/>
      <c r="CY350" s="1010"/>
      <c r="CZ350" s="1010"/>
      <c r="DA350" s="1010"/>
      <c r="DB350" s="1010"/>
      <c r="DC350" s="1010"/>
      <c r="DD350" s="1010"/>
      <c r="DE350" s="1010"/>
      <c r="DF350" s="1010"/>
      <c r="DG350" s="1010"/>
      <c r="DH350" s="1010"/>
      <c r="DI350" s="1010"/>
      <c r="DJ350" s="1010"/>
      <c r="DK350" s="1010"/>
      <c r="DL350" s="1010"/>
      <c r="DM350" s="1010"/>
      <c r="DN350" s="1010"/>
      <c r="DO350" s="1010"/>
      <c r="DP350" s="1010"/>
      <c r="DQ350" s="1010"/>
      <c r="DR350" s="1010"/>
      <c r="DS350" s="1010"/>
      <c r="DT350" s="1010"/>
      <c r="DU350" s="1010"/>
      <c r="DV350" s="1010"/>
      <c r="DW350" s="1010"/>
      <c r="DX350" s="1010"/>
      <c r="DY350" s="1010"/>
      <c r="DZ350" s="1010"/>
    </row>
    <row r="351" spans="1:195" ht="18.75" customHeight="1">
      <c r="A351" s="33"/>
      <c r="B351" s="97"/>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c r="AT351" s="259"/>
      <c r="AU351" s="259"/>
      <c r="AV351" s="259"/>
      <c r="AW351" s="259"/>
      <c r="AX351" s="259"/>
      <c r="AY351" s="259"/>
      <c r="AZ351" s="259"/>
      <c r="BA351" s="259"/>
      <c r="BB351" s="259"/>
      <c r="BC351" s="259"/>
      <c r="BD351" s="259"/>
      <c r="BE351" s="259"/>
      <c r="BF351" s="259"/>
      <c r="BG351" s="259"/>
      <c r="BH351" s="259"/>
      <c r="BI351" s="259"/>
      <c r="BJ351" s="259"/>
      <c r="BK351" s="259"/>
      <c r="BL351" s="259"/>
      <c r="BO351" s="33"/>
      <c r="BP351" s="97"/>
      <c r="BQ351" s="267" t="s">
        <v>472</v>
      </c>
      <c r="BR351" s="259"/>
      <c r="BS351" s="259"/>
      <c r="BT351" s="259"/>
      <c r="BU351" s="259"/>
      <c r="BV351" s="259"/>
      <c r="BW351" s="259"/>
      <c r="BX351" s="259"/>
      <c r="BY351" s="259"/>
      <c r="BZ351" s="259"/>
      <c r="CA351" s="259"/>
      <c r="CB351" s="259"/>
      <c r="CC351" s="259"/>
      <c r="CD351" s="259"/>
      <c r="CE351" s="259"/>
      <c r="CF351" s="259"/>
      <c r="CG351" s="259"/>
      <c r="CH351" s="259"/>
      <c r="CI351" s="259"/>
      <c r="CJ351" s="259"/>
      <c r="CK351" s="259"/>
      <c r="CL351" s="259"/>
      <c r="CM351" s="259"/>
      <c r="CN351" s="259"/>
      <c r="CO351" s="259"/>
      <c r="CP351" s="259"/>
      <c r="CQ351" s="259"/>
      <c r="CR351" s="259"/>
      <c r="CS351" s="259"/>
      <c r="CT351" s="259"/>
      <c r="CU351" s="259"/>
      <c r="CV351" s="259"/>
      <c r="CW351" s="259"/>
      <c r="CX351" s="259"/>
      <c r="CY351" s="259"/>
      <c r="CZ351" s="259"/>
      <c r="DA351" s="259"/>
      <c r="DB351" s="259"/>
      <c r="DC351" s="259"/>
      <c r="DD351" s="259"/>
      <c r="DE351" s="259"/>
      <c r="DF351" s="259"/>
      <c r="DG351" s="259"/>
      <c r="DH351" s="259"/>
      <c r="DI351" s="259"/>
      <c r="DJ351" s="259"/>
      <c r="DK351" s="259"/>
      <c r="DL351" s="259"/>
      <c r="DM351" s="259"/>
      <c r="DN351" s="259"/>
      <c r="DO351" s="259"/>
      <c r="DP351" s="259"/>
      <c r="DQ351" s="259"/>
      <c r="DR351" s="259"/>
      <c r="DS351" s="259"/>
      <c r="DT351" s="259"/>
      <c r="DU351" s="259"/>
      <c r="DV351" s="259"/>
      <c r="DW351" s="259"/>
      <c r="DX351" s="259"/>
      <c r="DY351" s="259"/>
      <c r="DZ351" s="259"/>
    </row>
    <row r="352" spans="1:195" ht="18.75" customHeight="1">
      <c r="A352" s="33"/>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BO352" s="33"/>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c r="CO352" s="97"/>
      <c r="CP352" s="97"/>
      <c r="CQ352" s="97"/>
      <c r="CR352" s="97"/>
      <c r="CS352" s="97"/>
      <c r="CT352" s="97"/>
      <c r="CU352" s="97"/>
      <c r="CV352" s="97"/>
      <c r="CW352" s="97"/>
    </row>
    <row r="353" spans="1:160" ht="18.75" customHeight="1" thickBot="1">
      <c r="A353" s="33"/>
      <c r="F353" s="1011" t="s">
        <v>66</v>
      </c>
      <c r="G353" s="1011"/>
      <c r="H353" s="1011"/>
      <c r="I353" s="1011"/>
      <c r="J353" s="1011"/>
      <c r="K353" s="1011"/>
      <c r="L353" s="1011"/>
      <c r="M353" s="1011"/>
      <c r="N353" s="1011"/>
      <c r="O353" s="1011"/>
      <c r="P353" s="1011"/>
      <c r="Q353" s="1011"/>
      <c r="R353" s="1011"/>
      <c r="S353" s="1011"/>
      <c r="T353" s="1011"/>
      <c r="U353" s="1011"/>
      <c r="V353" s="1011"/>
      <c r="W353" s="1011"/>
      <c r="X353" s="1011"/>
      <c r="Y353" s="1011"/>
      <c r="Z353" s="1011"/>
      <c r="AA353" s="1011"/>
      <c r="AB353" s="1011"/>
      <c r="AC353" s="1011"/>
      <c r="AD353" s="1011"/>
      <c r="AE353" s="1011"/>
      <c r="AF353" s="1011"/>
      <c r="AG353" s="1011"/>
      <c r="AH353" s="1011"/>
      <c r="AI353" s="1011"/>
      <c r="AJ353" s="1011"/>
      <c r="AK353" s="1011"/>
      <c r="AL353" s="1011"/>
      <c r="AM353" s="1011"/>
      <c r="AN353" s="1011"/>
      <c r="AO353" s="1011"/>
      <c r="AP353" s="1011"/>
      <c r="AQ353" s="1011"/>
      <c r="AR353" s="1011"/>
      <c r="AS353" s="1011"/>
      <c r="AT353" s="1011"/>
      <c r="AU353" s="1011"/>
      <c r="AV353" s="1011"/>
      <c r="AW353" s="1011"/>
      <c r="AX353" s="1011"/>
      <c r="AY353" s="1011"/>
      <c r="AZ353" s="1011"/>
      <c r="BA353" s="1011"/>
      <c r="BB353" s="1011"/>
      <c r="BC353" s="1011"/>
      <c r="BD353" s="1011"/>
      <c r="BE353" s="1011"/>
      <c r="BF353" s="1011"/>
      <c r="BG353" s="1011"/>
      <c r="BH353" s="1011"/>
      <c r="BI353" s="1011"/>
      <c r="BO353" s="33"/>
      <c r="BT353" s="1011" t="s">
        <v>274</v>
      </c>
      <c r="BU353" s="1011"/>
      <c r="BV353" s="1011"/>
      <c r="BW353" s="1011"/>
      <c r="BX353" s="1011"/>
      <c r="BY353" s="1011"/>
      <c r="BZ353" s="1011"/>
      <c r="CA353" s="1011"/>
      <c r="CB353" s="1011"/>
      <c r="CC353" s="1011"/>
      <c r="CD353" s="1011"/>
      <c r="CE353" s="1011"/>
      <c r="CF353" s="1011"/>
      <c r="CG353" s="1011"/>
      <c r="CH353" s="1011"/>
      <c r="CI353" s="1011"/>
      <c r="CJ353" s="1011"/>
      <c r="CK353" s="1011"/>
      <c r="CL353" s="1011"/>
      <c r="CM353" s="1011"/>
      <c r="CN353" s="1011"/>
      <c r="CO353" s="1011"/>
      <c r="CP353" s="1011"/>
      <c r="CQ353" s="1011"/>
      <c r="CR353" s="1011"/>
      <c r="CS353" s="1011"/>
      <c r="CT353" s="1011"/>
      <c r="CU353" s="1011"/>
      <c r="CV353" s="1011"/>
      <c r="CW353" s="1011"/>
      <c r="CX353" s="1011"/>
      <c r="CY353" s="1011"/>
      <c r="CZ353" s="1011"/>
      <c r="DA353" s="1011"/>
      <c r="DB353" s="1011"/>
      <c r="DC353" s="1011"/>
      <c r="DD353" s="1011"/>
      <c r="DE353" s="1011"/>
      <c r="DF353" s="1011"/>
      <c r="DG353" s="1011"/>
      <c r="DH353" s="1011"/>
      <c r="DI353" s="1011"/>
      <c r="DJ353" s="1011"/>
      <c r="DK353" s="1011"/>
      <c r="DL353" s="1011"/>
      <c r="DM353" s="1011"/>
      <c r="DN353" s="1011"/>
      <c r="DO353" s="1011"/>
      <c r="DP353" s="1011"/>
      <c r="DQ353" s="1011"/>
      <c r="DR353" s="1011"/>
      <c r="DS353" s="1011"/>
      <c r="DT353" s="1011"/>
      <c r="DU353" s="1011"/>
      <c r="DV353" s="1011"/>
      <c r="DW353" s="1011"/>
    </row>
    <row r="354" spans="1:160" ht="18.75" customHeight="1">
      <c r="A354" s="33"/>
      <c r="F354" s="989"/>
      <c r="G354" s="990"/>
      <c r="H354" s="990"/>
      <c r="I354" s="990"/>
      <c r="J354" s="990"/>
      <c r="K354" s="990"/>
      <c r="L354" s="990"/>
      <c r="M354" s="990"/>
      <c r="N354" s="990"/>
      <c r="O354" s="990"/>
      <c r="P354" s="990"/>
      <c r="Q354" s="990"/>
      <c r="R354" s="990"/>
      <c r="S354" s="990"/>
      <c r="T354" s="990"/>
      <c r="U354" s="990"/>
      <c r="V354" s="989" t="s">
        <v>63</v>
      </c>
      <c r="W354" s="990"/>
      <c r="X354" s="990"/>
      <c r="Y354" s="990"/>
      <c r="Z354" s="990"/>
      <c r="AA354" s="990"/>
      <c r="AB354" s="990"/>
      <c r="AC354" s="990"/>
      <c r="AD354" s="990"/>
      <c r="AE354" s="990"/>
      <c r="AF354" s="990"/>
      <c r="AG354" s="990"/>
      <c r="AH354" s="990"/>
      <c r="AI354" s="990"/>
      <c r="AJ354" s="990"/>
      <c r="AK354" s="990"/>
      <c r="AL354" s="990"/>
      <c r="AM354" s="990"/>
      <c r="AN354" s="990"/>
      <c r="AO354" s="990"/>
      <c r="AP354" s="990"/>
      <c r="AQ354" s="990"/>
      <c r="AR354" s="990"/>
      <c r="AS354" s="990"/>
      <c r="AT354" s="990"/>
      <c r="AU354" s="990"/>
      <c r="AV354" s="990"/>
      <c r="AW354" s="990"/>
      <c r="AX354" s="990"/>
      <c r="AY354" s="990"/>
      <c r="AZ354" s="990"/>
      <c r="BA354" s="990"/>
      <c r="BB354" s="990"/>
      <c r="BC354" s="990"/>
      <c r="BD354" s="990"/>
      <c r="BE354" s="990"/>
      <c r="BF354" s="990"/>
      <c r="BG354" s="990"/>
      <c r="BH354" s="990"/>
      <c r="BI354" s="993"/>
      <c r="BO354" s="33"/>
      <c r="BT354" s="989"/>
      <c r="BU354" s="990"/>
      <c r="BV354" s="990"/>
      <c r="BW354" s="990"/>
      <c r="BX354" s="990"/>
      <c r="BY354" s="990"/>
      <c r="BZ354" s="990"/>
      <c r="CA354" s="990"/>
      <c r="CB354" s="990"/>
      <c r="CC354" s="990"/>
      <c r="CD354" s="990"/>
      <c r="CE354" s="990"/>
      <c r="CF354" s="990"/>
      <c r="CG354" s="990"/>
      <c r="CH354" s="990"/>
      <c r="CI354" s="990"/>
      <c r="CJ354" s="989" t="s">
        <v>63</v>
      </c>
      <c r="CK354" s="990"/>
      <c r="CL354" s="990"/>
      <c r="CM354" s="990"/>
      <c r="CN354" s="990"/>
      <c r="CO354" s="990"/>
      <c r="CP354" s="990"/>
      <c r="CQ354" s="990"/>
      <c r="CR354" s="990"/>
      <c r="CS354" s="990"/>
      <c r="CT354" s="990"/>
      <c r="CU354" s="990"/>
      <c r="CV354" s="990"/>
      <c r="CW354" s="990"/>
      <c r="CX354" s="990"/>
      <c r="CY354" s="990"/>
      <c r="CZ354" s="990"/>
      <c r="DA354" s="990"/>
      <c r="DB354" s="990"/>
      <c r="DC354" s="990"/>
      <c r="DD354" s="990"/>
      <c r="DE354" s="990"/>
      <c r="DF354" s="990"/>
      <c r="DG354" s="990"/>
      <c r="DH354" s="990"/>
      <c r="DI354" s="990"/>
      <c r="DJ354" s="990"/>
      <c r="DK354" s="990"/>
      <c r="DL354" s="990"/>
      <c r="DM354" s="990"/>
      <c r="DN354" s="990"/>
      <c r="DO354" s="990"/>
      <c r="DP354" s="990"/>
      <c r="DQ354" s="990"/>
      <c r="DR354" s="990"/>
      <c r="DS354" s="990"/>
      <c r="DT354" s="990"/>
      <c r="DU354" s="990"/>
      <c r="DV354" s="990"/>
      <c r="DW354" s="993"/>
    </row>
    <row r="355" spans="1:160" ht="18.75" customHeight="1" thickBot="1">
      <c r="A355" s="33"/>
      <c r="F355" s="991"/>
      <c r="G355" s="992"/>
      <c r="H355" s="992"/>
      <c r="I355" s="992"/>
      <c r="J355" s="992"/>
      <c r="K355" s="992"/>
      <c r="L355" s="992"/>
      <c r="M355" s="992"/>
      <c r="N355" s="992"/>
      <c r="O355" s="992"/>
      <c r="P355" s="992"/>
      <c r="Q355" s="992"/>
      <c r="R355" s="992"/>
      <c r="S355" s="992"/>
      <c r="T355" s="992"/>
      <c r="U355" s="992"/>
      <c r="V355" s="991"/>
      <c r="W355" s="992"/>
      <c r="X355" s="992"/>
      <c r="Y355" s="992"/>
      <c r="Z355" s="992"/>
      <c r="AA355" s="992"/>
      <c r="AB355" s="992"/>
      <c r="AC355" s="992"/>
      <c r="AD355" s="992"/>
      <c r="AE355" s="992"/>
      <c r="AF355" s="992"/>
      <c r="AG355" s="992"/>
      <c r="AH355" s="992"/>
      <c r="AI355" s="992"/>
      <c r="AJ355" s="992"/>
      <c r="AK355" s="992"/>
      <c r="AL355" s="992"/>
      <c r="AM355" s="992"/>
      <c r="AN355" s="992"/>
      <c r="AO355" s="992"/>
      <c r="AP355" s="992"/>
      <c r="AQ355" s="992"/>
      <c r="AR355" s="992"/>
      <c r="AS355" s="992"/>
      <c r="AT355" s="992"/>
      <c r="AU355" s="992"/>
      <c r="AV355" s="992"/>
      <c r="AW355" s="992"/>
      <c r="AX355" s="992"/>
      <c r="AY355" s="992"/>
      <c r="AZ355" s="992"/>
      <c r="BA355" s="992"/>
      <c r="BB355" s="992"/>
      <c r="BC355" s="992"/>
      <c r="BD355" s="992"/>
      <c r="BE355" s="992"/>
      <c r="BF355" s="992"/>
      <c r="BG355" s="992"/>
      <c r="BH355" s="992"/>
      <c r="BI355" s="994"/>
      <c r="BO355" s="33"/>
      <c r="BT355" s="991"/>
      <c r="BU355" s="992"/>
      <c r="BV355" s="992"/>
      <c r="BW355" s="992"/>
      <c r="BX355" s="992"/>
      <c r="BY355" s="992"/>
      <c r="BZ355" s="992"/>
      <c r="CA355" s="992"/>
      <c r="CB355" s="992"/>
      <c r="CC355" s="992"/>
      <c r="CD355" s="992"/>
      <c r="CE355" s="992"/>
      <c r="CF355" s="992"/>
      <c r="CG355" s="992"/>
      <c r="CH355" s="992"/>
      <c r="CI355" s="992"/>
      <c r="CJ355" s="991"/>
      <c r="CK355" s="992"/>
      <c r="CL355" s="992"/>
      <c r="CM355" s="992"/>
      <c r="CN355" s="992"/>
      <c r="CO355" s="992"/>
      <c r="CP355" s="992"/>
      <c r="CQ355" s="992"/>
      <c r="CR355" s="992"/>
      <c r="CS355" s="992"/>
      <c r="CT355" s="992"/>
      <c r="CU355" s="992"/>
      <c r="CV355" s="992"/>
      <c r="CW355" s="992"/>
      <c r="CX355" s="992"/>
      <c r="CY355" s="992"/>
      <c r="CZ355" s="992"/>
      <c r="DA355" s="992"/>
      <c r="DB355" s="992"/>
      <c r="DC355" s="992"/>
      <c r="DD355" s="992"/>
      <c r="DE355" s="992"/>
      <c r="DF355" s="992"/>
      <c r="DG355" s="992"/>
      <c r="DH355" s="992"/>
      <c r="DI355" s="992"/>
      <c r="DJ355" s="992"/>
      <c r="DK355" s="992"/>
      <c r="DL355" s="992"/>
      <c r="DM355" s="992"/>
      <c r="DN355" s="992"/>
      <c r="DO355" s="992"/>
      <c r="DP355" s="992"/>
      <c r="DQ355" s="992"/>
      <c r="DR355" s="992"/>
      <c r="DS355" s="992"/>
      <c r="DT355" s="992"/>
      <c r="DU355" s="992"/>
      <c r="DV355" s="992"/>
      <c r="DW355" s="994"/>
    </row>
    <row r="356" spans="1:160" ht="18.75" customHeight="1">
      <c r="A356" s="33"/>
      <c r="F356" s="995" t="s">
        <v>215</v>
      </c>
      <c r="G356" s="996"/>
      <c r="H356" s="996"/>
      <c r="I356" s="996"/>
      <c r="J356" s="996"/>
      <c r="K356" s="996"/>
      <c r="L356" s="996"/>
      <c r="M356" s="996"/>
      <c r="N356" s="996"/>
      <c r="O356" s="996"/>
      <c r="P356" s="996"/>
      <c r="Q356" s="996"/>
      <c r="R356" s="996"/>
      <c r="S356" s="996"/>
      <c r="T356" s="996"/>
      <c r="U356" s="997"/>
      <c r="V356" s="1001" t="str">
        <f>IF('入力シート（表紙・目次・様式１～６）'!T213=0,"",'入力シート（表紙・目次・様式１～６）'!T213)</f>
        <v>テレビ1台、タブレット端末3台、携帯電話5台、携帯電話用バッテリー6個、乾電池7個、test 8</v>
      </c>
      <c r="W356" s="1002"/>
      <c r="X356" s="1002"/>
      <c r="Y356" s="1002"/>
      <c r="Z356" s="1002"/>
      <c r="AA356" s="1002"/>
      <c r="AB356" s="1002"/>
      <c r="AC356" s="1002"/>
      <c r="AD356" s="1002"/>
      <c r="AE356" s="1002"/>
      <c r="AF356" s="1002"/>
      <c r="AG356" s="1002"/>
      <c r="AH356" s="1002"/>
      <c r="AI356" s="1002"/>
      <c r="AJ356" s="1002"/>
      <c r="AK356" s="1002"/>
      <c r="AL356" s="1002"/>
      <c r="AM356" s="1002"/>
      <c r="AN356" s="1002"/>
      <c r="AO356" s="1002"/>
      <c r="AP356" s="1002"/>
      <c r="AQ356" s="1002"/>
      <c r="AR356" s="1002"/>
      <c r="AS356" s="1002"/>
      <c r="AT356" s="1002"/>
      <c r="AU356" s="1002"/>
      <c r="AV356" s="1002"/>
      <c r="AW356" s="1002"/>
      <c r="AX356" s="1002"/>
      <c r="AY356" s="1002"/>
      <c r="AZ356" s="1002"/>
      <c r="BA356" s="1002"/>
      <c r="BB356" s="1002"/>
      <c r="BC356" s="1002"/>
      <c r="BD356" s="1002"/>
      <c r="BE356" s="1002"/>
      <c r="BF356" s="1002"/>
      <c r="BG356" s="1002"/>
      <c r="BH356" s="1002"/>
      <c r="BI356" s="1003"/>
      <c r="BO356" s="33"/>
      <c r="BT356" s="995" t="s">
        <v>215</v>
      </c>
      <c r="BU356" s="996"/>
      <c r="BV356" s="996"/>
      <c r="BW356" s="996"/>
      <c r="BX356" s="996"/>
      <c r="BY356" s="996"/>
      <c r="BZ356" s="996"/>
      <c r="CA356" s="996"/>
      <c r="CB356" s="996"/>
      <c r="CC356" s="996"/>
      <c r="CD356" s="996"/>
      <c r="CE356" s="996"/>
      <c r="CF356" s="996"/>
      <c r="CG356" s="996"/>
      <c r="CH356" s="996"/>
      <c r="CI356" s="996"/>
      <c r="CJ356" s="998" t="s">
        <v>405</v>
      </c>
      <c r="CK356" s="999"/>
      <c r="CL356" s="999"/>
      <c r="CM356" s="999"/>
      <c r="CN356" s="999"/>
      <c r="CO356" s="999"/>
      <c r="CP356" s="999"/>
      <c r="CQ356" s="999"/>
      <c r="CR356" s="999"/>
      <c r="CS356" s="999"/>
      <c r="CT356" s="999"/>
      <c r="CU356" s="999"/>
      <c r="CV356" s="999"/>
      <c r="CW356" s="999"/>
      <c r="CX356" s="999"/>
      <c r="CY356" s="999"/>
      <c r="CZ356" s="999"/>
      <c r="DA356" s="999"/>
      <c r="DB356" s="999"/>
      <c r="DC356" s="999"/>
      <c r="DD356" s="999"/>
      <c r="DE356" s="999"/>
      <c r="DF356" s="999"/>
      <c r="DG356" s="999"/>
      <c r="DH356" s="999"/>
      <c r="DI356" s="999"/>
      <c r="DJ356" s="999"/>
      <c r="DK356" s="999"/>
      <c r="DL356" s="999"/>
      <c r="DM356" s="999"/>
      <c r="DN356" s="999"/>
      <c r="DO356" s="999"/>
      <c r="DP356" s="999"/>
      <c r="DQ356" s="999"/>
      <c r="DR356" s="999"/>
      <c r="DS356" s="999"/>
      <c r="DT356" s="999"/>
      <c r="DU356" s="999"/>
      <c r="DV356" s="999"/>
      <c r="DW356" s="1000"/>
      <c r="ED356" s="208"/>
      <c r="EE356" s="208"/>
      <c r="EF356" s="208"/>
      <c r="EG356" s="208"/>
      <c r="EH356" s="208"/>
      <c r="EI356" s="208"/>
      <c r="EJ356" s="208"/>
      <c r="EK356" s="208"/>
      <c r="EL356" s="208"/>
      <c r="EM356" s="208"/>
      <c r="EN356" s="208"/>
      <c r="EO356" s="208"/>
      <c r="EP356" s="208"/>
      <c r="EQ356" s="208"/>
      <c r="ER356" s="208"/>
      <c r="ES356" s="208"/>
      <c r="ET356" s="208"/>
      <c r="EU356" s="208"/>
      <c r="EV356" s="208"/>
      <c r="EW356" s="208"/>
      <c r="EX356" s="208"/>
      <c r="EY356" s="208"/>
      <c r="EZ356" s="208"/>
      <c r="FA356" s="208"/>
      <c r="FB356" s="208"/>
      <c r="FC356" s="208"/>
      <c r="FD356" s="208"/>
    </row>
    <row r="357" spans="1:160" ht="18.75" customHeight="1">
      <c r="A357" s="33"/>
      <c r="F357" s="965"/>
      <c r="G357" s="966"/>
      <c r="H357" s="966"/>
      <c r="I357" s="966"/>
      <c r="J357" s="966"/>
      <c r="K357" s="966"/>
      <c r="L357" s="966"/>
      <c r="M357" s="966"/>
      <c r="N357" s="966"/>
      <c r="O357" s="966"/>
      <c r="P357" s="966"/>
      <c r="Q357" s="966"/>
      <c r="R357" s="966"/>
      <c r="S357" s="966"/>
      <c r="T357" s="966"/>
      <c r="U357" s="967"/>
      <c r="V357" s="1004"/>
      <c r="W357" s="1005"/>
      <c r="X357" s="1005"/>
      <c r="Y357" s="1005"/>
      <c r="Z357" s="1005"/>
      <c r="AA357" s="1005"/>
      <c r="AB357" s="1005"/>
      <c r="AC357" s="1005"/>
      <c r="AD357" s="1005"/>
      <c r="AE357" s="1005"/>
      <c r="AF357" s="1005"/>
      <c r="AG357" s="1005"/>
      <c r="AH357" s="1005"/>
      <c r="AI357" s="1005"/>
      <c r="AJ357" s="1005"/>
      <c r="AK357" s="1005"/>
      <c r="AL357" s="1005"/>
      <c r="AM357" s="1005"/>
      <c r="AN357" s="1005"/>
      <c r="AO357" s="1005"/>
      <c r="AP357" s="1005"/>
      <c r="AQ357" s="1005"/>
      <c r="AR357" s="1005"/>
      <c r="AS357" s="1005"/>
      <c r="AT357" s="1005"/>
      <c r="AU357" s="1005"/>
      <c r="AV357" s="1005"/>
      <c r="AW357" s="1005"/>
      <c r="AX357" s="1005"/>
      <c r="AY357" s="1005"/>
      <c r="AZ357" s="1005"/>
      <c r="BA357" s="1005"/>
      <c r="BB357" s="1005"/>
      <c r="BC357" s="1005"/>
      <c r="BD357" s="1005"/>
      <c r="BE357" s="1005"/>
      <c r="BF357" s="1005"/>
      <c r="BG357" s="1005"/>
      <c r="BH357" s="1005"/>
      <c r="BI357" s="1006"/>
      <c r="BO357" s="33"/>
      <c r="BT357" s="965"/>
      <c r="BU357" s="966"/>
      <c r="BV357" s="966"/>
      <c r="BW357" s="966"/>
      <c r="BX357" s="966"/>
      <c r="BY357" s="966"/>
      <c r="BZ357" s="966"/>
      <c r="CA357" s="966"/>
      <c r="CB357" s="966"/>
      <c r="CC357" s="966"/>
      <c r="CD357" s="966"/>
      <c r="CE357" s="966"/>
      <c r="CF357" s="966"/>
      <c r="CG357" s="966"/>
      <c r="CH357" s="966"/>
      <c r="CI357" s="966"/>
      <c r="CJ357" s="293"/>
      <c r="CK357" s="540"/>
      <c r="CL357" s="540"/>
      <c r="CM357" s="540"/>
      <c r="CN357" s="540"/>
      <c r="CO357" s="540"/>
      <c r="CP357" s="540"/>
      <c r="CQ357" s="540"/>
      <c r="CR357" s="540"/>
      <c r="CS357" s="540"/>
      <c r="CT357" s="540"/>
      <c r="CU357" s="540"/>
      <c r="CV357" s="540"/>
      <c r="CW357" s="540"/>
      <c r="CX357" s="540"/>
      <c r="CY357" s="540"/>
      <c r="CZ357" s="540"/>
      <c r="DA357" s="540"/>
      <c r="DB357" s="540"/>
      <c r="DC357" s="540"/>
      <c r="DD357" s="540"/>
      <c r="DE357" s="540"/>
      <c r="DF357" s="540"/>
      <c r="DG357" s="540"/>
      <c r="DH357" s="540"/>
      <c r="DI357" s="540"/>
      <c r="DJ357" s="540"/>
      <c r="DK357" s="540"/>
      <c r="DL357" s="540"/>
      <c r="DM357" s="540"/>
      <c r="DN357" s="540"/>
      <c r="DO357" s="540"/>
      <c r="DP357" s="540"/>
      <c r="DQ357" s="540"/>
      <c r="DR357" s="540"/>
      <c r="DS357" s="540"/>
      <c r="DT357" s="540"/>
      <c r="DU357" s="540"/>
      <c r="DV357" s="540"/>
      <c r="DW357" s="294"/>
      <c r="ED357" s="208"/>
      <c r="EE357" s="208"/>
      <c r="EF357" s="208"/>
      <c r="EG357" s="208"/>
      <c r="EH357" s="208"/>
      <c r="EI357" s="208"/>
      <c r="EJ357" s="208"/>
      <c r="EK357" s="208"/>
      <c r="EL357" s="208"/>
      <c r="EM357" s="208"/>
      <c r="EN357" s="208"/>
      <c r="EO357" s="208"/>
      <c r="EP357" s="208"/>
      <c r="EQ357" s="208"/>
      <c r="ER357" s="208"/>
      <c r="ES357" s="208"/>
      <c r="ET357" s="208"/>
      <c r="EU357" s="208"/>
      <c r="EV357" s="208"/>
      <c r="EW357" s="208"/>
      <c r="EX357" s="208"/>
      <c r="EY357" s="208"/>
      <c r="EZ357" s="208"/>
      <c r="FA357" s="208"/>
      <c r="FB357" s="208"/>
      <c r="FC357" s="208"/>
      <c r="FD357" s="208"/>
    </row>
    <row r="358" spans="1:160" ht="18.75" customHeight="1">
      <c r="A358" s="33"/>
      <c r="F358" s="968"/>
      <c r="G358" s="969"/>
      <c r="H358" s="969"/>
      <c r="I358" s="969"/>
      <c r="J358" s="969"/>
      <c r="K358" s="969"/>
      <c r="L358" s="969"/>
      <c r="M358" s="969"/>
      <c r="N358" s="969"/>
      <c r="O358" s="969"/>
      <c r="P358" s="969"/>
      <c r="Q358" s="969"/>
      <c r="R358" s="969"/>
      <c r="S358" s="969"/>
      <c r="T358" s="969"/>
      <c r="U358" s="970"/>
      <c r="V358" s="1007"/>
      <c r="W358" s="1008"/>
      <c r="X358" s="1008"/>
      <c r="Y358" s="1008"/>
      <c r="Z358" s="1008"/>
      <c r="AA358" s="1008"/>
      <c r="AB358" s="1008"/>
      <c r="AC358" s="1008"/>
      <c r="AD358" s="1008"/>
      <c r="AE358" s="1008"/>
      <c r="AF358" s="1008"/>
      <c r="AG358" s="1008"/>
      <c r="AH358" s="1008"/>
      <c r="AI358" s="1008"/>
      <c r="AJ358" s="1008"/>
      <c r="AK358" s="1008"/>
      <c r="AL358" s="1008"/>
      <c r="AM358" s="1008"/>
      <c r="AN358" s="1008"/>
      <c r="AO358" s="1008"/>
      <c r="AP358" s="1008"/>
      <c r="AQ358" s="1008"/>
      <c r="AR358" s="1008"/>
      <c r="AS358" s="1008"/>
      <c r="AT358" s="1008"/>
      <c r="AU358" s="1008"/>
      <c r="AV358" s="1008"/>
      <c r="AW358" s="1008"/>
      <c r="AX358" s="1008"/>
      <c r="AY358" s="1008"/>
      <c r="AZ358" s="1008"/>
      <c r="BA358" s="1008"/>
      <c r="BB358" s="1008"/>
      <c r="BC358" s="1008"/>
      <c r="BD358" s="1008"/>
      <c r="BE358" s="1008"/>
      <c r="BF358" s="1008"/>
      <c r="BG358" s="1008"/>
      <c r="BH358" s="1008"/>
      <c r="BI358" s="1009"/>
      <c r="BO358" s="33"/>
      <c r="BT358" s="968"/>
      <c r="BU358" s="969"/>
      <c r="BV358" s="969"/>
      <c r="BW358" s="969"/>
      <c r="BX358" s="969"/>
      <c r="BY358" s="969"/>
      <c r="BZ358" s="969"/>
      <c r="CA358" s="969"/>
      <c r="CB358" s="969"/>
      <c r="CC358" s="969"/>
      <c r="CD358" s="969"/>
      <c r="CE358" s="969"/>
      <c r="CF358" s="969"/>
      <c r="CG358" s="969"/>
      <c r="CH358" s="969"/>
      <c r="CI358" s="969"/>
      <c r="CJ358" s="974" t="s">
        <v>406</v>
      </c>
      <c r="CK358" s="975"/>
      <c r="CL358" s="975"/>
      <c r="CM358" s="975"/>
      <c r="CN358" s="975"/>
      <c r="CO358" s="975"/>
      <c r="CP358" s="975"/>
      <c r="CQ358" s="975"/>
      <c r="CR358" s="975"/>
      <c r="CS358" s="975"/>
      <c r="CT358" s="975"/>
      <c r="CU358" s="975"/>
      <c r="CV358" s="975"/>
      <c r="CW358" s="975"/>
      <c r="CX358" s="975"/>
      <c r="CY358" s="975"/>
      <c r="CZ358" s="975"/>
      <c r="DA358" s="975"/>
      <c r="DB358" s="975"/>
      <c r="DC358" s="975"/>
      <c r="DD358" s="975"/>
      <c r="DE358" s="975"/>
      <c r="DF358" s="975"/>
      <c r="DG358" s="975"/>
      <c r="DH358" s="975"/>
      <c r="DI358" s="975"/>
      <c r="DJ358" s="975"/>
      <c r="DK358" s="975"/>
      <c r="DL358" s="975"/>
      <c r="DM358" s="975"/>
      <c r="DN358" s="975"/>
      <c r="DO358" s="975"/>
      <c r="DP358" s="975"/>
      <c r="DQ358" s="975"/>
      <c r="DR358" s="975"/>
      <c r="DS358" s="975"/>
      <c r="DT358" s="975"/>
      <c r="DU358" s="975"/>
      <c r="DV358" s="975"/>
      <c r="DW358" s="976"/>
      <c r="ED358" s="208"/>
      <c r="EE358" s="208"/>
      <c r="EF358" s="208"/>
      <c r="EG358" s="208"/>
      <c r="EH358" s="208"/>
      <c r="EI358" s="208"/>
      <c r="EJ358" s="208"/>
      <c r="EK358" s="208"/>
      <c r="EL358" s="208"/>
      <c r="EM358" s="208"/>
      <c r="EN358" s="208"/>
      <c r="EO358" s="208"/>
      <c r="EP358" s="208"/>
      <c r="EQ358" s="208"/>
      <c r="ER358" s="208"/>
      <c r="ES358" s="208"/>
      <c r="ET358" s="208"/>
      <c r="EU358" s="208"/>
      <c r="EV358" s="208"/>
      <c r="EW358" s="208"/>
      <c r="EX358" s="208"/>
      <c r="EY358" s="208"/>
      <c r="EZ358" s="208"/>
      <c r="FA358" s="208"/>
      <c r="FB358" s="208"/>
      <c r="FC358" s="208"/>
      <c r="FD358" s="208"/>
    </row>
    <row r="359" spans="1:160" ht="18.75" customHeight="1">
      <c r="A359" s="33"/>
      <c r="F359" s="962" t="s">
        <v>216</v>
      </c>
      <c r="G359" s="963"/>
      <c r="H359" s="963"/>
      <c r="I359" s="963"/>
      <c r="J359" s="963"/>
      <c r="K359" s="963"/>
      <c r="L359" s="963"/>
      <c r="M359" s="963"/>
      <c r="N359" s="963"/>
      <c r="O359" s="963"/>
      <c r="P359" s="963"/>
      <c r="Q359" s="963"/>
      <c r="R359" s="963"/>
      <c r="S359" s="963"/>
      <c r="T359" s="963"/>
      <c r="U359" s="964"/>
      <c r="V359" s="1171" t="str">
        <f>IF('入力シート（表紙・目次・様式１～６）'!T238=0,"",'入力シート（表紙・目次・様式１～６）'!T238)</f>
        <v>従業員名簿、利用者名簿、案内旗9枚、携帯電話10台、携帯電話用バッテリー11個、拡声器12台、懐中電灯13台、乾電池14個、ライフジャケット15着、蛍光塗料16個、test17</v>
      </c>
      <c r="W359" s="1172"/>
      <c r="X359" s="1172"/>
      <c r="Y359" s="1172"/>
      <c r="Z359" s="1172"/>
      <c r="AA359" s="1172"/>
      <c r="AB359" s="1172"/>
      <c r="AC359" s="1172"/>
      <c r="AD359" s="1172"/>
      <c r="AE359" s="1172"/>
      <c r="AF359" s="1172"/>
      <c r="AG359" s="1172"/>
      <c r="AH359" s="1172"/>
      <c r="AI359" s="1172"/>
      <c r="AJ359" s="1172"/>
      <c r="AK359" s="1172"/>
      <c r="AL359" s="1172"/>
      <c r="AM359" s="1172"/>
      <c r="AN359" s="1172"/>
      <c r="AO359" s="1172"/>
      <c r="AP359" s="1172"/>
      <c r="AQ359" s="1172"/>
      <c r="AR359" s="1172"/>
      <c r="AS359" s="1172"/>
      <c r="AT359" s="1172"/>
      <c r="AU359" s="1172"/>
      <c r="AV359" s="1172"/>
      <c r="AW359" s="1172"/>
      <c r="AX359" s="1172"/>
      <c r="AY359" s="1172"/>
      <c r="AZ359" s="1172"/>
      <c r="BA359" s="1172"/>
      <c r="BB359" s="1172"/>
      <c r="BC359" s="1172"/>
      <c r="BD359" s="1172"/>
      <c r="BE359" s="1172"/>
      <c r="BF359" s="1172"/>
      <c r="BG359" s="1172"/>
      <c r="BH359" s="1172"/>
      <c r="BI359" s="1173"/>
      <c r="BO359" s="33"/>
      <c r="BT359" s="962" t="s">
        <v>216</v>
      </c>
      <c r="BU359" s="963"/>
      <c r="BV359" s="963"/>
      <c r="BW359" s="963"/>
      <c r="BX359" s="963"/>
      <c r="BY359" s="963"/>
      <c r="BZ359" s="963"/>
      <c r="CA359" s="963"/>
      <c r="CB359" s="963"/>
      <c r="CC359" s="963"/>
      <c r="CD359" s="963"/>
      <c r="CE359" s="963"/>
      <c r="CF359" s="963"/>
      <c r="CG359" s="963"/>
      <c r="CH359" s="963"/>
      <c r="CI359" s="963"/>
      <c r="CJ359" s="971" t="s">
        <v>407</v>
      </c>
      <c r="CK359" s="972"/>
      <c r="CL359" s="972"/>
      <c r="CM359" s="972"/>
      <c r="CN359" s="972"/>
      <c r="CO359" s="972"/>
      <c r="CP359" s="972"/>
      <c r="CQ359" s="972"/>
      <c r="CR359" s="972"/>
      <c r="CS359" s="972"/>
      <c r="CT359" s="972"/>
      <c r="CU359" s="972"/>
      <c r="CV359" s="972"/>
      <c r="CW359" s="972"/>
      <c r="CX359" s="972"/>
      <c r="CY359" s="972"/>
      <c r="CZ359" s="972"/>
      <c r="DA359" s="972"/>
      <c r="DB359" s="972"/>
      <c r="DC359" s="972"/>
      <c r="DD359" s="972"/>
      <c r="DE359" s="972"/>
      <c r="DF359" s="972"/>
      <c r="DG359" s="972"/>
      <c r="DH359" s="972"/>
      <c r="DI359" s="972"/>
      <c r="DJ359" s="972"/>
      <c r="DK359" s="972"/>
      <c r="DL359" s="972"/>
      <c r="DM359" s="972"/>
      <c r="DN359" s="972"/>
      <c r="DO359" s="972"/>
      <c r="DP359" s="972"/>
      <c r="DQ359" s="972"/>
      <c r="DR359" s="972"/>
      <c r="DS359" s="972"/>
      <c r="DT359" s="972"/>
      <c r="DU359" s="972"/>
      <c r="DV359" s="972"/>
      <c r="DW359" s="973"/>
      <c r="ED359" s="208"/>
      <c r="EE359" s="208"/>
      <c r="EF359" s="208"/>
      <c r="EG359" s="208"/>
      <c r="EH359" s="208"/>
      <c r="EI359" s="208"/>
      <c r="EJ359" s="208"/>
      <c r="EK359" s="208"/>
      <c r="EL359" s="208"/>
      <c r="EM359" s="208"/>
      <c r="EN359" s="208"/>
      <c r="EO359" s="208"/>
      <c r="EP359" s="208"/>
      <c r="EQ359" s="208"/>
      <c r="ER359" s="208"/>
      <c r="ES359" s="208"/>
      <c r="ET359" s="208"/>
      <c r="EU359" s="208"/>
      <c r="EV359" s="208"/>
      <c r="EW359" s="208"/>
      <c r="EX359" s="208"/>
      <c r="EY359" s="208"/>
      <c r="EZ359" s="208"/>
      <c r="FA359" s="208"/>
      <c r="FB359" s="208"/>
      <c r="FC359" s="208"/>
      <c r="FD359" s="208"/>
    </row>
    <row r="360" spans="1:160" ht="18.75" customHeight="1">
      <c r="A360" s="33"/>
      <c r="F360" s="965"/>
      <c r="G360" s="966"/>
      <c r="H360" s="966"/>
      <c r="I360" s="966"/>
      <c r="J360" s="966"/>
      <c r="K360" s="966"/>
      <c r="L360" s="966"/>
      <c r="M360" s="966"/>
      <c r="N360" s="966"/>
      <c r="O360" s="966"/>
      <c r="P360" s="966"/>
      <c r="Q360" s="966"/>
      <c r="R360" s="966"/>
      <c r="S360" s="966"/>
      <c r="T360" s="966"/>
      <c r="U360" s="967"/>
      <c r="V360" s="1174"/>
      <c r="W360" s="1175"/>
      <c r="X360" s="1175"/>
      <c r="Y360" s="1175"/>
      <c r="Z360" s="1175"/>
      <c r="AA360" s="1175"/>
      <c r="AB360" s="1175"/>
      <c r="AC360" s="1175"/>
      <c r="AD360" s="1175"/>
      <c r="AE360" s="1175"/>
      <c r="AF360" s="1175"/>
      <c r="AG360" s="1175"/>
      <c r="AH360" s="1175"/>
      <c r="AI360" s="1175"/>
      <c r="AJ360" s="1175"/>
      <c r="AK360" s="1175"/>
      <c r="AL360" s="1175"/>
      <c r="AM360" s="1175"/>
      <c r="AN360" s="1175"/>
      <c r="AO360" s="1175"/>
      <c r="AP360" s="1175"/>
      <c r="AQ360" s="1175"/>
      <c r="AR360" s="1175"/>
      <c r="AS360" s="1175"/>
      <c r="AT360" s="1175"/>
      <c r="AU360" s="1175"/>
      <c r="AV360" s="1175"/>
      <c r="AW360" s="1175"/>
      <c r="AX360" s="1175"/>
      <c r="AY360" s="1175"/>
      <c r="AZ360" s="1175"/>
      <c r="BA360" s="1175"/>
      <c r="BB360" s="1175"/>
      <c r="BC360" s="1175"/>
      <c r="BD360" s="1175"/>
      <c r="BE360" s="1175"/>
      <c r="BF360" s="1175"/>
      <c r="BG360" s="1175"/>
      <c r="BH360" s="1175"/>
      <c r="BI360" s="1176"/>
      <c r="BO360" s="33"/>
      <c r="BT360" s="965"/>
      <c r="BU360" s="985"/>
      <c r="BV360" s="985"/>
      <c r="BW360" s="985"/>
      <c r="BX360" s="985"/>
      <c r="BY360" s="985"/>
      <c r="BZ360" s="985"/>
      <c r="CA360" s="985"/>
      <c r="CB360" s="985"/>
      <c r="CC360" s="985"/>
      <c r="CD360" s="985"/>
      <c r="CE360" s="985"/>
      <c r="CF360" s="985"/>
      <c r="CG360" s="985"/>
      <c r="CH360" s="985"/>
      <c r="CI360" s="985"/>
      <c r="CJ360" s="986" t="s">
        <v>408</v>
      </c>
      <c r="CK360" s="987"/>
      <c r="CL360" s="987"/>
      <c r="CM360" s="987"/>
      <c r="CN360" s="987"/>
      <c r="CO360" s="987"/>
      <c r="CP360" s="987"/>
      <c r="CQ360" s="987"/>
      <c r="CR360" s="987"/>
      <c r="CS360" s="987"/>
      <c r="CT360" s="987"/>
      <c r="CU360" s="987"/>
      <c r="CV360" s="987"/>
      <c r="CW360" s="987"/>
      <c r="CX360" s="987"/>
      <c r="CY360" s="987"/>
      <c r="CZ360" s="987"/>
      <c r="DA360" s="987"/>
      <c r="DB360" s="987"/>
      <c r="DC360" s="987"/>
      <c r="DD360" s="987"/>
      <c r="DE360" s="987"/>
      <c r="DF360" s="987"/>
      <c r="DG360" s="987"/>
      <c r="DH360" s="987"/>
      <c r="DI360" s="987"/>
      <c r="DJ360" s="987"/>
      <c r="DK360" s="987"/>
      <c r="DL360" s="987"/>
      <c r="DM360" s="987"/>
      <c r="DN360" s="987"/>
      <c r="DO360" s="987"/>
      <c r="DP360" s="987"/>
      <c r="DQ360" s="987"/>
      <c r="DR360" s="987"/>
      <c r="DS360" s="987"/>
      <c r="DT360" s="987"/>
      <c r="DU360" s="987"/>
      <c r="DV360" s="987"/>
      <c r="DW360" s="988"/>
      <c r="ED360" s="208"/>
      <c r="EE360" s="208"/>
      <c r="EF360" s="208"/>
      <c r="EG360" s="208"/>
      <c r="EH360" s="208"/>
      <c r="EI360" s="208"/>
      <c r="EJ360" s="208"/>
      <c r="EK360" s="208"/>
      <c r="EL360" s="208"/>
      <c r="EM360" s="208"/>
      <c r="EN360" s="208"/>
      <c r="EO360" s="208"/>
      <c r="EP360" s="208"/>
      <c r="EQ360" s="208"/>
      <c r="ER360" s="208"/>
      <c r="ES360" s="208"/>
      <c r="ET360" s="208"/>
      <c r="EU360" s="208"/>
      <c r="EV360" s="208"/>
      <c r="EW360" s="208"/>
      <c r="EX360" s="208"/>
      <c r="EY360" s="208"/>
      <c r="EZ360" s="208"/>
      <c r="FA360" s="208"/>
      <c r="FB360" s="208"/>
      <c r="FC360" s="208"/>
      <c r="FD360" s="208"/>
    </row>
    <row r="361" spans="1:160" ht="18.75" customHeight="1">
      <c r="A361" s="33"/>
      <c r="F361" s="968"/>
      <c r="G361" s="969"/>
      <c r="H361" s="969"/>
      <c r="I361" s="969"/>
      <c r="J361" s="969"/>
      <c r="K361" s="969"/>
      <c r="L361" s="969"/>
      <c r="M361" s="969"/>
      <c r="N361" s="969"/>
      <c r="O361" s="969"/>
      <c r="P361" s="969"/>
      <c r="Q361" s="969"/>
      <c r="R361" s="969"/>
      <c r="S361" s="969"/>
      <c r="T361" s="969"/>
      <c r="U361" s="970"/>
      <c r="V361" s="1177"/>
      <c r="W361" s="1178"/>
      <c r="X361" s="1178"/>
      <c r="Y361" s="1178"/>
      <c r="Z361" s="1178"/>
      <c r="AA361" s="1178"/>
      <c r="AB361" s="1178"/>
      <c r="AC361" s="1178"/>
      <c r="AD361" s="1178"/>
      <c r="AE361" s="1178"/>
      <c r="AF361" s="1178"/>
      <c r="AG361" s="1178"/>
      <c r="AH361" s="1178"/>
      <c r="AI361" s="1178"/>
      <c r="AJ361" s="1178"/>
      <c r="AK361" s="1178"/>
      <c r="AL361" s="1178"/>
      <c r="AM361" s="1178"/>
      <c r="AN361" s="1178"/>
      <c r="AO361" s="1178"/>
      <c r="AP361" s="1178"/>
      <c r="AQ361" s="1178"/>
      <c r="AR361" s="1178"/>
      <c r="AS361" s="1178"/>
      <c r="AT361" s="1178"/>
      <c r="AU361" s="1178"/>
      <c r="AV361" s="1178"/>
      <c r="AW361" s="1178"/>
      <c r="AX361" s="1178"/>
      <c r="AY361" s="1178"/>
      <c r="AZ361" s="1178"/>
      <c r="BA361" s="1178"/>
      <c r="BB361" s="1178"/>
      <c r="BC361" s="1178"/>
      <c r="BD361" s="1178"/>
      <c r="BE361" s="1178"/>
      <c r="BF361" s="1178"/>
      <c r="BG361" s="1178"/>
      <c r="BH361" s="1178"/>
      <c r="BI361" s="1179"/>
      <c r="BO361" s="33"/>
      <c r="BT361" s="968"/>
      <c r="BU361" s="969"/>
      <c r="BV361" s="969"/>
      <c r="BW361" s="969"/>
      <c r="BX361" s="969"/>
      <c r="BY361" s="969"/>
      <c r="BZ361" s="969"/>
      <c r="CA361" s="969"/>
      <c r="CB361" s="969"/>
      <c r="CC361" s="969"/>
      <c r="CD361" s="969"/>
      <c r="CE361" s="969"/>
      <c r="CF361" s="969"/>
      <c r="CG361" s="969"/>
      <c r="CH361" s="969"/>
      <c r="CI361" s="969"/>
      <c r="CJ361" s="974" t="s">
        <v>409</v>
      </c>
      <c r="CK361" s="975"/>
      <c r="CL361" s="975"/>
      <c r="CM361" s="975"/>
      <c r="CN361" s="975"/>
      <c r="CO361" s="975"/>
      <c r="CP361" s="975"/>
      <c r="CQ361" s="975"/>
      <c r="CR361" s="975"/>
      <c r="CS361" s="975"/>
      <c r="CT361" s="975"/>
      <c r="CU361" s="975"/>
      <c r="CV361" s="975"/>
      <c r="CW361" s="975"/>
      <c r="CX361" s="975"/>
      <c r="CY361" s="975"/>
      <c r="CZ361" s="975"/>
      <c r="DA361" s="975"/>
      <c r="DB361" s="975"/>
      <c r="DC361" s="975"/>
      <c r="DD361" s="975"/>
      <c r="DE361" s="975"/>
      <c r="DF361" s="975"/>
      <c r="DG361" s="975"/>
      <c r="DH361" s="975"/>
      <c r="DI361" s="975"/>
      <c r="DJ361" s="975"/>
      <c r="DK361" s="975"/>
      <c r="DL361" s="975"/>
      <c r="DM361" s="975"/>
      <c r="DN361" s="975"/>
      <c r="DO361" s="975"/>
      <c r="DP361" s="975"/>
      <c r="DQ361" s="975"/>
      <c r="DR361" s="975"/>
      <c r="DS361" s="975"/>
      <c r="DT361" s="975"/>
      <c r="DU361" s="975"/>
      <c r="DV361" s="975"/>
      <c r="DW361" s="976"/>
      <c r="ED361" s="208"/>
      <c r="EE361" s="208"/>
      <c r="EF361" s="208"/>
      <c r="EG361" s="208"/>
      <c r="EH361" s="208"/>
      <c r="EI361" s="208"/>
      <c r="EJ361" s="208"/>
      <c r="EK361" s="208"/>
      <c r="EL361" s="208"/>
      <c r="EM361" s="208"/>
      <c r="EN361" s="208"/>
      <c r="EO361" s="208"/>
      <c r="EP361" s="208"/>
      <c r="EQ361" s="208"/>
      <c r="ER361" s="208"/>
      <c r="ES361" s="208"/>
      <c r="ET361" s="208"/>
      <c r="EU361" s="208"/>
      <c r="EV361" s="208"/>
      <c r="EW361" s="208"/>
      <c r="EX361" s="208"/>
      <c r="EY361" s="208"/>
      <c r="EZ361" s="208"/>
      <c r="FA361" s="208"/>
      <c r="FB361" s="208"/>
      <c r="FC361" s="208"/>
      <c r="FD361" s="208"/>
    </row>
    <row r="362" spans="1:160" ht="18.75" customHeight="1">
      <c r="A362" s="33"/>
      <c r="F362" s="962" t="s">
        <v>206</v>
      </c>
      <c r="G362" s="963"/>
      <c r="H362" s="963"/>
      <c r="I362" s="963"/>
      <c r="J362" s="963"/>
      <c r="K362" s="963"/>
      <c r="L362" s="963"/>
      <c r="M362" s="963"/>
      <c r="N362" s="963"/>
      <c r="O362" s="963"/>
      <c r="P362" s="963"/>
      <c r="Q362" s="963"/>
      <c r="R362" s="963"/>
      <c r="S362" s="963"/>
      <c r="T362" s="963"/>
      <c r="U362" s="964"/>
      <c r="V362" s="1171" t="str">
        <f>IF('入力シート（表紙・目次・様式１～６）'!T251=0,"",'入力シート（表紙・目次・様式１～６）'!T251)</f>
        <v>水18日分、食料19日分、寝具20人分、防寒具21人分、test22</v>
      </c>
      <c r="W362" s="1172"/>
      <c r="X362" s="1172"/>
      <c r="Y362" s="1172"/>
      <c r="Z362" s="1172"/>
      <c r="AA362" s="1172"/>
      <c r="AB362" s="1172"/>
      <c r="AC362" s="1172"/>
      <c r="AD362" s="1172"/>
      <c r="AE362" s="1172"/>
      <c r="AF362" s="1172"/>
      <c r="AG362" s="1172"/>
      <c r="AH362" s="1172"/>
      <c r="AI362" s="1172"/>
      <c r="AJ362" s="1172"/>
      <c r="AK362" s="1172"/>
      <c r="AL362" s="1172"/>
      <c r="AM362" s="1172"/>
      <c r="AN362" s="1172"/>
      <c r="AO362" s="1172"/>
      <c r="AP362" s="1172"/>
      <c r="AQ362" s="1172"/>
      <c r="AR362" s="1172"/>
      <c r="AS362" s="1172"/>
      <c r="AT362" s="1172"/>
      <c r="AU362" s="1172"/>
      <c r="AV362" s="1172"/>
      <c r="AW362" s="1172"/>
      <c r="AX362" s="1172"/>
      <c r="AY362" s="1172"/>
      <c r="AZ362" s="1172"/>
      <c r="BA362" s="1172"/>
      <c r="BB362" s="1172"/>
      <c r="BC362" s="1172"/>
      <c r="BD362" s="1172"/>
      <c r="BE362" s="1172"/>
      <c r="BF362" s="1172"/>
      <c r="BG362" s="1172"/>
      <c r="BH362" s="1172"/>
      <c r="BI362" s="1173"/>
      <c r="BO362" s="33"/>
      <c r="BT362" s="962" t="s">
        <v>206</v>
      </c>
      <c r="BU362" s="963"/>
      <c r="BV362" s="963"/>
      <c r="BW362" s="963"/>
      <c r="BX362" s="963"/>
      <c r="BY362" s="963"/>
      <c r="BZ362" s="963"/>
      <c r="CA362" s="963"/>
      <c r="CB362" s="963"/>
      <c r="CC362" s="963"/>
      <c r="CD362" s="963"/>
      <c r="CE362" s="963"/>
      <c r="CF362" s="963"/>
      <c r="CG362" s="963"/>
      <c r="CH362" s="963"/>
      <c r="CI362" s="963"/>
      <c r="CJ362" s="971" t="s">
        <v>410</v>
      </c>
      <c r="CK362" s="972"/>
      <c r="CL362" s="972"/>
      <c r="CM362" s="972"/>
      <c r="CN362" s="972"/>
      <c r="CO362" s="972"/>
      <c r="CP362" s="972"/>
      <c r="CQ362" s="972"/>
      <c r="CR362" s="972"/>
      <c r="CS362" s="972"/>
      <c r="CT362" s="972"/>
      <c r="CU362" s="972"/>
      <c r="CV362" s="972"/>
      <c r="CW362" s="972"/>
      <c r="CX362" s="972"/>
      <c r="CY362" s="972"/>
      <c r="CZ362" s="972"/>
      <c r="DA362" s="972"/>
      <c r="DB362" s="972"/>
      <c r="DC362" s="972"/>
      <c r="DD362" s="972"/>
      <c r="DE362" s="972"/>
      <c r="DF362" s="972"/>
      <c r="DG362" s="972"/>
      <c r="DH362" s="972"/>
      <c r="DI362" s="972"/>
      <c r="DJ362" s="972"/>
      <c r="DK362" s="972"/>
      <c r="DL362" s="972"/>
      <c r="DM362" s="972"/>
      <c r="DN362" s="972"/>
      <c r="DO362" s="972"/>
      <c r="DP362" s="972"/>
      <c r="DQ362" s="972"/>
      <c r="DR362" s="972"/>
      <c r="DS362" s="972"/>
      <c r="DT362" s="972"/>
      <c r="DU362" s="972"/>
      <c r="DV362" s="972"/>
      <c r="DW362" s="973"/>
      <c r="ED362" s="208"/>
      <c r="EE362" s="208"/>
      <c r="EF362" s="208"/>
      <c r="EG362" s="208"/>
      <c r="EH362" s="208"/>
      <c r="EI362" s="208"/>
      <c r="EJ362" s="208"/>
      <c r="EK362" s="208"/>
      <c r="EL362" s="208"/>
      <c r="EM362" s="208"/>
      <c r="EN362" s="208"/>
      <c r="EO362" s="208"/>
      <c r="EP362" s="208"/>
      <c r="EQ362" s="208"/>
      <c r="ER362" s="208"/>
      <c r="ES362" s="208"/>
      <c r="ET362" s="208"/>
      <c r="EU362" s="208"/>
      <c r="EV362" s="208"/>
      <c r="EW362" s="208"/>
      <c r="EX362" s="208"/>
      <c r="EY362" s="208"/>
      <c r="EZ362" s="208"/>
      <c r="FA362" s="208"/>
      <c r="FB362" s="208"/>
      <c r="FC362" s="208"/>
      <c r="FD362" s="208"/>
    </row>
    <row r="363" spans="1:160" ht="18.75" customHeight="1">
      <c r="A363" s="33"/>
      <c r="F363" s="965"/>
      <c r="G363" s="966"/>
      <c r="H363" s="966"/>
      <c r="I363" s="966"/>
      <c r="J363" s="966"/>
      <c r="K363" s="966"/>
      <c r="L363" s="966"/>
      <c r="M363" s="966"/>
      <c r="N363" s="966"/>
      <c r="O363" s="966"/>
      <c r="P363" s="966"/>
      <c r="Q363" s="966"/>
      <c r="R363" s="966"/>
      <c r="S363" s="966"/>
      <c r="T363" s="966"/>
      <c r="U363" s="967"/>
      <c r="V363" s="1174"/>
      <c r="W363" s="1175"/>
      <c r="X363" s="1175"/>
      <c r="Y363" s="1175"/>
      <c r="Z363" s="1175"/>
      <c r="AA363" s="1175"/>
      <c r="AB363" s="1175"/>
      <c r="AC363" s="1175"/>
      <c r="AD363" s="1175"/>
      <c r="AE363" s="1175"/>
      <c r="AF363" s="1175"/>
      <c r="AG363" s="1175"/>
      <c r="AH363" s="1175"/>
      <c r="AI363" s="1175"/>
      <c r="AJ363" s="1175"/>
      <c r="AK363" s="1175"/>
      <c r="AL363" s="1175"/>
      <c r="AM363" s="1175"/>
      <c r="AN363" s="1175"/>
      <c r="AO363" s="1175"/>
      <c r="AP363" s="1175"/>
      <c r="AQ363" s="1175"/>
      <c r="AR363" s="1175"/>
      <c r="AS363" s="1175"/>
      <c r="AT363" s="1175"/>
      <c r="AU363" s="1175"/>
      <c r="AV363" s="1175"/>
      <c r="AW363" s="1175"/>
      <c r="AX363" s="1175"/>
      <c r="AY363" s="1175"/>
      <c r="AZ363" s="1175"/>
      <c r="BA363" s="1175"/>
      <c r="BB363" s="1175"/>
      <c r="BC363" s="1175"/>
      <c r="BD363" s="1175"/>
      <c r="BE363" s="1175"/>
      <c r="BF363" s="1175"/>
      <c r="BG363" s="1175"/>
      <c r="BH363" s="1175"/>
      <c r="BI363" s="1176"/>
      <c r="BO363" s="33"/>
      <c r="BT363" s="965"/>
      <c r="BU363" s="966"/>
      <c r="BV363" s="966"/>
      <c r="BW363" s="966"/>
      <c r="BX363" s="966"/>
      <c r="BY363" s="966"/>
      <c r="BZ363" s="966"/>
      <c r="CA363" s="966"/>
      <c r="CB363" s="966"/>
      <c r="CC363" s="966"/>
      <c r="CD363" s="966"/>
      <c r="CE363" s="966"/>
      <c r="CF363" s="966"/>
      <c r="CG363" s="966"/>
      <c r="CH363" s="966"/>
      <c r="CI363" s="966"/>
      <c r="CJ363" s="293"/>
      <c r="CK363" s="540"/>
      <c r="CL363" s="540"/>
      <c r="CM363" s="540"/>
      <c r="CN363" s="540"/>
      <c r="CO363" s="540"/>
      <c r="CP363" s="540"/>
      <c r="CQ363" s="540"/>
      <c r="CR363" s="540"/>
      <c r="CS363" s="540"/>
      <c r="CT363" s="540"/>
      <c r="CU363" s="540"/>
      <c r="CV363" s="540"/>
      <c r="CW363" s="540"/>
      <c r="CX363" s="540"/>
      <c r="CY363" s="540"/>
      <c r="CZ363" s="540"/>
      <c r="DA363" s="540"/>
      <c r="DB363" s="540"/>
      <c r="DC363" s="540"/>
      <c r="DD363" s="540"/>
      <c r="DE363" s="540"/>
      <c r="DF363" s="540"/>
      <c r="DG363" s="540"/>
      <c r="DH363" s="540"/>
      <c r="DI363" s="540"/>
      <c r="DJ363" s="540"/>
      <c r="DK363" s="540"/>
      <c r="DL363" s="540"/>
      <c r="DM363" s="540"/>
      <c r="DN363" s="540"/>
      <c r="DO363" s="540"/>
      <c r="DP363" s="540"/>
      <c r="DQ363" s="540"/>
      <c r="DR363" s="540"/>
      <c r="DS363" s="540"/>
      <c r="DT363" s="540"/>
      <c r="DU363" s="540"/>
      <c r="DV363" s="540"/>
      <c r="DW363" s="294"/>
      <c r="ED363" s="208"/>
      <c r="EE363" s="208"/>
      <c r="EF363" s="208"/>
      <c r="EG363" s="208"/>
      <c r="EH363" s="208"/>
      <c r="EI363" s="208"/>
      <c r="EJ363" s="208"/>
      <c r="EK363" s="208"/>
      <c r="EL363" s="208"/>
      <c r="EM363" s="208"/>
      <c r="EN363" s="208"/>
      <c r="EO363" s="208"/>
      <c r="EP363" s="208"/>
      <c r="EQ363" s="208"/>
      <c r="ER363" s="208"/>
      <c r="ES363" s="208"/>
      <c r="ET363" s="208"/>
      <c r="EU363" s="208"/>
      <c r="EV363" s="208"/>
      <c r="EW363" s="208"/>
      <c r="EX363" s="208"/>
      <c r="EY363" s="208"/>
      <c r="EZ363" s="208"/>
      <c r="FA363" s="208"/>
      <c r="FB363" s="208"/>
      <c r="FC363" s="208"/>
      <c r="FD363" s="208"/>
    </row>
    <row r="364" spans="1:160" ht="18.75" customHeight="1">
      <c r="A364" s="33"/>
      <c r="F364" s="968"/>
      <c r="G364" s="969"/>
      <c r="H364" s="969"/>
      <c r="I364" s="969"/>
      <c r="J364" s="969"/>
      <c r="K364" s="969"/>
      <c r="L364" s="969"/>
      <c r="M364" s="969"/>
      <c r="N364" s="969"/>
      <c r="O364" s="969"/>
      <c r="P364" s="969"/>
      <c r="Q364" s="969"/>
      <c r="R364" s="969"/>
      <c r="S364" s="969"/>
      <c r="T364" s="969"/>
      <c r="U364" s="970"/>
      <c r="V364" s="1177"/>
      <c r="W364" s="1178"/>
      <c r="X364" s="1178"/>
      <c r="Y364" s="1178"/>
      <c r="Z364" s="1178"/>
      <c r="AA364" s="1178"/>
      <c r="AB364" s="1178"/>
      <c r="AC364" s="1178"/>
      <c r="AD364" s="1178"/>
      <c r="AE364" s="1178"/>
      <c r="AF364" s="1178"/>
      <c r="AG364" s="1178"/>
      <c r="AH364" s="1178"/>
      <c r="AI364" s="1178"/>
      <c r="AJ364" s="1178"/>
      <c r="AK364" s="1178"/>
      <c r="AL364" s="1178"/>
      <c r="AM364" s="1178"/>
      <c r="AN364" s="1178"/>
      <c r="AO364" s="1178"/>
      <c r="AP364" s="1178"/>
      <c r="AQ364" s="1178"/>
      <c r="AR364" s="1178"/>
      <c r="AS364" s="1178"/>
      <c r="AT364" s="1178"/>
      <c r="AU364" s="1178"/>
      <c r="AV364" s="1178"/>
      <c r="AW364" s="1178"/>
      <c r="AX364" s="1178"/>
      <c r="AY364" s="1178"/>
      <c r="AZ364" s="1178"/>
      <c r="BA364" s="1178"/>
      <c r="BB364" s="1178"/>
      <c r="BC364" s="1178"/>
      <c r="BD364" s="1178"/>
      <c r="BE364" s="1178"/>
      <c r="BF364" s="1178"/>
      <c r="BG364" s="1178"/>
      <c r="BH364" s="1178"/>
      <c r="BI364" s="1179"/>
      <c r="BO364" s="33"/>
      <c r="BT364" s="968"/>
      <c r="BU364" s="969"/>
      <c r="BV364" s="969"/>
      <c r="BW364" s="969"/>
      <c r="BX364" s="969"/>
      <c r="BY364" s="969"/>
      <c r="BZ364" s="969"/>
      <c r="CA364" s="969"/>
      <c r="CB364" s="969"/>
      <c r="CC364" s="969"/>
      <c r="CD364" s="969"/>
      <c r="CE364" s="969"/>
      <c r="CF364" s="969"/>
      <c r="CG364" s="969"/>
      <c r="CH364" s="969"/>
      <c r="CI364" s="969"/>
      <c r="CJ364" s="974" t="s">
        <v>210</v>
      </c>
      <c r="CK364" s="975"/>
      <c r="CL364" s="975"/>
      <c r="CM364" s="975"/>
      <c r="CN364" s="975"/>
      <c r="CO364" s="975"/>
      <c r="CP364" s="975"/>
      <c r="CQ364" s="975"/>
      <c r="CR364" s="975"/>
      <c r="CS364" s="975"/>
      <c r="CT364" s="975"/>
      <c r="CU364" s="975"/>
      <c r="CV364" s="975"/>
      <c r="CW364" s="975"/>
      <c r="CX364" s="975"/>
      <c r="CY364" s="975"/>
      <c r="CZ364" s="975"/>
      <c r="DA364" s="975"/>
      <c r="DB364" s="975"/>
      <c r="DC364" s="975"/>
      <c r="DD364" s="975"/>
      <c r="DE364" s="975"/>
      <c r="DF364" s="975"/>
      <c r="DG364" s="975"/>
      <c r="DH364" s="975"/>
      <c r="DI364" s="975"/>
      <c r="DJ364" s="975"/>
      <c r="DK364" s="975"/>
      <c r="DL364" s="975"/>
      <c r="DM364" s="975"/>
      <c r="DN364" s="975"/>
      <c r="DO364" s="975"/>
      <c r="DP364" s="975"/>
      <c r="DQ364" s="975"/>
      <c r="DR364" s="975"/>
      <c r="DS364" s="975"/>
      <c r="DT364" s="975"/>
      <c r="DU364" s="975"/>
      <c r="DV364" s="975"/>
      <c r="DW364" s="976"/>
      <c r="ED364" s="208"/>
      <c r="EE364" s="208"/>
      <c r="EF364" s="208"/>
      <c r="EG364" s="208"/>
      <c r="EH364" s="208"/>
      <c r="EI364" s="208"/>
      <c r="EJ364" s="208"/>
      <c r="EK364" s="208"/>
      <c r="EL364" s="208"/>
      <c r="EM364" s="208"/>
      <c r="EN364" s="208"/>
      <c r="EO364" s="208"/>
      <c r="EP364" s="208"/>
      <c r="EQ364" s="208"/>
      <c r="ER364" s="208"/>
      <c r="ES364" s="208"/>
      <c r="ET364" s="208"/>
      <c r="EU364" s="208"/>
      <c r="EV364" s="208"/>
      <c r="EW364" s="208"/>
      <c r="EX364" s="208"/>
      <c r="EY364" s="208"/>
      <c r="EZ364" s="208"/>
      <c r="FA364" s="208"/>
      <c r="FB364" s="208"/>
      <c r="FC364" s="208"/>
      <c r="FD364" s="208"/>
    </row>
    <row r="365" spans="1:160" ht="18.75" customHeight="1">
      <c r="A365" s="33"/>
      <c r="F365" s="962" t="s">
        <v>207</v>
      </c>
      <c r="G365" s="963"/>
      <c r="H365" s="963"/>
      <c r="I365" s="963"/>
      <c r="J365" s="963"/>
      <c r="K365" s="963"/>
      <c r="L365" s="963"/>
      <c r="M365" s="963"/>
      <c r="N365" s="963"/>
      <c r="O365" s="963"/>
      <c r="P365" s="963"/>
      <c r="Q365" s="963"/>
      <c r="R365" s="963"/>
      <c r="S365" s="963"/>
      <c r="T365" s="963"/>
      <c r="U365" s="964"/>
      <c r="V365" s="1171" t="str">
        <f>IF('入力シート（表紙・目次・様式１～６）'!T270=0,"",'入力シート（表紙・目次・様式１～６）'!T270)</f>
        <v>おむつ23枚、おしりふき24枚、おやつ25個、おんぶひも26個、ウエットティッシュ28枚、ゴミ袋29枚、タオル30枚、test31</v>
      </c>
      <c r="W365" s="1172"/>
      <c r="X365" s="1172"/>
      <c r="Y365" s="1172"/>
      <c r="Z365" s="1172"/>
      <c r="AA365" s="1172"/>
      <c r="AB365" s="1172"/>
      <c r="AC365" s="1172"/>
      <c r="AD365" s="1172"/>
      <c r="AE365" s="1172"/>
      <c r="AF365" s="1172"/>
      <c r="AG365" s="1172"/>
      <c r="AH365" s="1172"/>
      <c r="AI365" s="1172"/>
      <c r="AJ365" s="1172"/>
      <c r="AK365" s="1172"/>
      <c r="AL365" s="1172"/>
      <c r="AM365" s="1172"/>
      <c r="AN365" s="1172"/>
      <c r="AO365" s="1172"/>
      <c r="AP365" s="1172"/>
      <c r="AQ365" s="1172"/>
      <c r="AR365" s="1172"/>
      <c r="AS365" s="1172"/>
      <c r="AT365" s="1172"/>
      <c r="AU365" s="1172"/>
      <c r="AV365" s="1172"/>
      <c r="AW365" s="1172"/>
      <c r="AX365" s="1172"/>
      <c r="AY365" s="1172"/>
      <c r="AZ365" s="1172"/>
      <c r="BA365" s="1172"/>
      <c r="BB365" s="1172"/>
      <c r="BC365" s="1172"/>
      <c r="BD365" s="1172"/>
      <c r="BE365" s="1172"/>
      <c r="BF365" s="1172"/>
      <c r="BG365" s="1172"/>
      <c r="BH365" s="1172"/>
      <c r="BI365" s="1173"/>
      <c r="BO365" s="33"/>
      <c r="BT365" s="962" t="s">
        <v>207</v>
      </c>
      <c r="BU365" s="963"/>
      <c r="BV365" s="963"/>
      <c r="BW365" s="963"/>
      <c r="BX365" s="963"/>
      <c r="BY365" s="963"/>
      <c r="BZ365" s="963"/>
      <c r="CA365" s="963"/>
      <c r="CB365" s="963"/>
      <c r="CC365" s="963"/>
      <c r="CD365" s="963"/>
      <c r="CE365" s="963"/>
      <c r="CF365" s="963"/>
      <c r="CG365" s="963"/>
      <c r="CH365" s="963"/>
      <c r="CI365" s="963"/>
      <c r="CJ365" s="971" t="s">
        <v>211</v>
      </c>
      <c r="CK365" s="972"/>
      <c r="CL365" s="972"/>
      <c r="CM365" s="972"/>
      <c r="CN365" s="972"/>
      <c r="CO365" s="972"/>
      <c r="CP365" s="972"/>
      <c r="CQ365" s="972"/>
      <c r="CR365" s="972"/>
      <c r="CS365" s="972"/>
      <c r="CT365" s="972"/>
      <c r="CU365" s="972"/>
      <c r="CV365" s="972"/>
      <c r="CW365" s="972"/>
      <c r="CX365" s="972"/>
      <c r="CY365" s="972"/>
      <c r="CZ365" s="972"/>
      <c r="DA365" s="972"/>
      <c r="DB365" s="972"/>
      <c r="DC365" s="972"/>
      <c r="DD365" s="972"/>
      <c r="DE365" s="972"/>
      <c r="DF365" s="972"/>
      <c r="DG365" s="972"/>
      <c r="DH365" s="972"/>
      <c r="DI365" s="972"/>
      <c r="DJ365" s="972"/>
      <c r="DK365" s="972"/>
      <c r="DL365" s="972"/>
      <c r="DM365" s="972"/>
      <c r="DN365" s="972"/>
      <c r="DO365" s="972"/>
      <c r="DP365" s="972"/>
      <c r="DQ365" s="972"/>
      <c r="DR365" s="972"/>
      <c r="DS365" s="972"/>
      <c r="DT365" s="972"/>
      <c r="DU365" s="972"/>
      <c r="DV365" s="972"/>
      <c r="DW365" s="973"/>
      <c r="ED365" s="208"/>
      <c r="EE365" s="208"/>
      <c r="EF365" s="208"/>
      <c r="EG365" s="208"/>
      <c r="EH365" s="208"/>
      <c r="EI365" s="208"/>
      <c r="EJ365" s="208"/>
      <c r="EK365" s="208"/>
      <c r="EL365" s="208"/>
      <c r="EM365" s="208"/>
      <c r="EN365" s="208"/>
      <c r="EO365" s="208"/>
      <c r="EP365" s="208"/>
      <c r="EQ365" s="208"/>
      <c r="ER365" s="208"/>
      <c r="ES365" s="208"/>
      <c r="ET365" s="208"/>
      <c r="EU365" s="208"/>
      <c r="EV365" s="208"/>
      <c r="EW365" s="208"/>
      <c r="EX365" s="208"/>
      <c r="EY365" s="208"/>
      <c r="EZ365" s="208"/>
      <c r="FA365" s="208"/>
      <c r="FB365" s="208"/>
      <c r="FC365" s="208"/>
      <c r="FD365" s="208"/>
    </row>
    <row r="366" spans="1:160" ht="18.75" customHeight="1">
      <c r="A366" s="33"/>
      <c r="F366" s="965"/>
      <c r="G366" s="966"/>
      <c r="H366" s="966"/>
      <c r="I366" s="966"/>
      <c r="J366" s="966"/>
      <c r="K366" s="966"/>
      <c r="L366" s="966"/>
      <c r="M366" s="966"/>
      <c r="N366" s="966"/>
      <c r="O366" s="966"/>
      <c r="P366" s="966"/>
      <c r="Q366" s="966"/>
      <c r="R366" s="966"/>
      <c r="S366" s="966"/>
      <c r="T366" s="966"/>
      <c r="U366" s="967"/>
      <c r="V366" s="1174"/>
      <c r="W366" s="1175"/>
      <c r="X366" s="1175"/>
      <c r="Y366" s="1175"/>
      <c r="Z366" s="1175"/>
      <c r="AA366" s="1175"/>
      <c r="AB366" s="1175"/>
      <c r="AC366" s="1175"/>
      <c r="AD366" s="1175"/>
      <c r="AE366" s="1175"/>
      <c r="AF366" s="1175"/>
      <c r="AG366" s="1175"/>
      <c r="AH366" s="1175"/>
      <c r="AI366" s="1175"/>
      <c r="AJ366" s="1175"/>
      <c r="AK366" s="1175"/>
      <c r="AL366" s="1175"/>
      <c r="AM366" s="1175"/>
      <c r="AN366" s="1175"/>
      <c r="AO366" s="1175"/>
      <c r="AP366" s="1175"/>
      <c r="AQ366" s="1175"/>
      <c r="AR366" s="1175"/>
      <c r="AS366" s="1175"/>
      <c r="AT366" s="1175"/>
      <c r="AU366" s="1175"/>
      <c r="AV366" s="1175"/>
      <c r="AW366" s="1175"/>
      <c r="AX366" s="1175"/>
      <c r="AY366" s="1175"/>
      <c r="AZ366" s="1175"/>
      <c r="BA366" s="1175"/>
      <c r="BB366" s="1175"/>
      <c r="BC366" s="1175"/>
      <c r="BD366" s="1175"/>
      <c r="BE366" s="1175"/>
      <c r="BF366" s="1175"/>
      <c r="BG366" s="1175"/>
      <c r="BH366" s="1175"/>
      <c r="BI366" s="1176"/>
      <c r="BO366" s="33"/>
      <c r="BT366" s="965"/>
      <c r="BU366" s="966"/>
      <c r="BV366" s="966"/>
      <c r="BW366" s="966"/>
      <c r="BX366" s="966"/>
      <c r="BY366" s="966"/>
      <c r="BZ366" s="966"/>
      <c r="CA366" s="966"/>
      <c r="CB366" s="966"/>
      <c r="CC366" s="966"/>
      <c r="CD366" s="966"/>
      <c r="CE366" s="966"/>
      <c r="CF366" s="966"/>
      <c r="CG366" s="966"/>
      <c r="CH366" s="966"/>
      <c r="CI366" s="966"/>
      <c r="CJ366" s="293"/>
      <c r="CK366" s="540"/>
      <c r="CL366" s="540"/>
      <c r="CM366" s="540"/>
      <c r="CN366" s="540"/>
      <c r="CO366" s="540"/>
      <c r="CP366" s="540"/>
      <c r="CQ366" s="540"/>
      <c r="CR366" s="540"/>
      <c r="CS366" s="540"/>
      <c r="CT366" s="540"/>
      <c r="CU366" s="540"/>
      <c r="CV366" s="540"/>
      <c r="CW366" s="540"/>
      <c r="CX366" s="540"/>
      <c r="CY366" s="540"/>
      <c r="CZ366" s="540"/>
      <c r="DA366" s="540"/>
      <c r="DB366" s="540"/>
      <c r="DC366" s="540"/>
      <c r="DD366" s="540"/>
      <c r="DE366" s="540"/>
      <c r="DF366" s="540"/>
      <c r="DG366" s="540"/>
      <c r="DH366" s="540"/>
      <c r="DI366" s="540"/>
      <c r="DJ366" s="540"/>
      <c r="DK366" s="540"/>
      <c r="DL366" s="540"/>
      <c r="DM366" s="540"/>
      <c r="DN366" s="540"/>
      <c r="DO366" s="540"/>
      <c r="DP366" s="540"/>
      <c r="DQ366" s="540"/>
      <c r="DR366" s="540"/>
      <c r="DS366" s="540"/>
      <c r="DT366" s="540"/>
      <c r="DU366" s="540"/>
      <c r="DV366" s="540"/>
      <c r="DW366" s="294"/>
      <c r="ED366" s="208"/>
      <c r="EE366" s="208"/>
      <c r="EF366" s="208"/>
      <c r="EG366" s="208"/>
      <c r="EH366" s="208"/>
      <c r="EI366" s="208"/>
      <c r="EJ366" s="208"/>
      <c r="EK366" s="208"/>
      <c r="EL366" s="208"/>
      <c r="EM366" s="208"/>
      <c r="EN366" s="208"/>
      <c r="EO366" s="208"/>
      <c r="EP366" s="208"/>
      <c r="EQ366" s="208"/>
      <c r="ER366" s="208"/>
      <c r="ES366" s="208"/>
      <c r="ET366" s="208"/>
      <c r="EU366" s="208"/>
      <c r="EV366" s="208"/>
      <c r="EW366" s="208"/>
      <c r="EX366" s="208"/>
      <c r="EY366" s="208"/>
      <c r="EZ366" s="208"/>
      <c r="FA366" s="208"/>
      <c r="FB366" s="208"/>
      <c r="FC366" s="208"/>
      <c r="FD366" s="208"/>
    </row>
    <row r="367" spans="1:160" ht="18.75" customHeight="1">
      <c r="A367" s="33"/>
      <c r="F367" s="968"/>
      <c r="G367" s="969"/>
      <c r="H367" s="969"/>
      <c r="I367" s="969"/>
      <c r="J367" s="969"/>
      <c r="K367" s="969"/>
      <c r="L367" s="969"/>
      <c r="M367" s="969"/>
      <c r="N367" s="969"/>
      <c r="O367" s="969"/>
      <c r="P367" s="969"/>
      <c r="Q367" s="969"/>
      <c r="R367" s="969"/>
      <c r="S367" s="969"/>
      <c r="T367" s="969"/>
      <c r="U367" s="970"/>
      <c r="V367" s="1177"/>
      <c r="W367" s="1178"/>
      <c r="X367" s="1178"/>
      <c r="Y367" s="1178"/>
      <c r="Z367" s="1178"/>
      <c r="AA367" s="1178"/>
      <c r="AB367" s="1178"/>
      <c r="AC367" s="1178"/>
      <c r="AD367" s="1178"/>
      <c r="AE367" s="1178"/>
      <c r="AF367" s="1178"/>
      <c r="AG367" s="1178"/>
      <c r="AH367" s="1178"/>
      <c r="AI367" s="1178"/>
      <c r="AJ367" s="1178"/>
      <c r="AK367" s="1178"/>
      <c r="AL367" s="1178"/>
      <c r="AM367" s="1178"/>
      <c r="AN367" s="1178"/>
      <c r="AO367" s="1178"/>
      <c r="AP367" s="1178"/>
      <c r="AQ367" s="1178"/>
      <c r="AR367" s="1178"/>
      <c r="AS367" s="1178"/>
      <c r="AT367" s="1178"/>
      <c r="AU367" s="1178"/>
      <c r="AV367" s="1178"/>
      <c r="AW367" s="1178"/>
      <c r="AX367" s="1178"/>
      <c r="AY367" s="1178"/>
      <c r="AZ367" s="1178"/>
      <c r="BA367" s="1178"/>
      <c r="BB367" s="1178"/>
      <c r="BC367" s="1178"/>
      <c r="BD367" s="1178"/>
      <c r="BE367" s="1178"/>
      <c r="BF367" s="1178"/>
      <c r="BG367" s="1178"/>
      <c r="BH367" s="1178"/>
      <c r="BI367" s="1179"/>
      <c r="BO367" s="33"/>
      <c r="BT367" s="968"/>
      <c r="BU367" s="969"/>
      <c r="BV367" s="969"/>
      <c r="BW367" s="969"/>
      <c r="BX367" s="969"/>
      <c r="BY367" s="969"/>
      <c r="BZ367" s="969"/>
      <c r="CA367" s="969"/>
      <c r="CB367" s="969"/>
      <c r="CC367" s="969"/>
      <c r="CD367" s="969"/>
      <c r="CE367" s="969"/>
      <c r="CF367" s="969"/>
      <c r="CG367" s="969"/>
      <c r="CH367" s="969"/>
      <c r="CI367" s="969"/>
      <c r="CJ367" s="974" t="s">
        <v>212</v>
      </c>
      <c r="CK367" s="975"/>
      <c r="CL367" s="975"/>
      <c r="CM367" s="975"/>
      <c r="CN367" s="975"/>
      <c r="CO367" s="975"/>
      <c r="CP367" s="975"/>
      <c r="CQ367" s="975"/>
      <c r="CR367" s="975"/>
      <c r="CS367" s="975"/>
      <c r="CT367" s="975"/>
      <c r="CU367" s="975"/>
      <c r="CV367" s="975"/>
      <c r="CW367" s="975"/>
      <c r="CX367" s="975"/>
      <c r="CY367" s="975"/>
      <c r="CZ367" s="975"/>
      <c r="DA367" s="975"/>
      <c r="DB367" s="975"/>
      <c r="DC367" s="975"/>
      <c r="DD367" s="975"/>
      <c r="DE367" s="975"/>
      <c r="DF367" s="975"/>
      <c r="DG367" s="975"/>
      <c r="DH367" s="975"/>
      <c r="DI367" s="975"/>
      <c r="DJ367" s="975"/>
      <c r="DK367" s="975"/>
      <c r="DL367" s="975"/>
      <c r="DM367" s="975"/>
      <c r="DN367" s="975"/>
      <c r="DO367" s="975"/>
      <c r="DP367" s="975"/>
      <c r="DQ367" s="975"/>
      <c r="DR367" s="975"/>
      <c r="DS367" s="975"/>
      <c r="DT367" s="975"/>
      <c r="DU367" s="975"/>
      <c r="DV367" s="975"/>
      <c r="DW367" s="976"/>
      <c r="ED367" s="208"/>
      <c r="EE367" s="208"/>
      <c r="EF367" s="208"/>
      <c r="EG367" s="208"/>
      <c r="EH367" s="208"/>
      <c r="EI367" s="208"/>
      <c r="EJ367" s="208"/>
      <c r="EK367" s="208"/>
      <c r="EL367" s="208"/>
      <c r="EM367" s="208"/>
      <c r="EN367" s="208"/>
      <c r="EO367" s="208"/>
      <c r="EP367" s="208"/>
      <c r="EQ367" s="208"/>
      <c r="ER367" s="208"/>
      <c r="ES367" s="208"/>
      <c r="ET367" s="208"/>
      <c r="EU367" s="208"/>
      <c r="EV367" s="208"/>
      <c r="EW367" s="208"/>
      <c r="EX367" s="208"/>
      <c r="EY367" s="208"/>
      <c r="EZ367" s="208"/>
      <c r="FA367" s="208"/>
      <c r="FB367" s="208"/>
      <c r="FC367" s="208"/>
      <c r="FD367" s="208"/>
    </row>
    <row r="368" spans="1:160" ht="18.75" customHeight="1">
      <c r="A368" s="33"/>
      <c r="F368" s="962" t="s">
        <v>208</v>
      </c>
      <c r="G368" s="963"/>
      <c r="H368" s="963"/>
      <c r="I368" s="963"/>
      <c r="J368" s="963"/>
      <c r="K368" s="963"/>
      <c r="L368" s="963"/>
      <c r="M368" s="963"/>
      <c r="N368" s="963"/>
      <c r="O368" s="963"/>
      <c r="P368" s="963"/>
      <c r="Q368" s="963"/>
      <c r="R368" s="963"/>
      <c r="S368" s="963"/>
      <c r="T368" s="963"/>
      <c r="U368" s="964"/>
      <c r="V368" s="1171" t="str">
        <f>IF('入力シート（表紙・目次・様式１～６）'!T283=0,"",'入力シート（表紙・目次・様式１～６）'!T283)</f>
        <v>常備薬2セット、消毒液24本、包帯25個、ガーゼ25個、test31</v>
      </c>
      <c r="W368" s="1172"/>
      <c r="X368" s="1172"/>
      <c r="Y368" s="1172"/>
      <c r="Z368" s="1172"/>
      <c r="AA368" s="1172"/>
      <c r="AB368" s="1172"/>
      <c r="AC368" s="1172"/>
      <c r="AD368" s="1172"/>
      <c r="AE368" s="1172"/>
      <c r="AF368" s="1172"/>
      <c r="AG368" s="1172"/>
      <c r="AH368" s="1172"/>
      <c r="AI368" s="1172"/>
      <c r="AJ368" s="1172"/>
      <c r="AK368" s="1172"/>
      <c r="AL368" s="1172"/>
      <c r="AM368" s="1172"/>
      <c r="AN368" s="1172"/>
      <c r="AO368" s="1172"/>
      <c r="AP368" s="1172"/>
      <c r="AQ368" s="1172"/>
      <c r="AR368" s="1172"/>
      <c r="AS368" s="1172"/>
      <c r="AT368" s="1172"/>
      <c r="AU368" s="1172"/>
      <c r="AV368" s="1172"/>
      <c r="AW368" s="1172"/>
      <c r="AX368" s="1172"/>
      <c r="AY368" s="1172"/>
      <c r="AZ368" s="1172"/>
      <c r="BA368" s="1172"/>
      <c r="BB368" s="1172"/>
      <c r="BC368" s="1172"/>
      <c r="BD368" s="1172"/>
      <c r="BE368" s="1172"/>
      <c r="BF368" s="1172"/>
      <c r="BG368" s="1172"/>
      <c r="BH368" s="1172"/>
      <c r="BI368" s="1173"/>
      <c r="BO368" s="33"/>
      <c r="BT368" s="951" t="s">
        <v>208</v>
      </c>
      <c r="BU368" s="952"/>
      <c r="BV368" s="952"/>
      <c r="BW368" s="952"/>
      <c r="BX368" s="952"/>
      <c r="BY368" s="952"/>
      <c r="BZ368" s="952"/>
      <c r="CA368" s="952"/>
      <c r="CB368" s="952"/>
      <c r="CC368" s="952"/>
      <c r="CD368" s="952"/>
      <c r="CE368" s="952"/>
      <c r="CF368" s="952"/>
      <c r="CG368" s="952"/>
      <c r="CH368" s="952"/>
      <c r="CI368" s="953"/>
      <c r="CJ368" s="954" t="s">
        <v>411</v>
      </c>
      <c r="CK368" s="955"/>
      <c r="CL368" s="955"/>
      <c r="CM368" s="955"/>
      <c r="CN368" s="955"/>
      <c r="CO368" s="955"/>
      <c r="CP368" s="955"/>
      <c r="CQ368" s="955"/>
      <c r="CR368" s="955"/>
      <c r="CS368" s="955"/>
      <c r="CT368" s="955"/>
      <c r="CU368" s="955"/>
      <c r="CV368" s="955"/>
      <c r="CW368" s="955"/>
      <c r="CX368" s="955"/>
      <c r="CY368" s="955"/>
      <c r="CZ368" s="955"/>
      <c r="DA368" s="955"/>
      <c r="DB368" s="955"/>
      <c r="DC368" s="955"/>
      <c r="DD368" s="955"/>
      <c r="DE368" s="955"/>
      <c r="DF368" s="955"/>
      <c r="DG368" s="955"/>
      <c r="DH368" s="955"/>
      <c r="DI368" s="955"/>
      <c r="DJ368" s="955"/>
      <c r="DK368" s="955"/>
      <c r="DL368" s="955"/>
      <c r="DM368" s="955"/>
      <c r="DN368" s="955"/>
      <c r="DO368" s="955"/>
      <c r="DP368" s="955"/>
      <c r="DQ368" s="955"/>
      <c r="DR368" s="955"/>
      <c r="DS368" s="955"/>
      <c r="DT368" s="955"/>
      <c r="DU368" s="955"/>
      <c r="DV368" s="955"/>
      <c r="DW368" s="956"/>
      <c r="ED368" s="208"/>
      <c r="EE368" s="208"/>
      <c r="EF368" s="208"/>
      <c r="EG368" s="208"/>
      <c r="EH368" s="208"/>
      <c r="EI368" s="208"/>
      <c r="EJ368" s="208"/>
      <c r="EK368" s="208"/>
      <c r="EL368" s="208"/>
      <c r="EM368" s="208"/>
      <c r="EN368" s="208"/>
      <c r="EO368" s="208"/>
      <c r="EP368" s="208"/>
      <c r="EQ368" s="208"/>
      <c r="ER368" s="208"/>
      <c r="ES368" s="208"/>
      <c r="ET368" s="208"/>
      <c r="EU368" s="208"/>
      <c r="EV368" s="208"/>
      <c r="EW368" s="208"/>
      <c r="EX368" s="208"/>
      <c r="EY368" s="208"/>
      <c r="EZ368" s="208"/>
      <c r="FA368" s="208"/>
      <c r="FB368" s="208"/>
      <c r="FC368" s="208"/>
      <c r="FD368" s="208"/>
    </row>
    <row r="369" spans="1:169" ht="18.75" customHeight="1">
      <c r="A369" s="33"/>
      <c r="F369" s="965"/>
      <c r="G369" s="966"/>
      <c r="H369" s="966"/>
      <c r="I369" s="966"/>
      <c r="J369" s="966"/>
      <c r="K369" s="966"/>
      <c r="L369" s="966"/>
      <c r="M369" s="966"/>
      <c r="N369" s="966"/>
      <c r="O369" s="966"/>
      <c r="P369" s="966"/>
      <c r="Q369" s="966"/>
      <c r="R369" s="966"/>
      <c r="S369" s="966"/>
      <c r="T369" s="966"/>
      <c r="U369" s="967"/>
      <c r="V369" s="1174"/>
      <c r="W369" s="1175"/>
      <c r="X369" s="1175"/>
      <c r="Y369" s="1175"/>
      <c r="Z369" s="1175"/>
      <c r="AA369" s="1175"/>
      <c r="AB369" s="1175"/>
      <c r="AC369" s="1175"/>
      <c r="AD369" s="1175"/>
      <c r="AE369" s="1175"/>
      <c r="AF369" s="1175"/>
      <c r="AG369" s="1175"/>
      <c r="AH369" s="1175"/>
      <c r="AI369" s="1175"/>
      <c r="AJ369" s="1175"/>
      <c r="AK369" s="1175"/>
      <c r="AL369" s="1175"/>
      <c r="AM369" s="1175"/>
      <c r="AN369" s="1175"/>
      <c r="AO369" s="1175"/>
      <c r="AP369" s="1175"/>
      <c r="AQ369" s="1175"/>
      <c r="AR369" s="1175"/>
      <c r="AS369" s="1175"/>
      <c r="AT369" s="1175"/>
      <c r="AU369" s="1175"/>
      <c r="AV369" s="1175"/>
      <c r="AW369" s="1175"/>
      <c r="AX369" s="1175"/>
      <c r="AY369" s="1175"/>
      <c r="AZ369" s="1175"/>
      <c r="BA369" s="1175"/>
      <c r="BB369" s="1175"/>
      <c r="BC369" s="1175"/>
      <c r="BD369" s="1175"/>
      <c r="BE369" s="1175"/>
      <c r="BF369" s="1175"/>
      <c r="BG369" s="1175"/>
      <c r="BH369" s="1175"/>
      <c r="BI369" s="1176"/>
      <c r="BO369" s="33"/>
      <c r="BT369" s="292"/>
      <c r="BU369" s="541"/>
      <c r="BV369" s="541"/>
      <c r="BW369" s="541"/>
      <c r="BX369" s="541"/>
      <c r="BY369" s="541"/>
      <c r="BZ369" s="541"/>
      <c r="CA369" s="541"/>
      <c r="CB369" s="541"/>
      <c r="CC369" s="541"/>
      <c r="CD369" s="541"/>
      <c r="CE369" s="541"/>
      <c r="CF369" s="541"/>
      <c r="CG369" s="541"/>
      <c r="CH369" s="541"/>
      <c r="CI369" s="541"/>
      <c r="CJ369" s="293"/>
      <c r="CK369" s="540"/>
      <c r="CL369" s="540"/>
      <c r="CM369" s="540"/>
      <c r="CN369" s="540"/>
      <c r="CO369" s="540"/>
      <c r="CP369" s="540"/>
      <c r="CQ369" s="540"/>
      <c r="CR369" s="540"/>
      <c r="CS369" s="540"/>
      <c r="CT369" s="540"/>
      <c r="CU369" s="540"/>
      <c r="CV369" s="540"/>
      <c r="CW369" s="540"/>
      <c r="CX369" s="540"/>
      <c r="CY369" s="540"/>
      <c r="CZ369" s="540"/>
      <c r="DA369" s="540"/>
      <c r="DB369" s="540"/>
      <c r="DC369" s="540"/>
      <c r="DD369" s="540"/>
      <c r="DE369" s="540"/>
      <c r="DF369" s="540"/>
      <c r="DG369" s="540"/>
      <c r="DH369" s="540"/>
      <c r="DI369" s="540"/>
      <c r="DJ369" s="540"/>
      <c r="DK369" s="540"/>
      <c r="DL369" s="540"/>
      <c r="DM369" s="540"/>
      <c r="DN369" s="540"/>
      <c r="DO369" s="540"/>
      <c r="DP369" s="540"/>
      <c r="DQ369" s="540"/>
      <c r="DR369" s="540"/>
      <c r="DS369" s="540"/>
      <c r="DT369" s="540"/>
      <c r="DU369" s="540"/>
      <c r="DV369" s="540"/>
      <c r="DW369" s="294"/>
      <c r="ED369" s="208"/>
      <c r="EE369" s="208"/>
      <c r="EF369" s="208"/>
      <c r="EG369" s="208"/>
      <c r="EH369" s="208"/>
      <c r="EI369" s="208"/>
      <c r="EJ369" s="208"/>
      <c r="EK369" s="208"/>
      <c r="EL369" s="208"/>
      <c r="EM369" s="208"/>
      <c r="EN369" s="208"/>
      <c r="EO369" s="208"/>
      <c r="EP369" s="208"/>
      <c r="EQ369" s="208"/>
      <c r="ER369" s="208"/>
      <c r="ES369" s="208"/>
      <c r="ET369" s="208"/>
      <c r="EU369" s="208"/>
      <c r="EV369" s="208"/>
      <c r="EW369" s="208"/>
      <c r="EX369" s="208"/>
      <c r="EY369" s="208"/>
      <c r="EZ369" s="208"/>
      <c r="FA369" s="208"/>
      <c r="FB369" s="208"/>
      <c r="FC369" s="208"/>
      <c r="FD369" s="208"/>
    </row>
    <row r="370" spans="1:169" ht="18.75" customHeight="1">
      <c r="A370" s="33"/>
      <c r="F370" s="968"/>
      <c r="G370" s="969"/>
      <c r="H370" s="969"/>
      <c r="I370" s="969"/>
      <c r="J370" s="969"/>
      <c r="K370" s="969"/>
      <c r="L370" s="969"/>
      <c r="M370" s="969"/>
      <c r="N370" s="969"/>
      <c r="O370" s="969"/>
      <c r="P370" s="969"/>
      <c r="Q370" s="969"/>
      <c r="R370" s="969"/>
      <c r="S370" s="969"/>
      <c r="T370" s="969"/>
      <c r="U370" s="970"/>
      <c r="V370" s="1177"/>
      <c r="W370" s="1178"/>
      <c r="X370" s="1178"/>
      <c r="Y370" s="1178"/>
      <c r="Z370" s="1178"/>
      <c r="AA370" s="1178"/>
      <c r="AB370" s="1178"/>
      <c r="AC370" s="1178"/>
      <c r="AD370" s="1178"/>
      <c r="AE370" s="1178"/>
      <c r="AF370" s="1178"/>
      <c r="AG370" s="1178"/>
      <c r="AH370" s="1178"/>
      <c r="AI370" s="1178"/>
      <c r="AJ370" s="1178"/>
      <c r="AK370" s="1178"/>
      <c r="AL370" s="1178"/>
      <c r="AM370" s="1178"/>
      <c r="AN370" s="1178"/>
      <c r="AO370" s="1178"/>
      <c r="AP370" s="1178"/>
      <c r="AQ370" s="1178"/>
      <c r="AR370" s="1178"/>
      <c r="AS370" s="1178"/>
      <c r="AT370" s="1178"/>
      <c r="AU370" s="1178"/>
      <c r="AV370" s="1178"/>
      <c r="AW370" s="1178"/>
      <c r="AX370" s="1178"/>
      <c r="AY370" s="1178"/>
      <c r="AZ370" s="1178"/>
      <c r="BA370" s="1178"/>
      <c r="BB370" s="1178"/>
      <c r="BC370" s="1178"/>
      <c r="BD370" s="1178"/>
      <c r="BE370" s="1178"/>
      <c r="BF370" s="1178"/>
      <c r="BG370" s="1178"/>
      <c r="BH370" s="1178"/>
      <c r="BI370" s="1179"/>
      <c r="BO370" s="33"/>
      <c r="BT370" s="292"/>
      <c r="BU370" s="541"/>
      <c r="BV370" s="541"/>
      <c r="BW370" s="541"/>
      <c r="BX370" s="541"/>
      <c r="BY370" s="541"/>
      <c r="BZ370" s="541"/>
      <c r="CA370" s="541"/>
      <c r="CB370" s="541"/>
      <c r="CC370" s="541"/>
      <c r="CD370" s="541"/>
      <c r="CE370" s="541"/>
      <c r="CF370" s="541"/>
      <c r="CG370" s="541"/>
      <c r="CH370" s="541"/>
      <c r="CI370" s="541"/>
      <c r="CJ370" s="293"/>
      <c r="CK370" s="540"/>
      <c r="CL370" s="540"/>
      <c r="CM370" s="540"/>
      <c r="CN370" s="540"/>
      <c r="CO370" s="540"/>
      <c r="CP370" s="540"/>
      <c r="CQ370" s="540"/>
      <c r="CR370" s="540"/>
      <c r="CS370" s="540"/>
      <c r="CT370" s="540"/>
      <c r="CU370" s="540"/>
      <c r="CV370" s="540"/>
      <c r="CW370" s="540"/>
      <c r="CX370" s="540"/>
      <c r="CY370" s="540"/>
      <c r="CZ370" s="540"/>
      <c r="DA370" s="540"/>
      <c r="DB370" s="540"/>
      <c r="DC370" s="540"/>
      <c r="DD370" s="540"/>
      <c r="DE370" s="540"/>
      <c r="DF370" s="540"/>
      <c r="DG370" s="540"/>
      <c r="DH370" s="540"/>
      <c r="DI370" s="540"/>
      <c r="DJ370" s="540"/>
      <c r="DK370" s="540"/>
      <c r="DL370" s="540"/>
      <c r="DM370" s="540"/>
      <c r="DN370" s="540"/>
      <c r="DO370" s="540"/>
      <c r="DP370" s="540"/>
      <c r="DQ370" s="540"/>
      <c r="DR370" s="540"/>
      <c r="DS370" s="540"/>
      <c r="DT370" s="540"/>
      <c r="DU370" s="540"/>
      <c r="DV370" s="540"/>
      <c r="DW370" s="294"/>
      <c r="ED370" s="208"/>
      <c r="EE370" s="208"/>
      <c r="EF370" s="208"/>
      <c r="EG370" s="208"/>
      <c r="EH370" s="208"/>
      <c r="EI370" s="208"/>
      <c r="EJ370" s="208"/>
      <c r="EK370" s="208"/>
      <c r="EL370" s="208"/>
      <c r="EM370" s="208"/>
      <c r="EN370" s="208"/>
      <c r="EO370" s="208"/>
      <c r="EP370" s="208"/>
      <c r="EQ370" s="208"/>
      <c r="ER370" s="208"/>
      <c r="ES370" s="208"/>
      <c r="ET370" s="208"/>
      <c r="EU370" s="208"/>
      <c r="EV370" s="208"/>
      <c r="EW370" s="208"/>
      <c r="EX370" s="208"/>
      <c r="EY370" s="208"/>
      <c r="EZ370" s="208"/>
      <c r="FA370" s="208"/>
      <c r="FB370" s="208"/>
      <c r="FC370" s="208"/>
      <c r="FD370" s="208"/>
    </row>
    <row r="371" spans="1:169" ht="18.75" customHeight="1" thickBot="1">
      <c r="A371" s="33"/>
      <c r="F371" s="965" t="s">
        <v>209</v>
      </c>
      <c r="G371" s="966"/>
      <c r="H371" s="966"/>
      <c r="I371" s="966"/>
      <c r="J371" s="966"/>
      <c r="K371" s="966"/>
      <c r="L371" s="966"/>
      <c r="M371" s="966"/>
      <c r="N371" s="966"/>
      <c r="O371" s="966"/>
      <c r="P371" s="966"/>
      <c r="Q371" s="966"/>
      <c r="R371" s="966"/>
      <c r="S371" s="966"/>
      <c r="T371" s="966"/>
      <c r="U371" s="967"/>
      <c r="V371" s="1171" t="str">
        <f>'入力シート（表紙・目次・様式１～６）'!B288</f>
        <v>test45</v>
      </c>
      <c r="W371" s="1172"/>
      <c r="X371" s="1172"/>
      <c r="Y371" s="1172"/>
      <c r="Z371" s="1172"/>
      <c r="AA371" s="1172"/>
      <c r="AB371" s="1172"/>
      <c r="AC371" s="1172"/>
      <c r="AD371" s="1172"/>
      <c r="AE371" s="1172"/>
      <c r="AF371" s="1172"/>
      <c r="AG371" s="1172"/>
      <c r="AH371" s="1172"/>
      <c r="AI371" s="1172"/>
      <c r="AJ371" s="1172"/>
      <c r="AK371" s="1172"/>
      <c r="AL371" s="1172"/>
      <c r="AM371" s="1172"/>
      <c r="AN371" s="1172"/>
      <c r="AO371" s="1172"/>
      <c r="AP371" s="1172"/>
      <c r="AQ371" s="1172"/>
      <c r="AR371" s="1172"/>
      <c r="AS371" s="1172"/>
      <c r="AT371" s="1172"/>
      <c r="AU371" s="1172"/>
      <c r="AV371" s="1172"/>
      <c r="AW371" s="1172"/>
      <c r="AX371" s="1172"/>
      <c r="AY371" s="1172"/>
      <c r="AZ371" s="1172"/>
      <c r="BA371" s="1172"/>
      <c r="BB371" s="1172"/>
      <c r="BC371" s="1172"/>
      <c r="BD371" s="1172"/>
      <c r="BE371" s="1172"/>
      <c r="BF371" s="1172"/>
      <c r="BG371" s="1172"/>
      <c r="BH371" s="1172"/>
      <c r="BI371" s="1173"/>
      <c r="BO371" s="33"/>
      <c r="BT371" s="957" t="s">
        <v>209</v>
      </c>
      <c r="BU371" s="958"/>
      <c r="BV371" s="958"/>
      <c r="BW371" s="958"/>
      <c r="BX371" s="958"/>
      <c r="BY371" s="958"/>
      <c r="BZ371" s="958"/>
      <c r="CA371" s="958"/>
      <c r="CB371" s="958"/>
      <c r="CC371" s="958"/>
      <c r="CD371" s="958"/>
      <c r="CE371" s="958"/>
      <c r="CF371" s="958"/>
      <c r="CG371" s="958"/>
      <c r="CH371" s="958"/>
      <c r="CI371" s="958"/>
      <c r="CJ371" s="959" t="s">
        <v>412</v>
      </c>
      <c r="CK371" s="960"/>
      <c r="CL371" s="960"/>
      <c r="CM371" s="960"/>
      <c r="CN371" s="960"/>
      <c r="CO371" s="960"/>
      <c r="CP371" s="960"/>
      <c r="CQ371" s="960"/>
      <c r="CR371" s="960"/>
      <c r="CS371" s="960"/>
      <c r="CT371" s="960"/>
      <c r="CU371" s="960"/>
      <c r="CV371" s="960"/>
      <c r="CW371" s="960"/>
      <c r="CX371" s="960"/>
      <c r="CY371" s="960"/>
      <c r="CZ371" s="960"/>
      <c r="DA371" s="960"/>
      <c r="DB371" s="960"/>
      <c r="DC371" s="960"/>
      <c r="DD371" s="960"/>
      <c r="DE371" s="960"/>
      <c r="DF371" s="960"/>
      <c r="DG371" s="960"/>
      <c r="DH371" s="960"/>
      <c r="DI371" s="960"/>
      <c r="DJ371" s="960"/>
      <c r="DK371" s="960"/>
      <c r="DL371" s="960"/>
      <c r="DM371" s="960"/>
      <c r="DN371" s="960"/>
      <c r="DO371" s="960"/>
      <c r="DP371" s="960"/>
      <c r="DQ371" s="960"/>
      <c r="DR371" s="960"/>
      <c r="DS371" s="960"/>
      <c r="DT371" s="960"/>
      <c r="DU371" s="960"/>
      <c r="DV371" s="960"/>
      <c r="DW371" s="961"/>
      <c r="ED371" s="208"/>
      <c r="EE371" s="208"/>
      <c r="EF371" s="208"/>
      <c r="EG371" s="208"/>
      <c r="EH371" s="208"/>
      <c r="EI371" s="208"/>
      <c r="EJ371" s="208"/>
      <c r="EK371" s="208"/>
      <c r="EL371" s="208"/>
      <c r="EM371" s="208"/>
      <c r="EN371" s="208"/>
      <c r="EO371" s="208"/>
      <c r="EP371" s="208"/>
      <c r="EQ371" s="208"/>
      <c r="ER371" s="208"/>
      <c r="ES371" s="208"/>
      <c r="ET371" s="208"/>
      <c r="EU371" s="208"/>
      <c r="EV371" s="208"/>
      <c r="EW371" s="208"/>
      <c r="EX371" s="208"/>
      <c r="EY371" s="208"/>
      <c r="EZ371" s="208"/>
      <c r="FA371" s="208"/>
      <c r="FB371" s="208"/>
      <c r="FC371" s="208"/>
      <c r="FD371" s="208"/>
    </row>
    <row r="372" spans="1:169" ht="18.75" customHeight="1">
      <c r="A372" s="33"/>
      <c r="F372" s="965"/>
      <c r="G372" s="966"/>
      <c r="H372" s="966"/>
      <c r="I372" s="966"/>
      <c r="J372" s="966"/>
      <c r="K372" s="966"/>
      <c r="L372" s="966"/>
      <c r="M372" s="966"/>
      <c r="N372" s="966"/>
      <c r="O372" s="966"/>
      <c r="P372" s="966"/>
      <c r="Q372" s="966"/>
      <c r="R372" s="966"/>
      <c r="S372" s="966"/>
      <c r="T372" s="966"/>
      <c r="U372" s="967"/>
      <c r="V372" s="1174"/>
      <c r="W372" s="1175"/>
      <c r="X372" s="1175"/>
      <c r="Y372" s="1175"/>
      <c r="Z372" s="1175"/>
      <c r="AA372" s="1175"/>
      <c r="AB372" s="1175"/>
      <c r="AC372" s="1175"/>
      <c r="AD372" s="1175"/>
      <c r="AE372" s="1175"/>
      <c r="AF372" s="1175"/>
      <c r="AG372" s="1175"/>
      <c r="AH372" s="1175"/>
      <c r="AI372" s="1175"/>
      <c r="AJ372" s="1175"/>
      <c r="AK372" s="1175"/>
      <c r="AL372" s="1175"/>
      <c r="AM372" s="1175"/>
      <c r="AN372" s="1175"/>
      <c r="AO372" s="1175"/>
      <c r="AP372" s="1175"/>
      <c r="AQ372" s="1175"/>
      <c r="AR372" s="1175"/>
      <c r="AS372" s="1175"/>
      <c r="AT372" s="1175"/>
      <c r="AU372" s="1175"/>
      <c r="AV372" s="1175"/>
      <c r="AW372" s="1175"/>
      <c r="AX372" s="1175"/>
      <c r="AY372" s="1175"/>
      <c r="AZ372" s="1175"/>
      <c r="BA372" s="1175"/>
      <c r="BB372" s="1175"/>
      <c r="BC372" s="1175"/>
      <c r="BD372" s="1175"/>
      <c r="BE372" s="1175"/>
      <c r="BF372" s="1175"/>
      <c r="BG372" s="1175"/>
      <c r="BH372" s="1175"/>
      <c r="BI372" s="1176"/>
      <c r="BO372" s="33"/>
      <c r="BT372" s="541"/>
      <c r="BU372" s="541"/>
      <c r="BV372" s="541"/>
      <c r="BW372" s="541"/>
      <c r="BX372" s="541"/>
      <c r="BY372" s="541"/>
      <c r="BZ372" s="541"/>
      <c r="CA372" s="541"/>
      <c r="CB372" s="541"/>
      <c r="CC372" s="541"/>
      <c r="CD372" s="541"/>
      <c r="CE372" s="541"/>
      <c r="CF372" s="541"/>
      <c r="CG372" s="541"/>
      <c r="CH372" s="541"/>
      <c r="CI372" s="541"/>
      <c r="CJ372" s="540"/>
      <c r="CK372" s="540"/>
      <c r="CL372" s="540"/>
      <c r="CM372" s="540"/>
      <c r="CN372" s="540"/>
      <c r="CO372" s="540"/>
      <c r="CP372" s="540"/>
      <c r="CQ372" s="540"/>
      <c r="CR372" s="540"/>
      <c r="CS372" s="540"/>
      <c r="CT372" s="540"/>
      <c r="CU372" s="540"/>
      <c r="CV372" s="540"/>
      <c r="CW372" s="540"/>
      <c r="CX372" s="540"/>
      <c r="CY372" s="540"/>
      <c r="CZ372" s="540"/>
      <c r="DA372" s="540"/>
      <c r="DB372" s="540"/>
      <c r="DC372" s="540"/>
      <c r="DD372" s="540"/>
      <c r="DE372" s="540"/>
      <c r="DF372" s="540"/>
      <c r="DG372" s="540"/>
      <c r="DH372" s="540"/>
      <c r="DI372" s="540"/>
      <c r="DJ372" s="540"/>
      <c r="DK372" s="540"/>
      <c r="DL372" s="540"/>
      <c r="DM372" s="540"/>
      <c r="DN372" s="540"/>
      <c r="DO372" s="540"/>
      <c r="DP372" s="540"/>
      <c r="DQ372" s="540"/>
      <c r="DR372" s="540"/>
      <c r="DS372" s="540"/>
      <c r="DT372" s="540"/>
      <c r="DU372" s="540"/>
      <c r="DV372" s="540"/>
      <c r="DW372" s="540"/>
      <c r="ED372" s="208"/>
      <c r="EE372" s="208"/>
      <c r="EF372" s="208"/>
      <c r="EG372" s="208"/>
      <c r="EH372" s="208"/>
      <c r="EI372" s="208"/>
      <c r="EJ372" s="208"/>
      <c r="EK372" s="208"/>
      <c r="EL372" s="208"/>
      <c r="EM372" s="208"/>
      <c r="EN372" s="208"/>
      <c r="EO372" s="208"/>
      <c r="EP372" s="208"/>
      <c r="EQ372" s="208"/>
      <c r="ER372" s="208"/>
      <c r="ES372" s="208"/>
      <c r="ET372" s="208"/>
      <c r="EU372" s="208"/>
      <c r="EV372" s="208"/>
      <c r="EW372" s="208"/>
      <c r="EX372" s="208"/>
      <c r="EY372" s="208"/>
      <c r="EZ372" s="208"/>
      <c r="FA372" s="208"/>
      <c r="FB372" s="208"/>
      <c r="FC372" s="208"/>
      <c r="FD372" s="208"/>
    </row>
    <row r="373" spans="1:169" ht="18.75" customHeight="1" thickBot="1">
      <c r="A373" s="33"/>
      <c r="F373" s="957"/>
      <c r="G373" s="958"/>
      <c r="H373" s="958"/>
      <c r="I373" s="958"/>
      <c r="J373" s="958"/>
      <c r="K373" s="958"/>
      <c r="L373" s="958"/>
      <c r="M373" s="958"/>
      <c r="N373" s="958"/>
      <c r="O373" s="958"/>
      <c r="P373" s="958"/>
      <c r="Q373" s="958"/>
      <c r="R373" s="958"/>
      <c r="S373" s="958"/>
      <c r="T373" s="958"/>
      <c r="U373" s="1170"/>
      <c r="V373" s="1180"/>
      <c r="W373" s="1181"/>
      <c r="X373" s="1181"/>
      <c r="Y373" s="1181"/>
      <c r="Z373" s="1181"/>
      <c r="AA373" s="1181"/>
      <c r="AB373" s="1181"/>
      <c r="AC373" s="1181"/>
      <c r="AD373" s="1181"/>
      <c r="AE373" s="1181"/>
      <c r="AF373" s="1181"/>
      <c r="AG373" s="1181"/>
      <c r="AH373" s="1181"/>
      <c r="AI373" s="1181"/>
      <c r="AJ373" s="1181"/>
      <c r="AK373" s="1181"/>
      <c r="AL373" s="1181"/>
      <c r="AM373" s="1181"/>
      <c r="AN373" s="1181"/>
      <c r="AO373" s="1181"/>
      <c r="AP373" s="1181"/>
      <c r="AQ373" s="1181"/>
      <c r="AR373" s="1181"/>
      <c r="AS373" s="1181"/>
      <c r="AT373" s="1181"/>
      <c r="AU373" s="1181"/>
      <c r="AV373" s="1181"/>
      <c r="AW373" s="1181"/>
      <c r="AX373" s="1181"/>
      <c r="AY373" s="1181"/>
      <c r="AZ373" s="1181"/>
      <c r="BA373" s="1181"/>
      <c r="BB373" s="1181"/>
      <c r="BC373" s="1181"/>
      <c r="BD373" s="1181"/>
      <c r="BE373" s="1181"/>
      <c r="BF373" s="1181"/>
      <c r="BG373" s="1181"/>
      <c r="BH373" s="1181"/>
      <c r="BI373" s="1182"/>
      <c r="BO373" s="33"/>
      <c r="BT373" s="541"/>
      <c r="BU373" s="541"/>
      <c r="BV373" s="541"/>
      <c r="BW373" s="541"/>
      <c r="BX373" s="541"/>
      <c r="BY373" s="541"/>
      <c r="BZ373" s="541"/>
      <c r="CA373" s="541"/>
      <c r="CB373" s="541"/>
      <c r="CC373" s="541"/>
      <c r="CD373" s="541"/>
      <c r="CE373" s="541"/>
      <c r="CF373" s="541"/>
      <c r="CG373" s="541"/>
      <c r="CH373" s="541"/>
      <c r="CI373" s="541"/>
      <c r="CJ373" s="540"/>
      <c r="CK373" s="540"/>
      <c r="CL373" s="540"/>
      <c r="CM373" s="540"/>
      <c r="CN373" s="540"/>
      <c r="CO373" s="540"/>
      <c r="CP373" s="540"/>
      <c r="CQ373" s="540"/>
      <c r="CR373" s="540"/>
      <c r="CS373" s="540"/>
      <c r="CT373" s="540"/>
      <c r="CU373" s="540"/>
      <c r="CV373" s="540"/>
      <c r="CW373" s="540"/>
      <c r="CX373" s="540"/>
      <c r="CY373" s="540"/>
      <c r="CZ373" s="540"/>
      <c r="DA373" s="540"/>
      <c r="DB373" s="540"/>
      <c r="DC373" s="540"/>
      <c r="DD373" s="540"/>
      <c r="DE373" s="540"/>
      <c r="DF373" s="540"/>
      <c r="DG373" s="540"/>
      <c r="DH373" s="540"/>
      <c r="DI373" s="540"/>
      <c r="DJ373" s="540"/>
      <c r="DK373" s="540"/>
      <c r="DL373" s="540"/>
      <c r="DM373" s="540"/>
      <c r="DN373" s="540"/>
      <c r="DO373" s="540"/>
      <c r="DP373" s="540"/>
      <c r="DQ373" s="540"/>
      <c r="DR373" s="540"/>
      <c r="DS373" s="540"/>
      <c r="DT373" s="540"/>
      <c r="DU373" s="540"/>
      <c r="DV373" s="540"/>
      <c r="DW373" s="540"/>
      <c r="ED373" s="208"/>
      <c r="EE373" s="208"/>
      <c r="EF373" s="208"/>
      <c r="EG373" s="208"/>
      <c r="EH373" s="208"/>
      <c r="EI373" s="208"/>
      <c r="EJ373" s="208"/>
      <c r="EK373" s="208"/>
      <c r="EL373" s="208"/>
      <c r="EM373" s="208"/>
      <c r="EN373" s="208"/>
      <c r="EO373" s="208"/>
      <c r="EP373" s="208"/>
      <c r="EQ373" s="208"/>
      <c r="ER373" s="208"/>
      <c r="ES373" s="208"/>
      <c r="ET373" s="208"/>
      <c r="EU373" s="208"/>
      <c r="EV373" s="208"/>
      <c r="EW373" s="208"/>
      <c r="EX373" s="208"/>
      <c r="EY373" s="208"/>
      <c r="EZ373" s="208"/>
      <c r="FA373" s="208"/>
      <c r="FB373" s="208"/>
      <c r="FC373" s="208"/>
      <c r="FD373" s="208"/>
    </row>
    <row r="374" spans="1:169" ht="18.75" customHeight="1" thickBo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row>
    <row r="375" spans="1:169" ht="18.75" customHeight="1" thickBot="1">
      <c r="A375" s="33"/>
      <c r="F375" s="945" t="s">
        <v>64</v>
      </c>
      <c r="G375" s="946"/>
      <c r="H375" s="946"/>
      <c r="I375" s="946"/>
      <c r="J375" s="946"/>
      <c r="K375" s="946"/>
      <c r="L375" s="946"/>
      <c r="M375" s="946"/>
      <c r="N375" s="946"/>
      <c r="O375" s="946"/>
      <c r="P375" s="946"/>
      <c r="Q375" s="946"/>
      <c r="R375" s="946"/>
      <c r="S375" s="946"/>
      <c r="T375" s="946"/>
      <c r="U375" s="946"/>
      <c r="V375" s="946"/>
      <c r="W375" s="946"/>
      <c r="X375" s="946"/>
      <c r="Y375" s="946"/>
      <c r="Z375" s="946"/>
      <c r="AA375" s="946"/>
      <c r="AB375" s="946"/>
      <c r="AC375" s="946"/>
      <c r="AD375" s="946"/>
      <c r="AE375" s="946"/>
      <c r="AF375" s="946"/>
      <c r="AG375" s="946"/>
      <c r="AH375" s="946"/>
      <c r="AI375" s="946"/>
      <c r="AJ375" s="946"/>
      <c r="AK375" s="946"/>
      <c r="AL375" s="946"/>
      <c r="AM375" s="946"/>
      <c r="AN375" s="946"/>
      <c r="AO375" s="946"/>
      <c r="AP375" s="946"/>
      <c r="AQ375" s="946"/>
      <c r="AR375" s="946"/>
      <c r="AS375" s="946"/>
      <c r="AT375" s="946"/>
      <c r="AU375" s="946"/>
      <c r="AV375" s="946"/>
      <c r="AW375" s="946"/>
      <c r="AX375" s="946"/>
      <c r="AY375" s="946"/>
      <c r="AZ375" s="946"/>
      <c r="BA375" s="946"/>
      <c r="BB375" s="946"/>
      <c r="BC375" s="946"/>
      <c r="BD375" s="946"/>
      <c r="BE375" s="946"/>
      <c r="BF375" s="946"/>
      <c r="BG375" s="946"/>
      <c r="BH375" s="946"/>
      <c r="BI375" s="947"/>
      <c r="BO375" s="33"/>
      <c r="BT375" s="945" t="s">
        <v>64</v>
      </c>
      <c r="BU375" s="946"/>
      <c r="BV375" s="946"/>
      <c r="BW375" s="946"/>
      <c r="BX375" s="946"/>
      <c r="BY375" s="946"/>
      <c r="BZ375" s="946"/>
      <c r="CA375" s="946"/>
      <c r="CB375" s="946"/>
      <c r="CC375" s="946"/>
      <c r="CD375" s="946"/>
      <c r="CE375" s="946"/>
      <c r="CF375" s="946"/>
      <c r="CG375" s="946"/>
      <c r="CH375" s="946"/>
      <c r="CI375" s="946"/>
      <c r="CJ375" s="946"/>
      <c r="CK375" s="946"/>
      <c r="CL375" s="946"/>
      <c r="CM375" s="946"/>
      <c r="CN375" s="946"/>
      <c r="CO375" s="946"/>
      <c r="CP375" s="946"/>
      <c r="CQ375" s="946"/>
      <c r="CR375" s="946"/>
      <c r="CS375" s="946"/>
      <c r="CT375" s="946"/>
      <c r="CU375" s="946"/>
      <c r="CV375" s="946"/>
      <c r="CW375" s="946"/>
      <c r="CX375" s="946"/>
      <c r="CY375" s="946"/>
      <c r="CZ375" s="946"/>
      <c r="DA375" s="946"/>
      <c r="DB375" s="946"/>
      <c r="DC375" s="946"/>
      <c r="DD375" s="946"/>
      <c r="DE375" s="946"/>
      <c r="DF375" s="946"/>
      <c r="DG375" s="946"/>
      <c r="DH375" s="946"/>
      <c r="DI375" s="946"/>
      <c r="DJ375" s="946"/>
      <c r="DK375" s="946"/>
      <c r="DL375" s="946"/>
      <c r="DM375" s="946"/>
      <c r="DN375" s="946"/>
      <c r="DO375" s="946"/>
      <c r="DP375" s="946"/>
      <c r="DQ375" s="946"/>
      <c r="DR375" s="946"/>
      <c r="DS375" s="946"/>
      <c r="DT375" s="946"/>
      <c r="DU375" s="946"/>
      <c r="DV375" s="946"/>
      <c r="DW375" s="947"/>
    </row>
    <row r="376" spans="1:169" ht="18.75" customHeight="1" thickBot="1">
      <c r="A376" s="33"/>
      <c r="F376" s="948" t="str">
        <f>IF('入力シート（表紙・目次・様式１～６）'!T296=0,"",'入力シート（表紙・目次・様式１～６）'!T296)</f>
        <v>土のう31個、止水板32台、test31</v>
      </c>
      <c r="G376" s="949"/>
      <c r="H376" s="949"/>
      <c r="I376" s="949"/>
      <c r="J376" s="949"/>
      <c r="K376" s="949"/>
      <c r="L376" s="949"/>
      <c r="M376" s="949"/>
      <c r="N376" s="949"/>
      <c r="O376" s="949"/>
      <c r="P376" s="949"/>
      <c r="Q376" s="949"/>
      <c r="R376" s="949"/>
      <c r="S376" s="949"/>
      <c r="T376" s="949"/>
      <c r="U376" s="949"/>
      <c r="V376" s="949"/>
      <c r="W376" s="949"/>
      <c r="X376" s="949"/>
      <c r="Y376" s="949"/>
      <c r="Z376" s="949"/>
      <c r="AA376" s="949"/>
      <c r="AB376" s="949"/>
      <c r="AC376" s="949"/>
      <c r="AD376" s="949"/>
      <c r="AE376" s="949"/>
      <c r="AF376" s="949"/>
      <c r="AG376" s="949"/>
      <c r="AH376" s="949"/>
      <c r="AI376" s="949"/>
      <c r="AJ376" s="949"/>
      <c r="AK376" s="949"/>
      <c r="AL376" s="949"/>
      <c r="AM376" s="949"/>
      <c r="AN376" s="949"/>
      <c r="AO376" s="949"/>
      <c r="AP376" s="949"/>
      <c r="AQ376" s="949"/>
      <c r="AR376" s="949"/>
      <c r="AS376" s="949"/>
      <c r="AT376" s="949"/>
      <c r="AU376" s="949"/>
      <c r="AV376" s="949"/>
      <c r="AW376" s="949"/>
      <c r="AX376" s="949"/>
      <c r="AY376" s="949"/>
      <c r="AZ376" s="949"/>
      <c r="BA376" s="949"/>
      <c r="BB376" s="949"/>
      <c r="BC376" s="949"/>
      <c r="BD376" s="949"/>
      <c r="BE376" s="949"/>
      <c r="BF376" s="949"/>
      <c r="BG376" s="949"/>
      <c r="BH376" s="949"/>
      <c r="BI376" s="950"/>
      <c r="BO376" s="33"/>
      <c r="BT376" s="948" t="s">
        <v>413</v>
      </c>
      <c r="BU376" s="949"/>
      <c r="BV376" s="949"/>
      <c r="BW376" s="949"/>
      <c r="BX376" s="949"/>
      <c r="BY376" s="949"/>
      <c r="BZ376" s="949"/>
      <c r="CA376" s="949"/>
      <c r="CB376" s="949"/>
      <c r="CC376" s="949"/>
      <c r="CD376" s="949"/>
      <c r="CE376" s="949"/>
      <c r="CF376" s="949"/>
      <c r="CG376" s="949"/>
      <c r="CH376" s="949"/>
      <c r="CI376" s="949"/>
      <c r="CJ376" s="949"/>
      <c r="CK376" s="949"/>
      <c r="CL376" s="949"/>
      <c r="CM376" s="949"/>
      <c r="CN376" s="949"/>
      <c r="CO376" s="949"/>
      <c r="CP376" s="949"/>
      <c r="CQ376" s="949"/>
      <c r="CR376" s="949"/>
      <c r="CS376" s="949"/>
      <c r="CT376" s="949"/>
      <c r="CU376" s="949"/>
      <c r="CV376" s="949"/>
      <c r="CW376" s="949"/>
      <c r="CX376" s="949"/>
      <c r="CY376" s="949"/>
      <c r="CZ376" s="949"/>
      <c r="DA376" s="949"/>
      <c r="DB376" s="949"/>
      <c r="DC376" s="949"/>
      <c r="DD376" s="949"/>
      <c r="DE376" s="949"/>
      <c r="DF376" s="949"/>
      <c r="DG376" s="949"/>
      <c r="DH376" s="949"/>
      <c r="DI376" s="949"/>
      <c r="DJ376" s="949"/>
      <c r="DK376" s="949"/>
      <c r="DL376" s="949"/>
      <c r="DM376" s="949"/>
      <c r="DN376" s="949"/>
      <c r="DO376" s="949"/>
      <c r="DP376" s="949"/>
      <c r="DQ376" s="949"/>
      <c r="DR376" s="949"/>
      <c r="DS376" s="949"/>
      <c r="DT376" s="949"/>
      <c r="DU376" s="949"/>
      <c r="DV376" s="949"/>
      <c r="DW376" s="950"/>
      <c r="ED376" s="208"/>
      <c r="EE376" s="208"/>
      <c r="EF376" s="208"/>
      <c r="EG376" s="208"/>
      <c r="EH376" s="208"/>
      <c r="EI376" s="208"/>
      <c r="EJ376" s="208"/>
      <c r="EK376" s="208"/>
      <c r="EL376" s="208"/>
      <c r="EM376" s="208"/>
      <c r="EN376" s="208"/>
      <c r="EO376" s="208"/>
      <c r="EP376" s="208"/>
      <c r="EQ376" s="208"/>
      <c r="ER376" s="208"/>
      <c r="ES376" s="208"/>
      <c r="ET376" s="208"/>
      <c r="EU376" s="208"/>
      <c r="EV376" s="208"/>
      <c r="EW376" s="208"/>
      <c r="EX376" s="208"/>
      <c r="EY376" s="208"/>
      <c r="EZ376" s="208"/>
      <c r="FA376" s="208"/>
      <c r="FB376" s="208"/>
      <c r="FC376" s="208"/>
      <c r="FD376" s="208"/>
      <c r="FE376" s="208"/>
      <c r="FF376" s="208"/>
      <c r="FG376" s="208"/>
      <c r="FH376" s="208"/>
      <c r="FI376" s="208"/>
      <c r="FJ376" s="208"/>
      <c r="FK376" s="208"/>
      <c r="FL376" s="208"/>
      <c r="FM376" s="208"/>
    </row>
    <row r="377" spans="1:169" ht="18.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ED377" s="195"/>
      <c r="EE377" s="208"/>
      <c r="EF377" s="208"/>
      <c r="EG377" s="208"/>
      <c r="EH377" s="208"/>
      <c r="EI377" s="208"/>
      <c r="EJ377" s="208"/>
      <c r="EK377" s="208"/>
      <c r="EL377" s="208"/>
      <c r="EM377" s="208"/>
      <c r="EN377" s="208"/>
      <c r="EO377" s="208"/>
      <c r="EP377" s="208"/>
      <c r="EQ377" s="208"/>
      <c r="ER377" s="208"/>
      <c r="ES377" s="208"/>
      <c r="ET377" s="208"/>
      <c r="EU377" s="208"/>
      <c r="EV377" s="208"/>
      <c r="EW377" s="208"/>
      <c r="EX377" s="208"/>
      <c r="EY377" s="208"/>
      <c r="EZ377" s="208"/>
      <c r="FA377" s="208"/>
      <c r="FB377" s="208"/>
      <c r="FC377" s="208"/>
      <c r="FD377" s="208"/>
      <c r="FE377" s="208"/>
      <c r="FF377" s="208"/>
      <c r="FG377" s="208"/>
      <c r="FH377" s="208"/>
      <c r="FI377" s="208"/>
      <c r="FJ377" s="208"/>
      <c r="FK377" s="208"/>
      <c r="FL377" s="208"/>
      <c r="FM377" s="208"/>
    </row>
    <row r="378" spans="1:169" ht="18.75" hidden="1" customHeight="1" thickBot="1">
      <c r="A378" s="33"/>
      <c r="B378" s="98"/>
      <c r="C378" s="98"/>
      <c r="D378" s="98"/>
      <c r="E378" s="98"/>
      <c r="F378" s="945" t="s">
        <v>275</v>
      </c>
      <c r="G378" s="946"/>
      <c r="H378" s="946"/>
      <c r="I378" s="946"/>
      <c r="J378" s="946"/>
      <c r="K378" s="946"/>
      <c r="L378" s="946"/>
      <c r="M378" s="946"/>
      <c r="N378" s="946"/>
      <c r="O378" s="946"/>
      <c r="P378" s="946"/>
      <c r="Q378" s="946"/>
      <c r="R378" s="946"/>
      <c r="S378" s="946"/>
      <c r="T378" s="946"/>
      <c r="U378" s="946"/>
      <c r="V378" s="946"/>
      <c r="W378" s="946"/>
      <c r="X378" s="946"/>
      <c r="Y378" s="946"/>
      <c r="Z378" s="946"/>
      <c r="AA378" s="946"/>
      <c r="AB378" s="946"/>
      <c r="AC378" s="946"/>
      <c r="AD378" s="946"/>
      <c r="AE378" s="946"/>
      <c r="AF378" s="946"/>
      <c r="AG378" s="946"/>
      <c r="AH378" s="946"/>
      <c r="AI378" s="946"/>
      <c r="AJ378" s="946"/>
      <c r="AK378" s="946"/>
      <c r="AL378" s="946"/>
      <c r="AM378" s="946"/>
      <c r="AN378" s="946"/>
      <c r="AO378" s="946"/>
      <c r="AP378" s="946"/>
      <c r="AQ378" s="946"/>
      <c r="AR378" s="946"/>
      <c r="AS378" s="946"/>
      <c r="AT378" s="946"/>
      <c r="AU378" s="946"/>
      <c r="AV378" s="946"/>
      <c r="AW378" s="946"/>
      <c r="AX378" s="946"/>
      <c r="AY378" s="946"/>
      <c r="AZ378" s="946"/>
      <c r="BA378" s="946"/>
      <c r="BB378" s="946"/>
      <c r="BC378" s="946"/>
      <c r="BD378" s="946"/>
      <c r="BE378" s="946"/>
      <c r="BF378" s="946"/>
      <c r="BG378" s="946"/>
      <c r="BH378" s="946"/>
      <c r="BI378" s="947"/>
      <c r="BO378" s="33"/>
      <c r="BP378" s="98"/>
      <c r="BQ378" s="98"/>
      <c r="BR378" s="98"/>
      <c r="BS378" s="98"/>
      <c r="BT378" s="945" t="s">
        <v>275</v>
      </c>
      <c r="BU378" s="946"/>
      <c r="BV378" s="946"/>
      <c r="BW378" s="946"/>
      <c r="BX378" s="946"/>
      <c r="BY378" s="946"/>
      <c r="BZ378" s="946"/>
      <c r="CA378" s="946"/>
      <c r="CB378" s="946"/>
      <c r="CC378" s="946"/>
      <c r="CD378" s="946"/>
      <c r="CE378" s="946"/>
      <c r="CF378" s="946"/>
      <c r="CG378" s="946"/>
      <c r="CH378" s="946"/>
      <c r="CI378" s="946"/>
      <c r="CJ378" s="946"/>
      <c r="CK378" s="946"/>
      <c r="CL378" s="946"/>
      <c r="CM378" s="946"/>
      <c r="CN378" s="946"/>
      <c r="CO378" s="946"/>
      <c r="CP378" s="946"/>
      <c r="CQ378" s="946"/>
      <c r="CR378" s="946"/>
      <c r="CS378" s="946"/>
      <c r="CT378" s="946"/>
      <c r="CU378" s="946"/>
      <c r="CV378" s="946"/>
      <c r="CW378" s="946"/>
      <c r="CX378" s="946"/>
      <c r="CY378" s="946"/>
      <c r="CZ378" s="946"/>
      <c r="DA378" s="946"/>
      <c r="DB378" s="946"/>
      <c r="DC378" s="946"/>
      <c r="DD378" s="946"/>
      <c r="DE378" s="946"/>
      <c r="DF378" s="946"/>
      <c r="DG378" s="946"/>
      <c r="DH378" s="946"/>
      <c r="DI378" s="946"/>
      <c r="DJ378" s="946"/>
      <c r="DK378" s="946"/>
      <c r="DL378" s="946"/>
      <c r="DM378" s="946"/>
      <c r="DN378" s="946"/>
      <c r="DO378" s="946"/>
      <c r="DP378" s="946"/>
      <c r="DQ378" s="946"/>
      <c r="DR378" s="946"/>
      <c r="DS378" s="946"/>
      <c r="DT378" s="946"/>
      <c r="DU378" s="946"/>
      <c r="DV378" s="946"/>
      <c r="DW378" s="947"/>
      <c r="ED378" s="209"/>
      <c r="EE378" s="209"/>
      <c r="EF378" s="209"/>
      <c r="EG378" s="209"/>
      <c r="EH378" s="209"/>
      <c r="EI378" s="209"/>
      <c r="EJ378" s="209"/>
      <c r="EK378" s="209"/>
      <c r="EL378" s="209"/>
      <c r="EM378" s="209"/>
      <c r="EN378" s="209"/>
      <c r="EO378" s="209"/>
      <c r="EP378" s="209"/>
      <c r="EQ378" s="209"/>
      <c r="ER378" s="209"/>
      <c r="ES378" s="209"/>
      <c r="ET378" s="209"/>
      <c r="EU378" s="209"/>
      <c r="EV378" s="209"/>
      <c r="EW378" s="209"/>
      <c r="EX378" s="209"/>
      <c r="EY378" s="209"/>
      <c r="EZ378" s="209"/>
      <c r="FA378" s="209"/>
      <c r="FB378" s="209"/>
      <c r="FC378" s="209"/>
      <c r="FD378" s="209"/>
      <c r="FE378" s="209"/>
      <c r="FF378" s="209"/>
      <c r="FG378" s="209"/>
      <c r="FH378" s="209"/>
      <c r="FI378" s="209"/>
      <c r="FJ378" s="209"/>
      <c r="FK378" s="209"/>
      <c r="FL378" s="209"/>
      <c r="FM378" s="209"/>
    </row>
    <row r="379" spans="1:169" ht="18.75" hidden="1" customHeight="1" thickBot="1">
      <c r="A379" s="33"/>
      <c r="B379" s="33"/>
      <c r="C379" s="33"/>
      <c r="D379" s="33"/>
      <c r="E379" s="33"/>
      <c r="F379" s="948"/>
      <c r="G379" s="949"/>
      <c r="H379" s="949"/>
      <c r="I379" s="949"/>
      <c r="J379" s="949"/>
      <c r="K379" s="949"/>
      <c r="L379" s="949"/>
      <c r="M379" s="949"/>
      <c r="N379" s="949"/>
      <c r="O379" s="949"/>
      <c r="P379" s="949"/>
      <c r="Q379" s="949"/>
      <c r="R379" s="949"/>
      <c r="S379" s="949"/>
      <c r="T379" s="949"/>
      <c r="U379" s="949"/>
      <c r="V379" s="949"/>
      <c r="W379" s="949"/>
      <c r="X379" s="949"/>
      <c r="Y379" s="949"/>
      <c r="Z379" s="949"/>
      <c r="AA379" s="949"/>
      <c r="AB379" s="949"/>
      <c r="AC379" s="949"/>
      <c r="AD379" s="949"/>
      <c r="AE379" s="949"/>
      <c r="AF379" s="949"/>
      <c r="AG379" s="949"/>
      <c r="AH379" s="949"/>
      <c r="AI379" s="949"/>
      <c r="AJ379" s="949"/>
      <c r="AK379" s="949"/>
      <c r="AL379" s="949"/>
      <c r="AM379" s="949"/>
      <c r="AN379" s="949"/>
      <c r="AO379" s="949"/>
      <c r="AP379" s="949"/>
      <c r="AQ379" s="949"/>
      <c r="AR379" s="949"/>
      <c r="AS379" s="949"/>
      <c r="AT379" s="949"/>
      <c r="AU379" s="949"/>
      <c r="AV379" s="949"/>
      <c r="AW379" s="949"/>
      <c r="AX379" s="949"/>
      <c r="AY379" s="949"/>
      <c r="AZ379" s="949"/>
      <c r="BA379" s="949"/>
      <c r="BB379" s="949"/>
      <c r="BC379" s="949"/>
      <c r="BD379" s="949"/>
      <c r="BE379" s="949"/>
      <c r="BF379" s="949"/>
      <c r="BG379" s="949"/>
      <c r="BH379" s="949"/>
      <c r="BI379" s="950"/>
      <c r="BO379" s="33"/>
      <c r="BP379" s="33"/>
      <c r="BQ379" s="33"/>
      <c r="BR379" s="33"/>
      <c r="BS379" s="33"/>
      <c r="BT379" s="948" t="s">
        <v>213</v>
      </c>
      <c r="BU379" s="949"/>
      <c r="BV379" s="949"/>
      <c r="BW379" s="949"/>
      <c r="BX379" s="949"/>
      <c r="BY379" s="949"/>
      <c r="BZ379" s="949"/>
      <c r="CA379" s="949"/>
      <c r="CB379" s="949"/>
      <c r="CC379" s="949"/>
      <c r="CD379" s="949"/>
      <c r="CE379" s="949"/>
      <c r="CF379" s="949"/>
      <c r="CG379" s="949"/>
      <c r="CH379" s="949"/>
      <c r="CI379" s="949"/>
      <c r="CJ379" s="949"/>
      <c r="CK379" s="949"/>
      <c r="CL379" s="949"/>
      <c r="CM379" s="949"/>
      <c r="CN379" s="949"/>
      <c r="CO379" s="949"/>
      <c r="CP379" s="949"/>
      <c r="CQ379" s="949"/>
      <c r="CR379" s="949"/>
      <c r="CS379" s="949"/>
      <c r="CT379" s="949"/>
      <c r="CU379" s="949"/>
      <c r="CV379" s="949"/>
      <c r="CW379" s="949"/>
      <c r="CX379" s="949"/>
      <c r="CY379" s="949"/>
      <c r="CZ379" s="949"/>
      <c r="DA379" s="949"/>
      <c r="DB379" s="949"/>
      <c r="DC379" s="949"/>
      <c r="DD379" s="949"/>
      <c r="DE379" s="949"/>
      <c r="DF379" s="949"/>
      <c r="DG379" s="949"/>
      <c r="DH379" s="949"/>
      <c r="DI379" s="949"/>
      <c r="DJ379" s="949"/>
      <c r="DK379" s="949"/>
      <c r="DL379" s="949"/>
      <c r="DM379" s="949"/>
      <c r="DN379" s="949"/>
      <c r="DO379" s="949"/>
      <c r="DP379" s="949"/>
      <c r="DQ379" s="949"/>
      <c r="DR379" s="949"/>
      <c r="DS379" s="949"/>
      <c r="DT379" s="949"/>
      <c r="DU379" s="949"/>
      <c r="DV379" s="949"/>
      <c r="DW379" s="950"/>
      <c r="ED379" s="208"/>
      <c r="EE379" s="208"/>
      <c r="EF379" s="208"/>
      <c r="EG379" s="208"/>
      <c r="EH379" s="208"/>
      <c r="EI379" s="208"/>
      <c r="EJ379" s="208"/>
      <c r="EK379" s="208"/>
      <c r="EL379" s="208"/>
      <c r="EM379" s="208"/>
      <c r="EN379" s="208"/>
      <c r="EO379" s="208"/>
      <c r="EP379" s="208"/>
      <c r="EQ379" s="208"/>
      <c r="ER379" s="208"/>
      <c r="ES379" s="208"/>
      <c r="ET379" s="208"/>
      <c r="EU379" s="208"/>
      <c r="EV379" s="208"/>
      <c r="EW379" s="208"/>
      <c r="EX379" s="208"/>
      <c r="EY379" s="208"/>
      <c r="EZ379" s="208"/>
      <c r="FA379" s="208"/>
      <c r="FB379" s="208"/>
      <c r="FC379" s="208"/>
      <c r="FD379" s="208"/>
      <c r="FE379" s="208"/>
      <c r="FF379" s="208"/>
      <c r="FG379" s="208"/>
      <c r="FH379" s="208"/>
      <c r="FI379" s="208"/>
      <c r="FJ379" s="208"/>
      <c r="FK379" s="208"/>
      <c r="FL379" s="208"/>
      <c r="FM379" s="208"/>
    </row>
    <row r="380" spans="1:169" ht="18.75" customHeight="1">
      <c r="A380" s="33"/>
      <c r="C380" s="99"/>
      <c r="D380" s="99"/>
      <c r="E380" s="98"/>
      <c r="F380" s="98" t="s">
        <v>136</v>
      </c>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BO380" s="33"/>
      <c r="BQ380" s="99"/>
      <c r="BR380" s="99"/>
      <c r="BS380" s="98"/>
      <c r="BT380" s="98" t="s">
        <v>136</v>
      </c>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ED380" s="196"/>
      <c r="EE380" s="240"/>
      <c r="EF380" s="209"/>
      <c r="EG380" s="209"/>
      <c r="EH380" s="209"/>
      <c r="EI380" s="209"/>
      <c r="EJ380" s="209"/>
      <c r="EK380" s="209"/>
      <c r="EL380" s="209"/>
      <c r="EM380" s="209"/>
      <c r="EN380" s="209"/>
      <c r="EO380" s="209"/>
      <c r="EP380" s="209"/>
      <c r="EQ380" s="209"/>
      <c r="ER380" s="209"/>
      <c r="ES380" s="209"/>
      <c r="ET380" s="209"/>
      <c r="EU380" s="209"/>
      <c r="EV380" s="209"/>
      <c r="EW380" s="209"/>
      <c r="EX380" s="209"/>
      <c r="EY380" s="209"/>
      <c r="EZ380" s="209"/>
      <c r="FA380" s="209"/>
      <c r="FB380" s="209"/>
      <c r="FC380" s="209"/>
      <c r="FD380" s="209"/>
      <c r="FE380" s="209"/>
      <c r="FF380" s="209"/>
      <c r="FG380" s="209"/>
      <c r="FH380" s="209"/>
      <c r="FI380" s="209"/>
      <c r="FJ380" s="209"/>
      <c r="FK380" s="209"/>
      <c r="FL380" s="209"/>
      <c r="FM380" s="209"/>
    </row>
    <row r="381" spans="1:169" ht="18.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row>
    <row r="382" spans="1:169" ht="18.75" customHeight="1">
      <c r="A382" s="33"/>
      <c r="B382" s="33"/>
      <c r="C382" s="100" t="s">
        <v>67</v>
      </c>
      <c r="D382" s="101"/>
      <c r="E382" s="101"/>
      <c r="F382" s="98"/>
      <c r="G382" s="98"/>
      <c r="H382" s="98"/>
      <c r="I382" s="98"/>
      <c r="J382" s="98"/>
      <c r="K382" s="98"/>
      <c r="L382" s="98"/>
      <c r="M382" s="98"/>
      <c r="N382" s="98"/>
      <c r="O382" s="98"/>
      <c r="P382" s="98"/>
      <c r="Q382" s="98"/>
      <c r="R382" s="98"/>
      <c r="S382" s="98"/>
      <c r="T382" s="98"/>
      <c r="U382" s="98"/>
      <c r="V382" s="98"/>
      <c r="W382" s="98"/>
      <c r="X382" s="98"/>
      <c r="Y382" s="98"/>
      <c r="Z382" s="33"/>
      <c r="AA382" s="33"/>
      <c r="AB382" s="33"/>
      <c r="AC382" s="33"/>
      <c r="AD382" s="33"/>
      <c r="AE382" s="33"/>
      <c r="AF382" s="33"/>
      <c r="AG382" s="33"/>
      <c r="AH382" s="33"/>
      <c r="AI382" s="33"/>
      <c r="AJ382" s="33"/>
      <c r="BO382" s="33"/>
      <c r="BP382" s="33"/>
      <c r="BQ382" s="100" t="s">
        <v>67</v>
      </c>
      <c r="BR382" s="101"/>
      <c r="BS382" s="101"/>
      <c r="BT382" s="98"/>
      <c r="BU382" s="98"/>
      <c r="BV382" s="98"/>
      <c r="BW382" s="98"/>
      <c r="BX382" s="98"/>
      <c r="BY382" s="98"/>
      <c r="BZ382" s="98"/>
      <c r="CA382" s="98"/>
      <c r="CB382" s="98"/>
      <c r="CC382" s="98"/>
      <c r="CD382" s="98"/>
      <c r="CE382" s="98"/>
      <c r="CF382" s="98"/>
      <c r="CG382" s="98"/>
      <c r="CH382" s="98"/>
      <c r="CI382" s="98"/>
      <c r="CJ382" s="98"/>
      <c r="CK382" s="98"/>
      <c r="CL382" s="98"/>
      <c r="CM382" s="98"/>
      <c r="CN382" s="33"/>
      <c r="CO382" s="33"/>
      <c r="CP382" s="33"/>
      <c r="CQ382" s="33"/>
      <c r="CR382" s="33"/>
      <c r="CS382" s="33"/>
      <c r="CT382" s="33"/>
      <c r="CU382" s="33"/>
      <c r="CV382" s="33"/>
      <c r="CW382" s="33"/>
      <c r="CX382" s="33"/>
    </row>
    <row r="383" spans="1:169" ht="18.75" customHeight="1">
      <c r="A383" s="33"/>
      <c r="B383" s="33"/>
      <c r="C383" s="101" t="s">
        <v>217</v>
      </c>
      <c r="D383" s="101"/>
      <c r="E383" s="101"/>
      <c r="F383" s="98"/>
      <c r="G383" s="942">
        <f>IF('入力シート（表紙・目次・様式１～６）'!G303=0,"",'入力シート（表紙・目次・様式１～６）'!G303)</f>
        <v>4</v>
      </c>
      <c r="H383" s="942"/>
      <c r="I383" s="101" t="s">
        <v>327</v>
      </c>
      <c r="J383" s="98"/>
      <c r="K383" s="98"/>
      <c r="L383" s="98"/>
      <c r="M383" s="98"/>
      <c r="N383" s="98"/>
      <c r="O383" s="98"/>
      <c r="P383" s="98"/>
      <c r="Q383" s="98"/>
      <c r="R383" s="98"/>
      <c r="S383" s="98"/>
      <c r="T383" s="98"/>
      <c r="U383" s="98"/>
      <c r="V383" s="98"/>
      <c r="W383" s="98"/>
      <c r="X383" s="98"/>
      <c r="Y383" s="98"/>
      <c r="Z383" s="98"/>
      <c r="AA383" s="98"/>
      <c r="AB383" s="33"/>
      <c r="AC383" s="33"/>
      <c r="AD383" s="33"/>
      <c r="AE383" s="33"/>
      <c r="AF383" s="33"/>
      <c r="AG383" s="33"/>
      <c r="AH383" s="33"/>
      <c r="AI383" s="33"/>
      <c r="AJ383" s="33"/>
      <c r="AK383" s="33"/>
      <c r="AL383" s="33"/>
      <c r="BO383" s="33"/>
      <c r="BP383" s="33"/>
      <c r="BQ383" s="101" t="s">
        <v>217</v>
      </c>
      <c r="BR383" s="101"/>
      <c r="BS383" s="101"/>
      <c r="BT383" s="98"/>
      <c r="BU383" s="942">
        <v>4</v>
      </c>
      <c r="BV383" s="942"/>
      <c r="BW383" s="101" t="s">
        <v>128</v>
      </c>
      <c r="BX383" s="98"/>
      <c r="BY383" s="98"/>
      <c r="BZ383" s="98"/>
      <c r="CA383" s="98"/>
      <c r="CB383" s="98"/>
      <c r="CC383" s="98"/>
      <c r="CD383" s="98"/>
      <c r="CE383" s="98"/>
      <c r="CF383" s="98"/>
      <c r="CG383" s="98"/>
      <c r="CH383" s="98"/>
      <c r="CI383" s="98"/>
      <c r="CJ383" s="98"/>
      <c r="CK383" s="98"/>
      <c r="CL383" s="98"/>
      <c r="CM383" s="98"/>
      <c r="CN383" s="98"/>
      <c r="CO383" s="98"/>
      <c r="CP383" s="33"/>
      <c r="CQ383" s="33"/>
      <c r="CR383" s="33"/>
      <c r="CS383" s="33"/>
      <c r="CT383" s="33"/>
      <c r="CU383" s="33"/>
      <c r="CV383" s="33"/>
      <c r="CW383" s="33"/>
      <c r="CX383" s="33"/>
      <c r="CY383" s="33"/>
      <c r="CZ383" s="33"/>
    </row>
    <row r="384" spans="1:169" ht="18.75" customHeight="1">
      <c r="A384" s="33"/>
      <c r="B384" s="33"/>
      <c r="C384" s="101" t="s">
        <v>217</v>
      </c>
      <c r="D384" s="101"/>
      <c r="E384" s="101"/>
      <c r="F384" s="98"/>
      <c r="G384" s="942">
        <f>IF('入力シート（表紙・目次・様式１～６）'!G305=0,"",'入力シート（表紙・目次・様式１～６）'!G305)</f>
        <v>5</v>
      </c>
      <c r="H384" s="942"/>
      <c r="I384" s="101" t="s">
        <v>328</v>
      </c>
      <c r="J384" s="98"/>
      <c r="K384" s="98"/>
      <c r="L384" s="98"/>
      <c r="M384" s="98"/>
      <c r="N384" s="98"/>
      <c r="O384" s="98"/>
      <c r="P384" s="98"/>
      <c r="Q384" s="98"/>
      <c r="R384" s="98"/>
      <c r="S384" s="98"/>
      <c r="T384" s="98"/>
      <c r="U384" s="98"/>
      <c r="V384" s="98"/>
      <c r="W384" s="98"/>
      <c r="X384" s="98"/>
      <c r="Y384" s="98"/>
      <c r="Z384" s="98"/>
      <c r="AA384" s="98"/>
      <c r="AB384" s="33"/>
      <c r="AC384" s="33"/>
      <c r="AD384" s="33"/>
      <c r="AE384" s="33"/>
      <c r="AF384" s="33"/>
      <c r="AG384" s="33"/>
      <c r="AH384" s="33"/>
      <c r="AI384" s="33"/>
      <c r="AJ384" s="33"/>
      <c r="AK384" s="33"/>
      <c r="AL384" s="33"/>
      <c r="BO384" s="33"/>
      <c r="BP384" s="33"/>
      <c r="BQ384" s="101" t="s">
        <v>217</v>
      </c>
      <c r="BR384" s="101"/>
      <c r="BS384" s="101"/>
      <c r="BT384" s="98"/>
      <c r="BU384" s="942">
        <v>9</v>
      </c>
      <c r="BV384" s="942"/>
      <c r="BW384" s="101" t="s">
        <v>129</v>
      </c>
      <c r="BX384" s="98"/>
      <c r="BY384" s="98"/>
      <c r="BZ384" s="98"/>
      <c r="CA384" s="98"/>
      <c r="CB384" s="98"/>
      <c r="CC384" s="98"/>
      <c r="CD384" s="98"/>
      <c r="CE384" s="98"/>
      <c r="CF384" s="98"/>
      <c r="CG384" s="98"/>
      <c r="CH384" s="98"/>
      <c r="CI384" s="98"/>
      <c r="CJ384" s="98"/>
      <c r="CK384" s="98"/>
      <c r="CL384" s="98"/>
      <c r="CM384" s="98"/>
      <c r="CN384" s="98"/>
      <c r="CO384" s="98"/>
      <c r="CP384" s="33"/>
      <c r="CQ384" s="33"/>
      <c r="CR384" s="33"/>
      <c r="CS384" s="33"/>
      <c r="CT384" s="33"/>
      <c r="CU384" s="33"/>
      <c r="CV384" s="33"/>
      <c r="CW384" s="33"/>
      <c r="CX384" s="33"/>
      <c r="CY384" s="33"/>
      <c r="CZ384" s="33"/>
    </row>
    <row r="385" spans="1:102" ht="18.75" customHeight="1">
      <c r="A385" s="33"/>
      <c r="B385" s="33"/>
      <c r="C385" s="35" t="s">
        <v>218</v>
      </c>
      <c r="D385" s="101"/>
      <c r="E385" s="101"/>
      <c r="F385" s="98"/>
      <c r="G385" s="98"/>
      <c r="H385" s="98"/>
      <c r="I385" s="98"/>
      <c r="J385" s="98"/>
      <c r="K385" s="98"/>
      <c r="L385" s="98"/>
      <c r="M385" s="98"/>
      <c r="N385" s="98"/>
      <c r="O385" s="98"/>
      <c r="P385" s="98"/>
      <c r="Q385" s="98"/>
      <c r="R385" s="98"/>
      <c r="T385" s="98"/>
      <c r="U385" s="98"/>
      <c r="V385" s="98"/>
      <c r="W385" s="98"/>
      <c r="X385" s="98"/>
      <c r="Y385" s="98"/>
      <c r="Z385" s="98"/>
      <c r="AA385" s="942">
        <f>IF('入力シート（表紙・目次・様式１～６）'!G307=0,"",'入力シート（表紙・目次・様式１～６）'!G307)</f>
        <v>4</v>
      </c>
      <c r="AB385" s="942"/>
      <c r="AC385" s="101" t="s">
        <v>114</v>
      </c>
      <c r="AE385" s="98"/>
      <c r="AF385" s="98"/>
      <c r="AG385" s="98"/>
      <c r="AI385" s="98"/>
      <c r="AJ385" s="33"/>
      <c r="BO385" s="33"/>
      <c r="BP385" s="33"/>
      <c r="BQ385" s="35" t="s">
        <v>218</v>
      </c>
      <c r="BR385" s="101"/>
      <c r="BS385" s="101"/>
      <c r="BT385" s="98"/>
      <c r="BU385" s="98"/>
      <c r="BV385" s="98"/>
      <c r="BW385" s="98"/>
      <c r="BX385" s="98"/>
      <c r="BY385" s="98"/>
      <c r="BZ385" s="98"/>
      <c r="CA385" s="98"/>
      <c r="CB385" s="98"/>
      <c r="CC385" s="98"/>
      <c r="CD385" s="98"/>
      <c r="CE385" s="98"/>
      <c r="CF385" s="98"/>
      <c r="CH385" s="98"/>
      <c r="CI385" s="98"/>
      <c r="CJ385" s="98"/>
      <c r="CK385" s="98"/>
      <c r="CL385" s="98"/>
      <c r="CM385" s="98"/>
      <c r="CN385" s="98"/>
      <c r="CO385" s="942">
        <v>3</v>
      </c>
      <c r="CP385" s="942"/>
      <c r="CQ385" s="101" t="s">
        <v>114</v>
      </c>
      <c r="CS385" s="98"/>
      <c r="CT385" s="98"/>
      <c r="CU385" s="98"/>
      <c r="CW385" s="98"/>
      <c r="CX385" s="33"/>
    </row>
    <row r="386" spans="1:102" ht="18.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row>
    <row r="387" spans="1:102" ht="18.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row>
    <row r="388" spans="1:102" ht="18.75" customHeight="1">
      <c r="A388" s="33"/>
      <c r="B388" s="33"/>
      <c r="C388" s="33"/>
      <c r="D388" s="33"/>
      <c r="E388" s="36" t="s">
        <v>68</v>
      </c>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BO388" s="33"/>
      <c r="BP388" s="33"/>
      <c r="BQ388" s="33"/>
      <c r="BR388" s="33"/>
      <c r="BS388" s="36" t="s">
        <v>68</v>
      </c>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row>
    <row r="403" spans="1:130" ht="18.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spans="1:130" ht="18.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BE404" s="758" t="s">
        <v>276</v>
      </c>
      <c r="BF404" s="759"/>
      <c r="BG404" s="759"/>
      <c r="BH404" s="759"/>
      <c r="BI404" s="759"/>
      <c r="BJ404" s="759"/>
      <c r="BK404" s="759"/>
      <c r="BL404" s="760"/>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S404" s="758" t="s">
        <v>223</v>
      </c>
      <c r="DT404" s="759"/>
      <c r="DU404" s="759"/>
      <c r="DV404" s="759"/>
      <c r="DW404" s="759"/>
      <c r="DX404" s="759"/>
      <c r="DY404" s="759"/>
      <c r="DZ404" s="760"/>
    </row>
    <row r="405" spans="1:130" ht="18.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BE405" s="761"/>
      <c r="BF405" s="762"/>
      <c r="BG405" s="762"/>
      <c r="BH405" s="762"/>
      <c r="BI405" s="762"/>
      <c r="BJ405" s="762"/>
      <c r="BK405" s="762"/>
      <c r="BL405" s="763"/>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S405" s="761"/>
      <c r="DT405" s="762"/>
      <c r="DU405" s="762"/>
      <c r="DV405" s="762"/>
      <c r="DW405" s="762"/>
      <c r="DX405" s="762"/>
      <c r="DY405" s="762"/>
      <c r="DZ405" s="763"/>
    </row>
    <row r="406" spans="1:130" ht="18.75" customHeight="1">
      <c r="A406" s="5"/>
      <c r="B406" s="5"/>
      <c r="C406" s="10"/>
      <c r="D406" s="5"/>
      <c r="E406" s="5"/>
      <c r="F406" s="5"/>
      <c r="G406" s="5"/>
      <c r="H406" s="5"/>
      <c r="I406" s="5"/>
      <c r="J406" s="5"/>
      <c r="K406" s="5"/>
      <c r="L406" s="5"/>
      <c r="M406" s="5"/>
      <c r="N406" s="5"/>
      <c r="O406" s="5"/>
      <c r="P406" s="5"/>
      <c r="Q406" s="5"/>
      <c r="R406" s="5"/>
      <c r="S406" s="5"/>
      <c r="T406" s="5"/>
      <c r="U406" s="5"/>
      <c r="V406" s="5"/>
      <c r="W406" s="5"/>
      <c r="X406" s="5"/>
      <c r="Y406" s="5"/>
      <c r="Z406" s="5"/>
      <c r="AA406" s="5"/>
      <c r="AB406" s="10"/>
      <c r="AC406" s="5"/>
      <c r="AD406" s="5"/>
      <c r="AE406" s="5"/>
      <c r="AF406" s="5"/>
      <c r="AG406" s="5"/>
      <c r="AH406" s="5"/>
      <c r="AI406" s="5"/>
      <c r="AJ406" s="5"/>
      <c r="AK406" s="5"/>
      <c r="AL406" s="5"/>
      <c r="AM406" s="5"/>
      <c r="AN406" s="5"/>
      <c r="AO406" s="5"/>
      <c r="AP406" s="5"/>
      <c r="AQ406" s="5"/>
      <c r="AR406" s="5"/>
      <c r="AS406" s="5"/>
      <c r="AT406" s="5"/>
      <c r="AU406" s="5"/>
      <c r="AV406" s="5"/>
      <c r="AW406" s="5"/>
      <c r="AX406" s="5"/>
      <c r="BO406" s="5"/>
      <c r="BP406" s="5"/>
      <c r="BQ406" s="10"/>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10"/>
      <c r="CQ406" s="5"/>
      <c r="CR406" s="5"/>
      <c r="CS406" s="5"/>
      <c r="CT406" s="5"/>
      <c r="CU406" s="5"/>
      <c r="CV406" s="5"/>
      <c r="CW406" s="5"/>
      <c r="CX406" s="5"/>
      <c r="CY406" s="5"/>
      <c r="CZ406" s="5"/>
      <c r="DA406" s="5"/>
      <c r="DB406" s="5"/>
      <c r="DC406" s="5"/>
      <c r="DD406" s="5"/>
      <c r="DE406" s="5"/>
      <c r="DF406" s="5"/>
      <c r="DG406" s="5"/>
      <c r="DH406" s="5"/>
      <c r="DI406" s="5"/>
      <c r="DJ406" s="5"/>
      <c r="DK406" s="5"/>
      <c r="DL406" s="5"/>
    </row>
    <row r="407" spans="1:130" ht="18.75" customHeight="1">
      <c r="A407" s="5"/>
      <c r="B407" s="5"/>
      <c r="C407" s="10" t="s">
        <v>69</v>
      </c>
      <c r="D407" s="5"/>
      <c r="E407" s="5"/>
      <c r="F407" s="5"/>
      <c r="G407" s="5"/>
      <c r="H407" s="5"/>
      <c r="I407" s="5"/>
      <c r="J407" s="5"/>
      <c r="K407" s="5"/>
      <c r="L407" s="5"/>
      <c r="M407" s="5"/>
      <c r="N407" s="5"/>
      <c r="O407" s="5"/>
      <c r="P407" s="5"/>
      <c r="Q407" s="5"/>
      <c r="R407" s="5"/>
      <c r="S407" s="5"/>
      <c r="T407" s="5"/>
      <c r="U407" s="5"/>
      <c r="V407" s="5"/>
      <c r="W407" s="5"/>
      <c r="X407" s="5"/>
      <c r="Y407" s="5"/>
      <c r="Z407" s="5"/>
      <c r="AA407" s="5"/>
      <c r="AB407" s="19"/>
      <c r="AC407" s="5"/>
      <c r="AD407" s="5"/>
      <c r="AE407" s="5"/>
      <c r="AF407" s="5"/>
      <c r="AG407" s="5"/>
      <c r="AH407" s="5"/>
      <c r="AI407" s="5"/>
      <c r="AJ407" s="5"/>
      <c r="AK407" s="5"/>
      <c r="AL407" s="5"/>
      <c r="AM407" s="5"/>
      <c r="AN407" s="5"/>
      <c r="AO407" s="5"/>
      <c r="AP407" s="5"/>
      <c r="AQ407" s="5"/>
      <c r="AR407" s="5"/>
      <c r="AS407" s="5"/>
      <c r="AT407" s="5"/>
      <c r="AU407" s="5"/>
      <c r="AV407" s="5"/>
      <c r="AW407" s="5"/>
      <c r="AX407" s="5"/>
      <c r="BO407" s="5"/>
      <c r="BP407" s="5"/>
      <c r="BQ407" s="10" t="s">
        <v>69</v>
      </c>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19"/>
      <c r="CQ407" s="5"/>
      <c r="CR407" s="5"/>
      <c r="CS407" s="5"/>
      <c r="CT407" s="5"/>
      <c r="CU407" s="5"/>
      <c r="CV407" s="5"/>
      <c r="CW407" s="5"/>
      <c r="CX407" s="5"/>
      <c r="CY407" s="5"/>
      <c r="CZ407" s="5"/>
      <c r="DA407" s="5"/>
      <c r="DB407" s="5"/>
      <c r="DC407" s="5"/>
      <c r="DD407" s="5"/>
      <c r="DE407" s="5"/>
      <c r="DF407" s="5"/>
      <c r="DG407" s="5"/>
      <c r="DH407" s="5"/>
      <c r="DI407" s="5"/>
      <c r="DJ407" s="5"/>
      <c r="DK407" s="5"/>
      <c r="DL407" s="5"/>
    </row>
    <row r="408" spans="1:130" ht="18.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row>
    <row r="409" spans="1:130" ht="18.75" customHeight="1">
      <c r="A409" s="5"/>
      <c r="B409" s="5"/>
      <c r="C409" s="19" t="s">
        <v>199</v>
      </c>
      <c r="D409" s="5"/>
      <c r="E409" s="5"/>
      <c r="F409" s="5"/>
      <c r="G409" s="5"/>
      <c r="H409" s="5"/>
      <c r="I409" s="5"/>
      <c r="J409" s="5"/>
      <c r="K409" s="5"/>
      <c r="L409" s="5"/>
      <c r="M409" s="5"/>
      <c r="N409" s="5"/>
      <c r="O409" s="5"/>
      <c r="P409" s="5"/>
      <c r="Q409" s="5"/>
      <c r="R409" s="5"/>
      <c r="S409" s="5"/>
      <c r="T409" s="5"/>
      <c r="U409" s="5"/>
      <c r="V409" s="5"/>
      <c r="W409" s="5"/>
      <c r="X409" s="5"/>
      <c r="Y409" s="5"/>
      <c r="Z409" s="5"/>
      <c r="AA409" s="5"/>
      <c r="AB409" s="19"/>
      <c r="AC409" s="5"/>
      <c r="AD409" s="5"/>
      <c r="AE409" s="5"/>
      <c r="AF409" s="5"/>
      <c r="AG409" s="5"/>
      <c r="AH409" s="5"/>
      <c r="AI409" s="5"/>
      <c r="AJ409" s="5"/>
      <c r="AK409" s="5"/>
      <c r="AL409" s="5"/>
      <c r="AM409" s="5"/>
      <c r="AN409" s="5"/>
      <c r="AO409" s="5"/>
      <c r="AP409" s="5"/>
      <c r="AQ409" s="5"/>
      <c r="AR409" s="5"/>
      <c r="AS409" s="5"/>
      <c r="AT409" s="5"/>
      <c r="AU409" s="5"/>
      <c r="AV409" s="5"/>
      <c r="AW409" s="5"/>
      <c r="AX409" s="5"/>
      <c r="BO409" s="5"/>
      <c r="BP409" s="5"/>
      <c r="BQ409" s="19" t="s">
        <v>199</v>
      </c>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19"/>
      <c r="CQ409" s="5"/>
      <c r="CR409" s="5"/>
      <c r="CS409" s="5"/>
      <c r="CT409" s="5"/>
      <c r="CU409" s="5"/>
      <c r="CV409" s="5"/>
      <c r="CW409" s="5"/>
      <c r="CX409" s="5"/>
      <c r="CY409" s="5"/>
      <c r="CZ409" s="5"/>
      <c r="DA409" s="5"/>
      <c r="DB409" s="5"/>
      <c r="DC409" s="5"/>
      <c r="DD409" s="5"/>
      <c r="DE409" s="5"/>
      <c r="DF409" s="5"/>
      <c r="DG409" s="5"/>
      <c r="DH409" s="5"/>
      <c r="DI409" s="5"/>
      <c r="DJ409" s="5"/>
      <c r="DK409" s="5"/>
      <c r="DL409" s="5"/>
    </row>
    <row r="410" spans="1:130" ht="18.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row>
    <row r="411" spans="1:130" ht="18.75" customHeight="1">
      <c r="A411" s="5"/>
      <c r="B411" s="5"/>
      <c r="C411" s="19" t="s">
        <v>70</v>
      </c>
      <c r="D411" s="5"/>
      <c r="E411" s="5"/>
      <c r="F411" s="5"/>
      <c r="G411" s="5"/>
      <c r="H411" s="5"/>
      <c r="I411" s="5"/>
      <c r="J411" s="5"/>
      <c r="K411" s="5"/>
      <c r="L411" s="5"/>
      <c r="M411" s="5"/>
      <c r="N411" s="5"/>
      <c r="O411" s="5"/>
      <c r="P411" s="5"/>
      <c r="Q411" s="5"/>
      <c r="R411" s="5"/>
      <c r="S411" s="5"/>
      <c r="T411" s="5"/>
      <c r="U411" s="5"/>
      <c r="V411" s="5"/>
      <c r="W411" s="5"/>
      <c r="X411" s="5"/>
      <c r="Y411" s="5"/>
      <c r="Z411" s="5"/>
      <c r="AA411" s="5"/>
      <c r="AB411" s="19"/>
      <c r="AC411" s="5"/>
      <c r="AD411" s="5"/>
      <c r="AE411" s="5"/>
      <c r="AF411" s="5"/>
      <c r="AG411" s="5"/>
      <c r="AH411" s="5"/>
      <c r="AI411" s="5"/>
      <c r="AJ411" s="5"/>
      <c r="AK411" s="5"/>
      <c r="AL411" s="5"/>
      <c r="AM411" s="5"/>
      <c r="AN411" s="5"/>
      <c r="AO411" s="5"/>
      <c r="AP411" s="5"/>
      <c r="AQ411" s="5"/>
      <c r="AR411" s="5"/>
      <c r="AS411" s="5"/>
      <c r="AT411" s="5"/>
      <c r="AU411" s="5"/>
      <c r="AV411" s="5"/>
      <c r="AW411" s="5"/>
      <c r="AX411" s="5"/>
      <c r="BO411" s="5"/>
      <c r="BP411" s="5"/>
      <c r="BQ411" s="19" t="s">
        <v>70</v>
      </c>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19"/>
      <c r="CQ411" s="5"/>
      <c r="CR411" s="5"/>
      <c r="CS411" s="5"/>
      <c r="CT411" s="5"/>
      <c r="CU411" s="5"/>
      <c r="CV411" s="5"/>
      <c r="CW411" s="5"/>
      <c r="CX411" s="5"/>
      <c r="CY411" s="5"/>
      <c r="CZ411" s="5"/>
      <c r="DA411" s="5"/>
      <c r="DB411" s="5"/>
      <c r="DC411" s="5"/>
      <c r="DD411" s="5"/>
      <c r="DE411" s="5"/>
      <c r="DF411" s="5"/>
      <c r="DG411" s="5"/>
      <c r="DH411" s="5"/>
      <c r="DI411" s="5"/>
      <c r="DJ411" s="5"/>
      <c r="DK411" s="5"/>
      <c r="DL411" s="5"/>
    </row>
    <row r="412" spans="1:130" ht="18.75" customHeight="1">
      <c r="A412" s="5"/>
      <c r="B412" s="5"/>
      <c r="F412" s="19" t="s">
        <v>115</v>
      </c>
      <c r="G412" s="5"/>
      <c r="H412" s="5"/>
      <c r="J412" s="942">
        <f>IF('入力シート（表紙・目次・様式１～６）'!G305=0,"",'入力シート（表紙・目次・様式１～６）'!G311)</f>
        <v>4</v>
      </c>
      <c r="K412" s="942"/>
      <c r="L412" s="19" t="s">
        <v>127</v>
      </c>
      <c r="M412" s="19"/>
      <c r="N412" s="5"/>
      <c r="O412" s="5"/>
      <c r="P412" s="5"/>
      <c r="Q412" s="5"/>
      <c r="R412" s="5"/>
      <c r="S412" s="5"/>
      <c r="T412" s="5"/>
      <c r="U412" s="5"/>
      <c r="V412" s="5"/>
      <c r="W412" s="5"/>
      <c r="X412" s="5"/>
      <c r="Y412" s="5"/>
      <c r="Z412" s="5"/>
      <c r="AA412" s="5"/>
      <c r="AB412" s="5"/>
      <c r="AC412" s="5"/>
      <c r="AD412" s="5"/>
      <c r="AE412" s="5"/>
      <c r="AF412" s="5"/>
      <c r="AG412" s="5"/>
      <c r="AH412" s="19"/>
      <c r="AI412" s="5"/>
      <c r="AJ412" s="5"/>
      <c r="AK412" s="5"/>
      <c r="AL412" s="5"/>
      <c r="AM412" s="5"/>
      <c r="AN412" s="5"/>
      <c r="AO412" s="5"/>
      <c r="AP412" s="5"/>
      <c r="AQ412" s="5"/>
      <c r="AR412" s="5"/>
      <c r="AS412" s="5"/>
      <c r="AT412" s="5"/>
      <c r="AU412" s="5"/>
      <c r="AV412" s="5"/>
      <c r="AW412" s="5"/>
      <c r="AX412" s="5"/>
      <c r="AY412" s="5"/>
      <c r="AZ412" s="5"/>
      <c r="BA412" s="5"/>
      <c r="BO412" s="5"/>
      <c r="BP412" s="5"/>
      <c r="BT412" s="19" t="s">
        <v>115</v>
      </c>
      <c r="BU412" s="5"/>
      <c r="BV412" s="5"/>
      <c r="BX412" s="942">
        <v>4</v>
      </c>
      <c r="BY412" s="942"/>
      <c r="BZ412" s="19" t="s">
        <v>127</v>
      </c>
      <c r="CA412" s="19"/>
      <c r="CB412" s="5"/>
      <c r="CC412" s="5"/>
      <c r="CD412" s="5"/>
      <c r="CE412" s="5"/>
      <c r="CF412" s="5"/>
      <c r="CG412" s="5"/>
      <c r="CH412" s="5"/>
      <c r="CI412" s="5"/>
      <c r="CJ412" s="5"/>
      <c r="CK412" s="5"/>
      <c r="CL412" s="5"/>
      <c r="CM412" s="5"/>
      <c r="CN412" s="5"/>
      <c r="CO412" s="5"/>
      <c r="CP412" s="5"/>
      <c r="CQ412" s="5"/>
      <c r="CR412" s="5"/>
      <c r="CS412" s="5"/>
      <c r="CT412" s="5"/>
      <c r="CU412" s="5"/>
      <c r="CV412" s="19"/>
      <c r="CW412" s="5"/>
      <c r="CX412" s="5"/>
      <c r="CY412" s="5"/>
      <c r="CZ412" s="5"/>
      <c r="DA412" s="5"/>
      <c r="DB412" s="5"/>
      <c r="DC412" s="5"/>
      <c r="DD412" s="5"/>
      <c r="DE412" s="5"/>
      <c r="DF412" s="5"/>
      <c r="DG412" s="5"/>
      <c r="DH412" s="5"/>
      <c r="DI412" s="5"/>
      <c r="DJ412" s="5"/>
      <c r="DK412" s="5"/>
      <c r="DL412" s="5"/>
      <c r="DM412" s="5"/>
      <c r="DN412" s="5"/>
      <c r="DO412" s="5"/>
    </row>
    <row r="413" spans="1:130" ht="18.75" customHeight="1">
      <c r="A413" s="5"/>
      <c r="B413" s="5"/>
      <c r="F413" s="19" t="s">
        <v>116</v>
      </c>
      <c r="G413" s="5"/>
      <c r="H413" s="5"/>
      <c r="J413" s="942">
        <f>IF('入力シート（表紙・目次・様式１～６）'!G305=0,"",'入力シート（表紙・目次・様式１～６）'!G305)</f>
        <v>5</v>
      </c>
      <c r="K413" s="942"/>
      <c r="L413" s="19" t="s">
        <v>140</v>
      </c>
      <c r="M413" s="19"/>
      <c r="N413" s="5"/>
      <c r="O413" s="5"/>
      <c r="P413" s="5"/>
      <c r="Q413" s="5"/>
      <c r="R413" s="5"/>
      <c r="S413" s="5"/>
      <c r="T413" s="5"/>
      <c r="U413" s="5"/>
      <c r="V413" s="5"/>
      <c r="W413" s="5"/>
      <c r="X413" s="5"/>
      <c r="Y413" s="5"/>
      <c r="Z413" s="5"/>
      <c r="AA413" s="5"/>
      <c r="AB413" s="5"/>
      <c r="AC413" s="5"/>
      <c r="AD413" s="5"/>
      <c r="AE413" s="5"/>
      <c r="AF413" s="5"/>
      <c r="AG413" s="5"/>
      <c r="AH413" s="19"/>
      <c r="AI413" s="5"/>
      <c r="AJ413" s="5"/>
      <c r="AK413" s="5"/>
      <c r="AL413" s="5"/>
      <c r="AM413" s="5"/>
      <c r="AN413" s="5"/>
      <c r="AO413" s="5"/>
      <c r="AP413" s="5"/>
      <c r="AQ413" s="5"/>
      <c r="AR413" s="5"/>
      <c r="AS413" s="5"/>
      <c r="AT413" s="5"/>
      <c r="AU413" s="5"/>
      <c r="AV413" s="5"/>
      <c r="AW413" s="5"/>
      <c r="AX413" s="5"/>
      <c r="AY413" s="5"/>
      <c r="AZ413" s="5"/>
      <c r="BA413" s="5"/>
      <c r="BO413" s="5"/>
      <c r="BP413" s="5"/>
      <c r="BT413" s="19" t="s">
        <v>116</v>
      </c>
      <c r="BU413" s="5"/>
      <c r="BV413" s="5"/>
      <c r="BX413" s="942">
        <v>8</v>
      </c>
      <c r="BY413" s="942"/>
      <c r="BZ413" s="19" t="s">
        <v>140</v>
      </c>
      <c r="CA413" s="19"/>
      <c r="CB413" s="5"/>
      <c r="CC413" s="5"/>
      <c r="CD413" s="5"/>
      <c r="CE413" s="5"/>
      <c r="CF413" s="5"/>
      <c r="CG413" s="5"/>
      <c r="CH413" s="5"/>
      <c r="CI413" s="5"/>
      <c r="CJ413" s="5"/>
      <c r="CK413" s="5"/>
      <c r="CL413" s="5"/>
      <c r="CM413" s="5"/>
      <c r="CN413" s="5"/>
      <c r="CO413" s="5"/>
      <c r="CP413" s="5"/>
      <c r="CQ413" s="5"/>
      <c r="CR413" s="5"/>
      <c r="CS413" s="5"/>
      <c r="CT413" s="5"/>
      <c r="CU413" s="5"/>
      <c r="CV413" s="19"/>
      <c r="CW413" s="5"/>
      <c r="CX413" s="5"/>
      <c r="CY413" s="5"/>
      <c r="CZ413" s="5"/>
      <c r="DA413" s="5"/>
      <c r="DB413" s="5"/>
      <c r="DC413" s="5"/>
      <c r="DD413" s="5"/>
      <c r="DE413" s="5"/>
      <c r="DF413" s="5"/>
      <c r="DG413" s="5"/>
      <c r="DH413" s="5"/>
      <c r="DI413" s="5"/>
      <c r="DJ413" s="5"/>
      <c r="DK413" s="5"/>
      <c r="DL413" s="5"/>
      <c r="DM413" s="5"/>
      <c r="DN413" s="5"/>
      <c r="DO413" s="5"/>
    </row>
    <row r="414" spans="1:130" ht="18.75" customHeight="1">
      <c r="A414" s="5"/>
      <c r="B414" s="5"/>
      <c r="F414" s="19" t="s">
        <v>141</v>
      </c>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BO414" s="5"/>
      <c r="BP414" s="5"/>
      <c r="BT414" s="19" t="s">
        <v>141</v>
      </c>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row>
    <row r="415" spans="1:130" ht="18.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row>
    <row r="416" spans="1:130" ht="18.75" customHeight="1">
      <c r="A416" s="5"/>
      <c r="B416" s="5"/>
      <c r="C416" s="19" t="s">
        <v>71</v>
      </c>
      <c r="D416" s="5"/>
      <c r="E416" s="5"/>
      <c r="F416" s="5"/>
      <c r="G416" s="5"/>
      <c r="H416" s="5"/>
      <c r="I416" s="5"/>
      <c r="J416" s="5"/>
      <c r="K416" s="5"/>
      <c r="L416" s="5"/>
      <c r="M416" s="5"/>
      <c r="N416" s="5"/>
      <c r="O416" s="5"/>
      <c r="P416" s="5"/>
      <c r="Q416" s="5"/>
      <c r="R416" s="5"/>
      <c r="S416" s="5"/>
      <c r="T416" s="5"/>
      <c r="U416" s="5"/>
      <c r="V416" s="5"/>
      <c r="W416" s="5"/>
      <c r="X416" s="5"/>
      <c r="Y416" s="5"/>
      <c r="Z416" s="5"/>
      <c r="AA416" s="5"/>
      <c r="AB416" s="19"/>
      <c r="AC416" s="5"/>
      <c r="AD416" s="5"/>
      <c r="AE416" s="5"/>
      <c r="AF416" s="5"/>
      <c r="AG416" s="5"/>
      <c r="AH416" s="5"/>
      <c r="AI416" s="5"/>
      <c r="AJ416" s="5"/>
      <c r="AK416" s="5"/>
      <c r="AL416" s="5"/>
      <c r="AM416" s="5"/>
      <c r="AN416" s="5"/>
      <c r="AO416" s="5"/>
      <c r="AP416" s="5"/>
      <c r="AQ416" s="5"/>
      <c r="AR416" s="5"/>
      <c r="AS416" s="5"/>
      <c r="AT416" s="5"/>
      <c r="AU416" s="5"/>
      <c r="AV416" s="5"/>
      <c r="AW416" s="5"/>
      <c r="AX416" s="5"/>
      <c r="BO416" s="5"/>
      <c r="BP416" s="5"/>
      <c r="BQ416" s="19" t="s">
        <v>71</v>
      </c>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19"/>
      <c r="CQ416" s="5"/>
      <c r="CR416" s="5"/>
      <c r="CS416" s="5"/>
      <c r="CT416" s="5"/>
      <c r="CU416" s="5"/>
      <c r="CV416" s="5"/>
      <c r="CW416" s="5"/>
      <c r="CX416" s="5"/>
      <c r="CY416" s="5"/>
      <c r="CZ416" s="5"/>
      <c r="DA416" s="5"/>
      <c r="DB416" s="5"/>
      <c r="DC416" s="5"/>
      <c r="DD416" s="5"/>
      <c r="DE416" s="5"/>
      <c r="DF416" s="5"/>
      <c r="DG416" s="5"/>
      <c r="DH416" s="5"/>
      <c r="DI416" s="5"/>
      <c r="DJ416" s="5"/>
      <c r="DK416" s="5"/>
      <c r="DL416" s="5"/>
    </row>
    <row r="417" spans="1:116" ht="18.75" customHeight="1">
      <c r="A417" s="5"/>
      <c r="B417" s="5"/>
      <c r="D417" s="19" t="s">
        <v>346</v>
      </c>
      <c r="E417" s="5"/>
      <c r="F417" s="5"/>
      <c r="G417" s="5"/>
      <c r="H417" s="5"/>
      <c r="I417" s="5"/>
      <c r="J417" s="5"/>
      <c r="K417" s="5"/>
      <c r="L417" s="5"/>
      <c r="M417" s="5"/>
      <c r="N417" s="5"/>
      <c r="O417" s="5"/>
      <c r="P417" s="5"/>
      <c r="Q417" s="5"/>
      <c r="R417" s="5"/>
      <c r="S417" s="5"/>
      <c r="T417" s="5"/>
      <c r="U417" s="5"/>
      <c r="V417" s="5"/>
      <c r="W417" s="5"/>
      <c r="X417" s="5"/>
      <c r="Y417" s="5"/>
      <c r="Z417" s="5"/>
      <c r="AA417" s="5"/>
      <c r="AB417" s="19"/>
      <c r="AC417" s="5"/>
      <c r="AD417" s="5"/>
      <c r="AE417" s="5"/>
      <c r="AF417" s="5"/>
      <c r="AG417" s="5"/>
      <c r="AH417" s="5"/>
      <c r="AI417" s="5"/>
      <c r="AJ417" s="5"/>
      <c r="AK417" s="5"/>
      <c r="AL417" s="5"/>
      <c r="AM417" s="5"/>
      <c r="AN417" s="5"/>
      <c r="AO417" s="5"/>
      <c r="AP417" s="5"/>
      <c r="AQ417" s="5"/>
      <c r="AR417" s="5"/>
      <c r="AS417" s="5"/>
      <c r="AT417" s="5"/>
      <c r="AU417" s="5"/>
      <c r="AV417" s="5"/>
      <c r="AW417" s="5"/>
      <c r="AX417" s="5"/>
      <c r="BO417" s="5"/>
      <c r="BP417" s="5"/>
      <c r="BR417" s="19" t="s">
        <v>346</v>
      </c>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19"/>
      <c r="CQ417" s="5"/>
      <c r="CR417" s="5"/>
      <c r="CS417" s="5"/>
      <c r="CT417" s="5"/>
      <c r="CU417" s="5"/>
      <c r="CV417" s="5"/>
      <c r="CW417" s="5"/>
      <c r="CX417" s="5"/>
      <c r="CY417" s="5"/>
      <c r="CZ417" s="5"/>
      <c r="DA417" s="5"/>
      <c r="DB417" s="5"/>
      <c r="DC417" s="5"/>
      <c r="DD417" s="5"/>
      <c r="DE417" s="5"/>
      <c r="DF417" s="5"/>
      <c r="DG417" s="5"/>
      <c r="DH417" s="5"/>
      <c r="DI417" s="5"/>
      <c r="DJ417" s="5"/>
      <c r="DK417" s="5"/>
      <c r="DL417" s="5"/>
    </row>
    <row r="418" spans="1:116" ht="18.75" customHeight="1">
      <c r="A418" s="5"/>
      <c r="B418" s="5"/>
      <c r="C418" s="19"/>
      <c r="D418" s="5"/>
      <c r="E418" s="5"/>
      <c r="F418" s="5"/>
      <c r="G418" s="5"/>
      <c r="H418" s="5"/>
      <c r="I418" s="5"/>
      <c r="J418" s="5"/>
      <c r="K418" s="5"/>
      <c r="L418" s="5"/>
      <c r="M418" s="5"/>
      <c r="N418" s="5"/>
      <c r="O418" s="5"/>
      <c r="P418" s="5"/>
      <c r="Q418" s="5"/>
      <c r="R418" s="5"/>
      <c r="S418" s="5"/>
      <c r="T418" s="5"/>
      <c r="U418" s="5"/>
      <c r="V418" s="5"/>
      <c r="W418" s="5"/>
      <c r="X418" s="5"/>
      <c r="Y418" s="5"/>
      <c r="Z418" s="5"/>
      <c r="AA418" s="5"/>
      <c r="AB418" s="19"/>
      <c r="AC418" s="5"/>
      <c r="AD418" s="5"/>
      <c r="AE418" s="5"/>
      <c r="AF418" s="5"/>
      <c r="AG418" s="5"/>
      <c r="AH418" s="5"/>
      <c r="AI418" s="5"/>
      <c r="AJ418" s="5"/>
      <c r="AK418" s="5"/>
      <c r="AL418" s="5"/>
      <c r="AM418" s="5"/>
      <c r="AN418" s="5"/>
      <c r="AO418" s="5"/>
      <c r="AP418" s="5"/>
      <c r="AQ418" s="5"/>
      <c r="AR418" s="5"/>
      <c r="AS418" s="5"/>
      <c r="AT418" s="5"/>
      <c r="AU418" s="5"/>
      <c r="AV418" s="5"/>
      <c r="AW418" s="5"/>
      <c r="AX418" s="5"/>
      <c r="BO418" s="5"/>
      <c r="BP418" s="5"/>
      <c r="BQ418" s="19"/>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19"/>
      <c r="CQ418" s="5"/>
      <c r="CR418" s="5"/>
      <c r="CS418" s="5"/>
      <c r="CT418" s="5"/>
      <c r="CU418" s="5"/>
      <c r="CV418" s="5"/>
      <c r="CW418" s="5"/>
      <c r="CX418" s="5"/>
      <c r="CY418" s="5"/>
      <c r="CZ418" s="5"/>
      <c r="DA418" s="5"/>
      <c r="DB418" s="5"/>
      <c r="DC418" s="5"/>
      <c r="DD418" s="5"/>
      <c r="DE418" s="5"/>
      <c r="DF418" s="5"/>
      <c r="DG418" s="5"/>
      <c r="DH418" s="5"/>
      <c r="DI418" s="5"/>
      <c r="DJ418" s="5"/>
      <c r="DK418" s="5"/>
      <c r="DL418" s="5"/>
    </row>
    <row r="419" spans="1:116" ht="18.75" customHeight="1">
      <c r="A419" s="5"/>
      <c r="B419" s="5"/>
      <c r="C419" s="5"/>
      <c r="D419" s="27" t="s">
        <v>200</v>
      </c>
      <c r="E419" s="5"/>
      <c r="F419" s="5"/>
      <c r="G419" s="5"/>
      <c r="H419" s="5"/>
      <c r="I419" s="5"/>
      <c r="J419" s="5"/>
      <c r="K419" s="5"/>
      <c r="L419" s="5"/>
      <c r="M419" s="5"/>
      <c r="N419" s="5"/>
      <c r="O419" s="5"/>
      <c r="P419" s="5"/>
      <c r="Q419" s="5"/>
      <c r="R419" s="5"/>
      <c r="S419" s="5"/>
      <c r="T419" s="5"/>
      <c r="U419" s="5"/>
      <c r="V419" s="5"/>
      <c r="W419" s="5"/>
      <c r="X419" s="5"/>
      <c r="Y419" s="5"/>
      <c r="Z419" s="5"/>
      <c r="AA419" s="5"/>
      <c r="AB419" s="5"/>
      <c r="AC419" s="27"/>
      <c r="AD419" s="5"/>
      <c r="AE419" s="5"/>
      <c r="AF419" s="5"/>
      <c r="AG419" s="5"/>
      <c r="AH419" s="5"/>
      <c r="AI419" s="5"/>
      <c r="AJ419" s="5"/>
      <c r="AK419" s="5"/>
      <c r="AL419" s="5"/>
      <c r="AM419" s="5"/>
      <c r="AN419" s="5"/>
      <c r="AO419" s="5"/>
      <c r="AP419" s="5"/>
      <c r="AQ419" s="5"/>
      <c r="AR419" s="5"/>
      <c r="AS419" s="5"/>
      <c r="AT419" s="5"/>
      <c r="AU419" s="5"/>
      <c r="AV419" s="5"/>
      <c r="AW419" s="5"/>
      <c r="AX419" s="5"/>
      <c r="BO419" s="5"/>
      <c r="BP419" s="5"/>
      <c r="BQ419" s="5"/>
      <c r="BR419" s="27" t="s">
        <v>200</v>
      </c>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27"/>
      <c r="CR419" s="5"/>
      <c r="CS419" s="5"/>
      <c r="CT419" s="5"/>
      <c r="CU419" s="5"/>
      <c r="CV419" s="5"/>
      <c r="CW419" s="5"/>
      <c r="CX419" s="5"/>
      <c r="CY419" s="5"/>
      <c r="CZ419" s="5"/>
      <c r="DA419" s="5"/>
      <c r="DB419" s="5"/>
      <c r="DC419" s="5"/>
      <c r="DD419" s="5"/>
      <c r="DE419" s="5"/>
      <c r="DF419" s="5"/>
      <c r="DG419" s="5"/>
      <c r="DH419" s="5"/>
      <c r="DI419" s="5"/>
      <c r="DJ419" s="5"/>
      <c r="DK419" s="5"/>
      <c r="DL419" s="5"/>
    </row>
    <row r="420" spans="1:116" ht="18.75" customHeight="1">
      <c r="A420" s="5"/>
      <c r="B420" s="5"/>
      <c r="C420" s="5"/>
      <c r="D420" s="27"/>
      <c r="E420" s="5"/>
      <c r="F420" s="5"/>
      <c r="G420" s="5"/>
      <c r="H420" s="5"/>
      <c r="I420" s="5"/>
      <c r="J420" s="5"/>
      <c r="K420" s="5"/>
      <c r="L420" s="5"/>
      <c r="M420" s="5"/>
      <c r="N420" s="5"/>
      <c r="O420" s="5"/>
      <c r="P420" s="5"/>
      <c r="Q420" s="5"/>
      <c r="R420" s="5"/>
      <c r="S420" s="5"/>
      <c r="T420" s="5"/>
      <c r="U420" s="5"/>
      <c r="V420" s="5"/>
      <c r="W420" s="5"/>
      <c r="X420" s="5"/>
      <c r="Y420" s="5"/>
      <c r="Z420" s="5"/>
      <c r="AA420" s="5"/>
      <c r="AB420" s="5"/>
      <c r="AC420" s="27"/>
      <c r="AD420" s="5"/>
      <c r="AE420" s="5"/>
      <c r="AF420" s="5"/>
      <c r="AG420" s="5"/>
      <c r="AH420" s="5"/>
      <c r="AI420" s="5"/>
      <c r="AJ420" s="5"/>
      <c r="AK420" s="5"/>
      <c r="AL420" s="5"/>
      <c r="AM420" s="5"/>
      <c r="AN420" s="5"/>
      <c r="AO420" s="5"/>
      <c r="AP420" s="5"/>
      <c r="AQ420" s="5"/>
      <c r="AR420" s="5"/>
      <c r="AS420" s="5"/>
      <c r="AT420" s="5"/>
      <c r="AU420" s="5"/>
      <c r="AV420" s="5"/>
      <c r="AW420" s="5"/>
      <c r="AX420" s="5"/>
      <c r="BO420" s="5"/>
      <c r="BP420" s="5"/>
      <c r="BQ420" s="5"/>
      <c r="BR420" s="27"/>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27"/>
      <c r="CR420" s="5"/>
      <c r="CS420" s="5"/>
      <c r="CT420" s="5"/>
      <c r="CU420" s="5"/>
      <c r="CV420" s="5"/>
      <c r="CW420" s="5"/>
      <c r="CX420" s="5"/>
      <c r="CY420" s="5"/>
      <c r="CZ420" s="5"/>
      <c r="DA420" s="5"/>
      <c r="DB420" s="5"/>
      <c r="DC420" s="5"/>
      <c r="DD420" s="5"/>
      <c r="DE420" s="5"/>
      <c r="DF420" s="5"/>
      <c r="DG420" s="5"/>
      <c r="DH420" s="5"/>
      <c r="DI420" s="5"/>
      <c r="DJ420" s="5"/>
      <c r="DK420" s="5"/>
      <c r="DL420" s="5"/>
    </row>
    <row r="460" spans="1:195" s="272" customFormat="1" ht="18.75" customHeight="1">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68"/>
      <c r="AK460" s="268"/>
      <c r="AL460" s="268"/>
      <c r="AM460" s="268"/>
      <c r="AN460" s="268"/>
      <c r="AO460" s="268"/>
      <c r="AP460" s="268"/>
      <c r="AQ460" s="268"/>
      <c r="AR460" s="268"/>
      <c r="AS460" s="268"/>
      <c r="AT460" s="268"/>
      <c r="AU460" s="268"/>
      <c r="AV460" s="268"/>
      <c r="AW460" s="268"/>
      <c r="AX460" s="268"/>
      <c r="AY460" s="268"/>
      <c r="AZ460" s="268"/>
      <c r="BA460" s="268"/>
      <c r="BB460" s="268"/>
      <c r="BC460" s="268"/>
      <c r="BD460" s="268"/>
      <c r="BE460" s="268"/>
      <c r="BF460" s="268"/>
      <c r="BG460" s="268"/>
      <c r="BH460" s="268"/>
      <c r="BI460" s="268"/>
      <c r="BJ460" s="268"/>
      <c r="BK460" s="268"/>
      <c r="BL460" s="268"/>
      <c r="BM460" s="268"/>
      <c r="BN460" s="268"/>
      <c r="BO460" s="268"/>
      <c r="BP460" s="268"/>
      <c r="BQ460" s="269" t="s">
        <v>469</v>
      </c>
      <c r="BS460" s="270"/>
      <c r="BT460" s="270"/>
      <c r="BU460" s="270"/>
      <c r="BV460" s="270"/>
      <c r="BW460" s="270"/>
      <c r="BX460" s="270"/>
      <c r="BY460" s="270"/>
      <c r="BZ460" s="270"/>
      <c r="CA460" s="270"/>
      <c r="CB460" s="270"/>
      <c r="CC460" s="270"/>
      <c r="CD460" s="270"/>
      <c r="CE460" s="270"/>
      <c r="CF460" s="270"/>
      <c r="CG460" s="270"/>
      <c r="CH460" s="270"/>
      <c r="CI460" s="270"/>
      <c r="CJ460" s="270"/>
      <c r="CK460" s="270"/>
      <c r="CL460" s="270"/>
      <c r="CM460" s="270"/>
      <c r="CN460" s="270"/>
      <c r="CO460" s="270"/>
      <c r="CP460" s="270"/>
      <c r="CQ460" s="270"/>
      <c r="CR460" s="270"/>
      <c r="CS460" s="270"/>
      <c r="CT460" s="270"/>
      <c r="CU460" s="270"/>
      <c r="CV460" s="270"/>
      <c r="CW460" s="270"/>
      <c r="CX460" s="270"/>
      <c r="CY460" s="270"/>
      <c r="CZ460" s="270"/>
      <c r="DA460" s="270"/>
      <c r="DB460" s="270"/>
      <c r="DC460" s="270"/>
      <c r="DD460" s="270"/>
      <c r="DE460" s="270"/>
      <c r="DF460" s="270"/>
      <c r="DG460" s="270"/>
      <c r="DH460" s="270"/>
      <c r="DI460" s="270"/>
      <c r="DJ460" s="268"/>
      <c r="DK460" s="268"/>
      <c r="DL460" s="268"/>
      <c r="DM460" s="268"/>
      <c r="DN460" s="268"/>
      <c r="DO460" s="268"/>
      <c r="DP460" s="268"/>
      <c r="DQ460" s="268"/>
      <c r="DR460" s="268"/>
      <c r="DS460" s="268"/>
      <c r="DT460" s="268"/>
      <c r="DU460" s="268"/>
      <c r="DV460" s="268"/>
      <c r="DW460" s="268"/>
      <c r="DX460" s="268"/>
      <c r="DY460" s="268"/>
      <c r="DZ460" s="268"/>
      <c r="EA460" s="268"/>
      <c r="EB460" s="268"/>
      <c r="EC460" s="268"/>
      <c r="ED460" s="268"/>
      <c r="EE460" s="271"/>
    </row>
    <row r="461" spans="1:195" s="236" customFormat="1" ht="18.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758" t="s">
        <v>277</v>
      </c>
      <c r="BF461" s="759"/>
      <c r="BG461" s="759"/>
      <c r="BH461" s="759"/>
      <c r="BI461" s="759"/>
      <c r="BJ461" s="759"/>
      <c r="BK461" s="759"/>
      <c r="BL461" s="760"/>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758" t="s">
        <v>223</v>
      </c>
      <c r="DT461" s="759"/>
      <c r="DU461" s="759"/>
      <c r="DV461" s="759"/>
      <c r="DW461" s="759"/>
      <c r="DX461" s="759"/>
      <c r="DY461" s="759"/>
      <c r="DZ461" s="760"/>
      <c r="EA461" s="58"/>
      <c r="EB461" s="58"/>
      <c r="EC461" s="58"/>
      <c r="ED461" s="188"/>
      <c r="EE461" s="206"/>
      <c r="EF461" s="206"/>
      <c r="EG461" s="206"/>
      <c r="EH461" s="206"/>
      <c r="EI461" s="206"/>
      <c r="EJ461" s="206"/>
      <c r="EK461" s="206"/>
      <c r="EL461" s="206"/>
      <c r="EM461" s="206"/>
      <c r="EN461" s="206"/>
      <c r="EO461" s="206"/>
      <c r="EP461" s="206"/>
      <c r="EQ461" s="206"/>
      <c r="ER461" s="206"/>
      <c r="ES461" s="206"/>
      <c r="ET461" s="206"/>
      <c r="EU461" s="206"/>
      <c r="EV461" s="206"/>
      <c r="EW461" s="206"/>
      <c r="EX461" s="206"/>
      <c r="EY461" s="206"/>
      <c r="EZ461" s="206"/>
      <c r="FA461" s="206"/>
      <c r="FB461" s="206"/>
      <c r="FC461" s="206"/>
      <c r="FD461" s="206"/>
      <c r="FE461" s="206"/>
      <c r="FF461" s="206"/>
      <c r="FG461" s="206"/>
      <c r="FH461" s="206"/>
      <c r="FI461" s="206"/>
      <c r="FJ461" s="206"/>
      <c r="FK461" s="206"/>
      <c r="FL461" s="206"/>
      <c r="FM461" s="206"/>
      <c r="FN461" s="206"/>
      <c r="FO461" s="206"/>
      <c r="FP461" s="206"/>
      <c r="FQ461" s="206"/>
      <c r="FR461" s="206"/>
      <c r="FS461" s="206"/>
      <c r="FT461" s="206"/>
      <c r="FU461" s="206"/>
      <c r="FV461" s="206"/>
      <c r="FW461" s="206"/>
      <c r="FX461" s="206"/>
      <c r="FY461" s="206"/>
      <c r="FZ461" s="206"/>
      <c r="GA461" s="206"/>
      <c r="GB461" s="206"/>
      <c r="GC461" s="206"/>
      <c r="GD461" s="206"/>
      <c r="GE461" s="206"/>
      <c r="GF461" s="206"/>
      <c r="GG461" s="206"/>
      <c r="GH461" s="206"/>
      <c r="GI461" s="206"/>
      <c r="GJ461" s="206"/>
      <c r="GK461" s="206"/>
      <c r="GL461" s="206"/>
      <c r="GM461" s="206"/>
    </row>
    <row r="462" spans="1:195" s="236" customFormat="1" ht="18.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761"/>
      <c r="BF462" s="762"/>
      <c r="BG462" s="762"/>
      <c r="BH462" s="762"/>
      <c r="BI462" s="762"/>
      <c r="BJ462" s="762"/>
      <c r="BK462" s="762"/>
      <c r="BL462" s="763"/>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761"/>
      <c r="DT462" s="762"/>
      <c r="DU462" s="762"/>
      <c r="DV462" s="762"/>
      <c r="DW462" s="762"/>
      <c r="DX462" s="762"/>
      <c r="DY462" s="762"/>
      <c r="DZ462" s="763"/>
      <c r="EA462" s="58"/>
      <c r="EB462" s="58"/>
      <c r="EC462" s="58"/>
      <c r="ED462" s="188"/>
      <c r="EE462" s="206"/>
      <c r="EF462" s="206"/>
      <c r="EG462" s="206"/>
      <c r="EH462" s="206"/>
      <c r="EI462" s="206"/>
      <c r="EJ462" s="206"/>
      <c r="EK462" s="206"/>
      <c r="EL462" s="206"/>
      <c r="EM462" s="206"/>
      <c r="EN462" s="206"/>
      <c r="EO462" s="206"/>
      <c r="EP462" s="206"/>
      <c r="EQ462" s="206"/>
      <c r="ER462" s="206"/>
      <c r="ES462" s="206"/>
      <c r="ET462" s="206"/>
      <c r="EU462" s="206"/>
      <c r="EV462" s="206"/>
      <c r="EW462" s="206"/>
      <c r="EX462" s="206"/>
      <c r="EY462" s="206"/>
      <c r="EZ462" s="206"/>
      <c r="FA462" s="206"/>
      <c r="FB462" s="206"/>
      <c r="FC462" s="206"/>
      <c r="FD462" s="206"/>
      <c r="FE462" s="206"/>
      <c r="FF462" s="206"/>
      <c r="FG462" s="206"/>
      <c r="FH462" s="206"/>
      <c r="FI462" s="206"/>
      <c r="FJ462" s="206"/>
      <c r="FK462" s="206"/>
      <c r="FL462" s="206"/>
      <c r="FM462" s="206"/>
      <c r="FN462" s="206"/>
      <c r="FO462" s="206"/>
      <c r="FP462" s="206"/>
      <c r="FQ462" s="206"/>
      <c r="FR462" s="206"/>
      <c r="FS462" s="206"/>
      <c r="FT462" s="206"/>
      <c r="FU462" s="206"/>
      <c r="FV462" s="206"/>
      <c r="FW462" s="206"/>
      <c r="FX462" s="206"/>
      <c r="FY462" s="206"/>
      <c r="FZ462" s="206"/>
      <c r="GA462" s="206"/>
      <c r="GB462" s="206"/>
      <c r="GC462" s="206"/>
      <c r="GD462" s="206"/>
      <c r="GE462" s="206"/>
      <c r="GF462" s="206"/>
      <c r="GG462" s="206"/>
      <c r="GH462" s="206"/>
      <c r="GI462" s="206"/>
      <c r="GJ462" s="206"/>
      <c r="GK462" s="206"/>
      <c r="GL462" s="206"/>
      <c r="GM462" s="206"/>
    </row>
    <row r="463" spans="1:195" s="236" customFormat="1" ht="18.75" customHeight="1">
      <c r="A463" s="58"/>
      <c r="B463" s="58"/>
      <c r="C463" s="60" t="s">
        <v>90</v>
      </c>
      <c r="D463" s="60"/>
      <c r="E463" s="60"/>
      <c r="F463" s="60"/>
      <c r="G463" s="60"/>
      <c r="H463" s="60"/>
      <c r="I463" s="60"/>
      <c r="J463" s="60"/>
      <c r="K463" s="60"/>
      <c r="L463" s="60"/>
      <c r="M463" s="60"/>
      <c r="N463" s="60"/>
      <c r="O463" s="60"/>
      <c r="P463" s="60"/>
      <c r="Q463" s="60"/>
      <c r="R463" s="60"/>
      <c r="S463" s="60"/>
      <c r="T463" s="60"/>
      <c r="U463" s="60"/>
      <c r="V463" s="58"/>
      <c r="W463" s="102"/>
      <c r="X463" s="58"/>
      <c r="Y463" s="58"/>
      <c r="Z463" s="58"/>
      <c r="AA463" s="58"/>
      <c r="AB463" s="5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58"/>
      <c r="BN463" s="58"/>
      <c r="BO463" s="58"/>
      <c r="BP463" s="58"/>
      <c r="BQ463" s="60" t="s">
        <v>90</v>
      </c>
      <c r="BR463" s="60"/>
      <c r="BS463" s="60"/>
      <c r="BT463" s="60"/>
      <c r="BU463" s="60"/>
      <c r="BV463" s="60"/>
      <c r="BW463" s="60"/>
      <c r="BX463" s="60"/>
      <c r="BY463" s="60"/>
      <c r="BZ463" s="60"/>
      <c r="CA463" s="60"/>
      <c r="CB463" s="60"/>
      <c r="CC463" s="60"/>
      <c r="CD463" s="60"/>
      <c r="CE463" s="60"/>
      <c r="CF463" s="60"/>
      <c r="CG463" s="60"/>
      <c r="CH463" s="60"/>
      <c r="CI463" s="60"/>
      <c r="CJ463" s="58"/>
      <c r="CK463" s="102"/>
      <c r="CL463" s="58"/>
      <c r="CM463" s="58"/>
      <c r="CN463" s="58"/>
      <c r="CO463" s="58"/>
      <c r="CP463" s="5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58"/>
      <c r="EB463" s="58"/>
      <c r="EC463" s="58"/>
      <c r="ED463" s="188"/>
      <c r="EE463" s="206"/>
      <c r="EF463" s="206"/>
      <c r="EG463" s="206"/>
      <c r="EH463" s="206"/>
      <c r="EI463" s="206"/>
      <c r="EJ463" s="206"/>
      <c r="EK463" s="206"/>
      <c r="EL463" s="206"/>
      <c r="EM463" s="206"/>
      <c r="EN463" s="206"/>
      <c r="EO463" s="206"/>
      <c r="EP463" s="206"/>
      <c r="EQ463" s="206"/>
      <c r="ER463" s="206"/>
      <c r="ES463" s="206"/>
      <c r="ET463" s="206"/>
      <c r="EU463" s="206"/>
      <c r="EV463" s="206"/>
      <c r="EW463" s="206"/>
      <c r="EX463" s="206"/>
      <c r="EY463" s="206"/>
      <c r="EZ463" s="206"/>
      <c r="FA463" s="206"/>
      <c r="FB463" s="206"/>
      <c r="FC463" s="206"/>
      <c r="FD463" s="206"/>
      <c r="FE463" s="206"/>
      <c r="FF463" s="206"/>
      <c r="FG463" s="206"/>
      <c r="FH463" s="206"/>
      <c r="FI463" s="206"/>
      <c r="FJ463" s="206"/>
      <c r="FK463" s="206"/>
      <c r="FL463" s="206"/>
      <c r="FM463" s="206"/>
      <c r="FN463" s="206"/>
      <c r="FO463" s="206"/>
      <c r="FP463" s="206"/>
      <c r="FQ463" s="206"/>
      <c r="FR463" s="206"/>
      <c r="FS463" s="206"/>
      <c r="FT463" s="206"/>
      <c r="FU463" s="206"/>
      <c r="FV463" s="206"/>
      <c r="FW463" s="206"/>
      <c r="FX463" s="206"/>
      <c r="FY463" s="206"/>
      <c r="FZ463" s="206"/>
      <c r="GA463" s="206"/>
      <c r="GB463" s="206"/>
      <c r="GC463" s="206"/>
      <c r="GD463" s="206"/>
      <c r="GE463" s="206"/>
      <c r="GF463" s="206"/>
      <c r="GG463" s="206"/>
      <c r="GH463" s="206"/>
      <c r="GI463" s="206"/>
      <c r="GJ463" s="206"/>
      <c r="GK463" s="206"/>
      <c r="GL463" s="206"/>
      <c r="GM463" s="206"/>
    </row>
    <row r="464" spans="1:195" s="236" customFormat="1" ht="18.75" customHeight="1" thickBo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38"/>
      <c r="BE464" s="38"/>
      <c r="BF464" s="38"/>
      <c r="BG464" s="38"/>
      <c r="BH464" s="38"/>
      <c r="BI464" s="38"/>
      <c r="BJ464" s="38"/>
      <c r="BK464" s="38"/>
      <c r="BL464" s="3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38"/>
      <c r="DS464" s="38"/>
      <c r="DT464" s="38"/>
      <c r="DU464" s="38"/>
      <c r="DV464" s="38"/>
      <c r="DW464" s="38"/>
      <c r="DX464" s="38"/>
      <c r="DY464" s="38"/>
      <c r="DZ464" s="38"/>
      <c r="EA464" s="58"/>
      <c r="EB464" s="58"/>
      <c r="EC464" s="58"/>
      <c r="ED464" s="188"/>
      <c r="EE464" s="206"/>
      <c r="EF464" s="206"/>
      <c r="EG464" s="206"/>
      <c r="EH464" s="206"/>
      <c r="EI464" s="206"/>
      <c r="EJ464" s="206"/>
      <c r="EK464" s="206"/>
      <c r="EL464" s="206"/>
      <c r="EM464" s="206"/>
      <c r="EN464" s="206"/>
      <c r="EO464" s="206"/>
      <c r="EP464" s="206"/>
      <c r="EQ464" s="206"/>
      <c r="ER464" s="206"/>
      <c r="ES464" s="206"/>
      <c r="ET464" s="206"/>
      <c r="EU464" s="206"/>
      <c r="EV464" s="206"/>
      <c r="EW464" s="206"/>
      <c r="EX464" s="206"/>
      <c r="EY464" s="206"/>
      <c r="EZ464" s="206"/>
      <c r="FA464" s="206"/>
      <c r="FB464" s="206"/>
      <c r="FC464" s="206"/>
      <c r="FD464" s="206"/>
      <c r="FE464" s="206"/>
      <c r="FF464" s="206"/>
      <c r="FG464" s="206"/>
      <c r="FH464" s="206"/>
      <c r="FI464" s="206"/>
      <c r="FJ464" s="206"/>
      <c r="FK464" s="206"/>
      <c r="FL464" s="206"/>
      <c r="FM464" s="206"/>
      <c r="FN464" s="206"/>
      <c r="FO464" s="206"/>
      <c r="FP464" s="206"/>
      <c r="FQ464" s="206"/>
      <c r="FR464" s="206"/>
      <c r="FS464" s="206"/>
      <c r="FT464" s="206"/>
      <c r="FU464" s="206"/>
      <c r="FV464" s="206"/>
      <c r="FW464" s="206"/>
      <c r="FX464" s="206"/>
      <c r="FY464" s="206"/>
      <c r="FZ464" s="206"/>
      <c r="GA464" s="206"/>
      <c r="GB464" s="206"/>
      <c r="GC464" s="206"/>
      <c r="GD464" s="206"/>
      <c r="GE464" s="206"/>
      <c r="GF464" s="206"/>
      <c r="GG464" s="206"/>
      <c r="GH464" s="206"/>
      <c r="GI464" s="206"/>
      <c r="GJ464" s="206"/>
      <c r="GK464" s="206"/>
      <c r="GL464" s="206"/>
      <c r="GM464" s="206"/>
    </row>
    <row r="465" spans="1:195" s="236" customFormat="1" ht="16.5" customHeight="1">
      <c r="A465" s="58"/>
      <c r="B465" s="58"/>
      <c r="C465" s="58"/>
      <c r="D465" s="58"/>
      <c r="E465" s="58"/>
      <c r="F465" s="58"/>
      <c r="G465" s="977" t="s">
        <v>414</v>
      </c>
      <c r="H465" s="978"/>
      <c r="I465" s="978"/>
      <c r="J465" s="978"/>
      <c r="K465" s="978"/>
      <c r="L465" s="978"/>
      <c r="M465" s="978"/>
      <c r="N465" s="978"/>
      <c r="O465" s="978"/>
      <c r="P465" s="978"/>
      <c r="Q465" s="978"/>
      <c r="R465" s="978"/>
      <c r="S465" s="978"/>
      <c r="T465" s="978"/>
      <c r="U465" s="978"/>
      <c r="V465" s="978"/>
      <c r="W465" s="978"/>
      <c r="X465" s="978"/>
      <c r="Y465" s="978"/>
      <c r="Z465" s="978"/>
      <c r="AA465" s="978"/>
      <c r="AB465" s="978"/>
      <c r="AC465" s="978"/>
      <c r="AD465" s="978"/>
      <c r="AE465" s="978"/>
      <c r="AF465" s="978"/>
      <c r="AG465" s="978"/>
      <c r="AH465" s="978"/>
      <c r="AI465" s="978"/>
      <c r="AJ465" s="978"/>
      <c r="AK465" s="978"/>
      <c r="AL465" s="978"/>
      <c r="AM465" s="978"/>
      <c r="AN465" s="978"/>
      <c r="AO465" s="978"/>
      <c r="AP465" s="978"/>
      <c r="AQ465" s="978"/>
      <c r="AR465" s="978"/>
      <c r="AS465" s="978"/>
      <c r="AT465" s="978"/>
      <c r="AU465" s="978"/>
      <c r="AV465" s="978"/>
      <c r="AW465" s="978"/>
      <c r="AX465" s="978"/>
      <c r="AY465" s="978"/>
      <c r="AZ465" s="978"/>
      <c r="BA465" s="979"/>
      <c r="BB465" s="178"/>
      <c r="BC465" s="58"/>
      <c r="BD465" s="58"/>
      <c r="BE465" s="983" t="s">
        <v>91</v>
      </c>
      <c r="BF465" s="925"/>
      <c r="BG465" s="925"/>
      <c r="BH465" s="925"/>
      <c r="BI465" s="925"/>
      <c r="BJ465" s="925"/>
      <c r="BK465" s="925"/>
      <c r="BL465" s="927"/>
      <c r="BM465" s="58"/>
      <c r="BN465" s="58"/>
      <c r="BO465" s="58"/>
      <c r="BP465" s="58"/>
      <c r="BQ465" s="58"/>
      <c r="BR465" s="58"/>
      <c r="BS465" s="58"/>
      <c r="BT465" s="58"/>
      <c r="BU465" s="977" t="s">
        <v>414</v>
      </c>
      <c r="BV465" s="978"/>
      <c r="BW465" s="978"/>
      <c r="BX465" s="978"/>
      <c r="BY465" s="978"/>
      <c r="BZ465" s="978"/>
      <c r="CA465" s="978"/>
      <c r="CB465" s="978"/>
      <c r="CC465" s="978"/>
      <c r="CD465" s="978"/>
      <c r="CE465" s="978"/>
      <c r="CF465" s="978"/>
      <c r="CG465" s="978"/>
      <c r="CH465" s="978"/>
      <c r="CI465" s="978"/>
      <c r="CJ465" s="978"/>
      <c r="CK465" s="978"/>
      <c r="CL465" s="978"/>
      <c r="CM465" s="978"/>
      <c r="CN465" s="978"/>
      <c r="CO465" s="978"/>
      <c r="CP465" s="978"/>
      <c r="CQ465" s="978"/>
      <c r="CR465" s="978"/>
      <c r="CS465" s="978"/>
      <c r="CT465" s="978"/>
      <c r="CU465" s="978"/>
      <c r="CV465" s="978"/>
      <c r="CW465" s="978"/>
      <c r="CX465" s="978"/>
      <c r="CY465" s="978"/>
      <c r="CZ465" s="978"/>
      <c r="DA465" s="978"/>
      <c r="DB465" s="978"/>
      <c r="DC465" s="978"/>
      <c r="DD465" s="978"/>
      <c r="DE465" s="978"/>
      <c r="DF465" s="978"/>
      <c r="DG465" s="978"/>
      <c r="DH465" s="978"/>
      <c r="DI465" s="978"/>
      <c r="DJ465" s="978"/>
      <c r="DK465" s="978"/>
      <c r="DL465" s="978"/>
      <c r="DM465" s="978"/>
      <c r="DN465" s="978"/>
      <c r="DO465" s="979"/>
      <c r="DP465" s="178"/>
      <c r="DQ465" s="58"/>
      <c r="DR465" s="58"/>
      <c r="DS465" s="983" t="s">
        <v>91</v>
      </c>
      <c r="DT465" s="925"/>
      <c r="DU465" s="925"/>
      <c r="DV465" s="925"/>
      <c r="DW465" s="925"/>
      <c r="DX465" s="925"/>
      <c r="DY465" s="925"/>
      <c r="DZ465" s="927"/>
      <c r="EA465" s="58"/>
      <c r="EB465" s="58"/>
      <c r="EC465" s="58"/>
      <c r="ED465" s="188"/>
      <c r="EE465" s="206"/>
      <c r="EF465" s="206"/>
      <c r="EG465" s="206"/>
      <c r="EH465" s="206"/>
      <c r="EI465" s="206"/>
      <c r="EJ465" s="206"/>
      <c r="EK465" s="206"/>
      <c r="EL465" s="206"/>
      <c r="EM465" s="206"/>
      <c r="EN465" s="206"/>
      <c r="EO465" s="206"/>
      <c r="EP465" s="206"/>
      <c r="EQ465" s="206"/>
      <c r="ER465" s="206"/>
      <c r="ES465" s="206"/>
      <c r="ET465" s="206"/>
      <c r="EU465" s="206"/>
      <c r="EV465" s="206"/>
      <c r="EW465" s="206"/>
      <c r="EX465" s="206"/>
      <c r="EY465" s="206"/>
      <c r="EZ465" s="206"/>
      <c r="FA465" s="206"/>
      <c r="FB465" s="206"/>
      <c r="FC465" s="206"/>
      <c r="FD465" s="206"/>
      <c r="FE465" s="206"/>
      <c r="FF465" s="206"/>
      <c r="FG465" s="206"/>
      <c r="FH465" s="206"/>
      <c r="FI465" s="206"/>
      <c r="FJ465" s="206"/>
      <c r="FK465" s="206"/>
      <c r="FL465" s="206"/>
      <c r="FM465" s="206"/>
      <c r="FN465" s="206"/>
      <c r="FO465" s="206"/>
      <c r="FP465" s="206"/>
      <c r="FQ465" s="206"/>
      <c r="FR465" s="206"/>
      <c r="FS465" s="206"/>
      <c r="FT465" s="206"/>
      <c r="FU465" s="206"/>
      <c r="FV465" s="206"/>
      <c r="FW465" s="206"/>
      <c r="FX465" s="206"/>
      <c r="FY465" s="206"/>
      <c r="FZ465" s="206"/>
      <c r="GA465" s="206"/>
      <c r="GB465" s="206"/>
      <c r="GC465" s="206"/>
      <c r="GD465" s="206"/>
      <c r="GE465" s="206"/>
      <c r="GF465" s="206"/>
      <c r="GG465" s="206"/>
      <c r="GH465" s="206"/>
      <c r="GI465" s="206"/>
      <c r="GJ465" s="206"/>
      <c r="GK465" s="206"/>
      <c r="GL465" s="206"/>
      <c r="GM465" s="206"/>
    </row>
    <row r="466" spans="1:195" s="236" customFormat="1" ht="16.5" customHeight="1" thickBot="1">
      <c r="A466" s="58"/>
      <c r="B466" s="58"/>
      <c r="C466" s="58"/>
      <c r="D466" s="58"/>
      <c r="E466" s="58"/>
      <c r="F466" s="58"/>
      <c r="G466" s="980"/>
      <c r="H466" s="981"/>
      <c r="I466" s="981"/>
      <c r="J466" s="981"/>
      <c r="K466" s="981"/>
      <c r="L466" s="981"/>
      <c r="M466" s="981"/>
      <c r="N466" s="981"/>
      <c r="O466" s="981"/>
      <c r="P466" s="981"/>
      <c r="Q466" s="981"/>
      <c r="R466" s="981"/>
      <c r="S466" s="981"/>
      <c r="T466" s="981"/>
      <c r="U466" s="981"/>
      <c r="V466" s="981"/>
      <c r="W466" s="981"/>
      <c r="X466" s="981"/>
      <c r="Y466" s="981"/>
      <c r="Z466" s="981"/>
      <c r="AA466" s="981"/>
      <c r="AB466" s="981"/>
      <c r="AC466" s="981"/>
      <c r="AD466" s="981"/>
      <c r="AE466" s="981"/>
      <c r="AF466" s="981"/>
      <c r="AG466" s="981"/>
      <c r="AH466" s="981"/>
      <c r="AI466" s="981"/>
      <c r="AJ466" s="981"/>
      <c r="AK466" s="981"/>
      <c r="AL466" s="981"/>
      <c r="AM466" s="981"/>
      <c r="AN466" s="981"/>
      <c r="AO466" s="981"/>
      <c r="AP466" s="981"/>
      <c r="AQ466" s="981"/>
      <c r="AR466" s="981"/>
      <c r="AS466" s="981"/>
      <c r="AT466" s="981"/>
      <c r="AU466" s="981"/>
      <c r="AV466" s="981"/>
      <c r="AW466" s="981"/>
      <c r="AX466" s="981"/>
      <c r="AY466" s="981"/>
      <c r="AZ466" s="981"/>
      <c r="BA466" s="982"/>
      <c r="BB466" s="178"/>
      <c r="BC466" s="58"/>
      <c r="BD466" s="58"/>
      <c r="BE466" s="984"/>
      <c r="BF466" s="926"/>
      <c r="BG466" s="926"/>
      <c r="BH466" s="926"/>
      <c r="BI466" s="926"/>
      <c r="BJ466" s="926"/>
      <c r="BK466" s="926"/>
      <c r="BL466" s="929"/>
      <c r="BM466" s="58"/>
      <c r="BN466" s="58"/>
      <c r="BO466" s="58"/>
      <c r="BP466" s="58"/>
      <c r="BQ466" s="58"/>
      <c r="BR466" s="58"/>
      <c r="BS466" s="58"/>
      <c r="BT466" s="58"/>
      <c r="BU466" s="980"/>
      <c r="BV466" s="981"/>
      <c r="BW466" s="981"/>
      <c r="BX466" s="981"/>
      <c r="BY466" s="981"/>
      <c r="BZ466" s="981"/>
      <c r="CA466" s="981"/>
      <c r="CB466" s="981"/>
      <c r="CC466" s="981"/>
      <c r="CD466" s="981"/>
      <c r="CE466" s="981"/>
      <c r="CF466" s="981"/>
      <c r="CG466" s="981"/>
      <c r="CH466" s="981"/>
      <c r="CI466" s="981"/>
      <c r="CJ466" s="981"/>
      <c r="CK466" s="981"/>
      <c r="CL466" s="981"/>
      <c r="CM466" s="981"/>
      <c r="CN466" s="981"/>
      <c r="CO466" s="981"/>
      <c r="CP466" s="981"/>
      <c r="CQ466" s="981"/>
      <c r="CR466" s="981"/>
      <c r="CS466" s="981"/>
      <c r="CT466" s="981"/>
      <c r="CU466" s="981"/>
      <c r="CV466" s="981"/>
      <c r="CW466" s="981"/>
      <c r="CX466" s="981"/>
      <c r="CY466" s="981"/>
      <c r="CZ466" s="981"/>
      <c r="DA466" s="981"/>
      <c r="DB466" s="981"/>
      <c r="DC466" s="981"/>
      <c r="DD466" s="981"/>
      <c r="DE466" s="981"/>
      <c r="DF466" s="981"/>
      <c r="DG466" s="981"/>
      <c r="DH466" s="981"/>
      <c r="DI466" s="981"/>
      <c r="DJ466" s="981"/>
      <c r="DK466" s="981"/>
      <c r="DL466" s="981"/>
      <c r="DM466" s="981"/>
      <c r="DN466" s="981"/>
      <c r="DO466" s="982"/>
      <c r="DP466" s="178"/>
      <c r="DQ466" s="58"/>
      <c r="DR466" s="58"/>
      <c r="DS466" s="984"/>
      <c r="DT466" s="926"/>
      <c r="DU466" s="926"/>
      <c r="DV466" s="926"/>
      <c r="DW466" s="926"/>
      <c r="DX466" s="926"/>
      <c r="DY466" s="926"/>
      <c r="DZ466" s="929"/>
      <c r="EA466" s="58"/>
      <c r="EB466" s="58"/>
      <c r="EC466" s="58"/>
      <c r="ED466" s="188"/>
      <c r="EE466" s="206"/>
      <c r="EF466" s="206"/>
      <c r="EG466" s="206"/>
      <c r="EH466" s="206"/>
      <c r="EI466" s="206"/>
      <c r="EJ466" s="206"/>
      <c r="EK466" s="206"/>
      <c r="EL466" s="206"/>
      <c r="EM466" s="206"/>
      <c r="EN466" s="206"/>
      <c r="EO466" s="206"/>
      <c r="EP466" s="206"/>
      <c r="EQ466" s="206"/>
      <c r="ER466" s="206"/>
      <c r="ES466" s="206"/>
      <c r="ET466" s="206"/>
      <c r="EU466" s="206"/>
      <c r="EV466" s="206"/>
      <c r="EW466" s="206"/>
      <c r="EX466" s="206"/>
      <c r="EY466" s="206"/>
      <c r="EZ466" s="206"/>
      <c r="FA466" s="206"/>
      <c r="FB466" s="206"/>
      <c r="FC466" s="206"/>
      <c r="FD466" s="206"/>
      <c r="FE466" s="206"/>
      <c r="FF466" s="206"/>
      <c r="FG466" s="206"/>
      <c r="FH466" s="206"/>
      <c r="FI466" s="206"/>
      <c r="FJ466" s="206"/>
      <c r="FK466" s="206"/>
      <c r="FL466" s="206"/>
      <c r="FM466" s="206"/>
      <c r="FN466" s="206"/>
      <c r="FO466" s="206"/>
      <c r="FP466" s="206"/>
      <c r="FQ466" s="206"/>
      <c r="FR466" s="206"/>
      <c r="FS466" s="206"/>
      <c r="FT466" s="206"/>
      <c r="FU466" s="206"/>
      <c r="FV466" s="206"/>
      <c r="FW466" s="206"/>
      <c r="FX466" s="206"/>
      <c r="FY466" s="206"/>
      <c r="FZ466" s="206"/>
      <c r="GA466" s="206"/>
      <c r="GB466" s="206"/>
      <c r="GC466" s="206"/>
      <c r="GD466" s="206"/>
      <c r="GE466" s="206"/>
      <c r="GF466" s="206"/>
      <c r="GG466" s="206"/>
      <c r="GH466" s="206"/>
      <c r="GI466" s="206"/>
      <c r="GJ466" s="206"/>
      <c r="GK466" s="206"/>
      <c r="GL466" s="206"/>
      <c r="GM466" s="206"/>
    </row>
    <row r="467" spans="1:195" s="236" customFormat="1" ht="26.25" customHeight="1" thickBo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38"/>
      <c r="BC467" s="38"/>
      <c r="BD467" s="58"/>
      <c r="BE467" s="38"/>
      <c r="BF467" s="38"/>
      <c r="BG467" s="38"/>
      <c r="BH467" s="38"/>
      <c r="BI467" s="38"/>
      <c r="BJ467" s="38"/>
      <c r="BK467" s="38"/>
      <c r="BL467" s="3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38"/>
      <c r="DQ467" s="38"/>
      <c r="DR467" s="58"/>
      <c r="DS467" s="38"/>
      <c r="DT467" s="38"/>
      <c r="DU467" s="38"/>
      <c r="DV467" s="38"/>
      <c r="DW467" s="38"/>
      <c r="DX467" s="38"/>
      <c r="DY467" s="38"/>
      <c r="DZ467" s="38"/>
      <c r="EA467" s="58"/>
      <c r="EB467" s="58"/>
      <c r="EC467" s="58"/>
      <c r="ED467" s="188"/>
      <c r="EE467" s="206"/>
      <c r="EF467" s="206"/>
      <c r="EG467" s="206"/>
      <c r="EH467" s="206"/>
      <c r="EI467" s="206"/>
      <c r="EJ467" s="206"/>
      <c r="EK467" s="206"/>
      <c r="EL467" s="206"/>
      <c r="EM467" s="206"/>
      <c r="EN467" s="206"/>
      <c r="EO467" s="206"/>
      <c r="EP467" s="206"/>
      <c r="EQ467" s="206"/>
      <c r="ER467" s="206"/>
      <c r="ES467" s="206"/>
      <c r="ET467" s="206"/>
      <c r="EU467" s="206"/>
      <c r="EV467" s="206"/>
      <c r="EW467" s="206"/>
      <c r="EX467" s="206"/>
      <c r="EY467" s="206"/>
      <c r="EZ467" s="206"/>
      <c r="FA467" s="206"/>
      <c r="FB467" s="206"/>
      <c r="FC467" s="206"/>
      <c r="FD467" s="206"/>
      <c r="FE467" s="206"/>
      <c r="FF467" s="206"/>
      <c r="FG467" s="206"/>
      <c r="FH467" s="206"/>
      <c r="FI467" s="206"/>
      <c r="FJ467" s="206"/>
      <c r="FK467" s="206"/>
      <c r="FL467" s="206"/>
      <c r="FM467" s="206"/>
      <c r="FN467" s="206"/>
      <c r="FO467" s="206"/>
      <c r="FP467" s="206"/>
      <c r="FQ467" s="206"/>
      <c r="FR467" s="206"/>
      <c r="FS467" s="206"/>
      <c r="FT467" s="206"/>
      <c r="FU467" s="206"/>
      <c r="FV467" s="206"/>
      <c r="FW467" s="206"/>
      <c r="FX467" s="206"/>
      <c r="FY467" s="206"/>
      <c r="FZ467" s="206"/>
      <c r="GA467" s="206"/>
      <c r="GB467" s="206"/>
      <c r="GC467" s="206"/>
      <c r="GD467" s="206"/>
      <c r="GE467" s="206"/>
      <c r="GF467" s="206"/>
      <c r="GG467" s="206"/>
      <c r="GH467" s="206"/>
      <c r="GI467" s="206"/>
      <c r="GJ467" s="206"/>
      <c r="GK467" s="206"/>
      <c r="GL467" s="206"/>
      <c r="GM467" s="206"/>
    </row>
    <row r="468" spans="1:195" s="236" customFormat="1" ht="9.9499999999999993" customHeight="1" thickBot="1">
      <c r="A468" s="58"/>
      <c r="B468" s="58"/>
      <c r="C468" s="58"/>
      <c r="D468" s="58"/>
      <c r="E468" s="58"/>
      <c r="F468" s="58"/>
      <c r="G468" s="930" t="s">
        <v>415</v>
      </c>
      <c r="H468" s="936"/>
      <c r="I468" s="936"/>
      <c r="J468" s="936"/>
      <c r="K468" s="936"/>
      <c r="L468" s="936"/>
      <c r="M468" s="936"/>
      <c r="N468" s="936"/>
      <c r="O468" s="936"/>
      <c r="P468" s="936"/>
      <c r="Q468" s="936"/>
      <c r="R468" s="936"/>
      <c r="S468" s="936"/>
      <c r="T468" s="936"/>
      <c r="U468" s="936"/>
      <c r="V468" s="936"/>
      <c r="W468" s="104"/>
      <c r="X468" s="104"/>
      <c r="Y468" s="103"/>
      <c r="Z468" s="103"/>
      <c r="AA468" s="104"/>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6"/>
      <c r="BB468" s="58"/>
      <c r="BC468" s="58"/>
      <c r="BD468" s="58"/>
      <c r="BE468" s="163"/>
      <c r="BF468" s="163"/>
      <c r="BG468" s="163"/>
      <c r="BH468" s="163"/>
      <c r="BI468" s="163"/>
      <c r="BJ468" s="163"/>
      <c r="BK468" s="163"/>
      <c r="BL468" s="163"/>
      <c r="BM468" s="58"/>
      <c r="BN468" s="58"/>
      <c r="BO468" s="58"/>
      <c r="BP468" s="58"/>
      <c r="BQ468" s="58"/>
      <c r="BR468" s="58"/>
      <c r="BS468" s="58"/>
      <c r="BT468" s="58"/>
      <c r="BU468" s="930" t="s">
        <v>415</v>
      </c>
      <c r="BV468" s="936"/>
      <c r="BW468" s="936"/>
      <c r="BX468" s="936"/>
      <c r="BY468" s="936"/>
      <c r="BZ468" s="936"/>
      <c r="CA468" s="936"/>
      <c r="CB468" s="936"/>
      <c r="CC468" s="936"/>
      <c r="CD468" s="936"/>
      <c r="CE468" s="936"/>
      <c r="CF468" s="936"/>
      <c r="CG468" s="936"/>
      <c r="CH468" s="936"/>
      <c r="CI468" s="936"/>
      <c r="CJ468" s="936"/>
      <c r="CK468" s="104"/>
      <c r="CL468" s="104"/>
      <c r="CM468" s="103"/>
      <c r="CN468" s="103"/>
      <c r="CO468" s="104"/>
      <c r="CP468" s="105"/>
      <c r="CQ468" s="105"/>
      <c r="CR468" s="105"/>
      <c r="CS468" s="105"/>
      <c r="CT468" s="105"/>
      <c r="CU468" s="105"/>
      <c r="CV468" s="105"/>
      <c r="CW468" s="105"/>
      <c r="CX468" s="105"/>
      <c r="CY468" s="105"/>
      <c r="CZ468" s="105"/>
      <c r="DA468" s="105"/>
      <c r="DB468" s="105"/>
      <c r="DC468" s="105"/>
      <c r="DD468" s="105"/>
      <c r="DE468" s="105"/>
      <c r="DF468" s="105"/>
      <c r="DG468" s="105"/>
      <c r="DH468" s="105"/>
      <c r="DI468" s="105"/>
      <c r="DJ468" s="105"/>
      <c r="DK468" s="105"/>
      <c r="DL468" s="105"/>
      <c r="DM468" s="105"/>
      <c r="DN468" s="105"/>
      <c r="DO468" s="106"/>
      <c r="DP468" s="58"/>
      <c r="DQ468" s="58"/>
      <c r="DR468" s="58"/>
      <c r="DS468" s="163"/>
      <c r="DT468" s="163"/>
      <c r="DU468" s="163"/>
      <c r="DV468" s="163"/>
      <c r="DW468" s="163"/>
      <c r="DX468" s="163"/>
      <c r="DY468" s="163"/>
      <c r="DZ468" s="163"/>
      <c r="EA468" s="58"/>
      <c r="EB468" s="58"/>
      <c r="EC468" s="58"/>
      <c r="ED468" s="188"/>
      <c r="EE468" s="206"/>
      <c r="EF468" s="206"/>
      <c r="EG468" s="206"/>
      <c r="EH468" s="206"/>
      <c r="EI468" s="206"/>
      <c r="EJ468" s="206"/>
      <c r="EK468" s="206"/>
      <c r="EL468" s="206"/>
      <c r="EM468" s="206"/>
      <c r="EN468" s="206"/>
      <c r="EO468" s="206"/>
      <c r="EP468" s="206"/>
      <c r="EQ468" s="206"/>
      <c r="ER468" s="206"/>
      <c r="ES468" s="206"/>
      <c r="ET468" s="206"/>
      <c r="EU468" s="206"/>
      <c r="EV468" s="206"/>
      <c r="EW468" s="206"/>
      <c r="EX468" s="206"/>
      <c r="EY468" s="206"/>
      <c r="EZ468" s="206"/>
      <c r="FA468" s="206"/>
      <c r="FB468" s="206"/>
      <c r="FC468" s="206"/>
      <c r="FD468" s="206"/>
      <c r="FE468" s="206"/>
      <c r="FF468" s="206"/>
      <c r="FG468" s="206"/>
      <c r="FH468" s="206"/>
      <c r="FI468" s="206"/>
      <c r="FJ468" s="206"/>
      <c r="FK468" s="206"/>
      <c r="FL468" s="206"/>
      <c r="FM468" s="206"/>
      <c r="FN468" s="206"/>
      <c r="FO468" s="206"/>
      <c r="FP468" s="206"/>
      <c r="FQ468" s="206"/>
      <c r="FR468" s="206"/>
      <c r="FS468" s="206"/>
      <c r="FT468" s="206"/>
      <c r="FU468" s="206"/>
      <c r="FV468" s="206"/>
      <c r="FW468" s="206"/>
      <c r="FX468" s="206"/>
      <c r="FY468" s="206"/>
      <c r="FZ468" s="206"/>
      <c r="GA468" s="206"/>
      <c r="GB468" s="206"/>
      <c r="GC468" s="206"/>
      <c r="GD468" s="206"/>
      <c r="GE468" s="206"/>
      <c r="GF468" s="206"/>
      <c r="GG468" s="206"/>
      <c r="GH468" s="206"/>
      <c r="GI468" s="206"/>
      <c r="GJ468" s="206"/>
      <c r="GK468" s="206"/>
      <c r="GL468" s="206"/>
      <c r="GM468" s="206"/>
    </row>
    <row r="469" spans="1:195" s="236" customFormat="1" ht="11.1" customHeight="1">
      <c r="A469" s="58"/>
      <c r="B469" s="58"/>
      <c r="C469" s="58"/>
      <c r="D469" s="58"/>
      <c r="E469" s="58"/>
      <c r="F469" s="58"/>
      <c r="G469" s="937"/>
      <c r="H469" s="938"/>
      <c r="I469" s="938"/>
      <c r="J469" s="938"/>
      <c r="K469" s="938"/>
      <c r="L469" s="938"/>
      <c r="M469" s="938"/>
      <c r="N469" s="938"/>
      <c r="O469" s="938"/>
      <c r="P469" s="938"/>
      <c r="Q469" s="938"/>
      <c r="R469" s="938"/>
      <c r="S469" s="938"/>
      <c r="T469" s="938"/>
      <c r="U469" s="938"/>
      <c r="V469" s="938"/>
      <c r="W469" s="92"/>
      <c r="X469" s="92"/>
      <c r="Y469" s="102"/>
      <c r="Z469" s="911" t="s">
        <v>416</v>
      </c>
      <c r="AA469" s="912"/>
      <c r="AB469" s="912"/>
      <c r="AC469" s="912"/>
      <c r="AD469" s="912"/>
      <c r="AE469" s="912"/>
      <c r="AF469" s="912"/>
      <c r="AG469" s="912"/>
      <c r="AH469" s="912"/>
      <c r="AI469" s="912"/>
      <c r="AJ469" s="912"/>
      <c r="AK469" s="912"/>
      <c r="AL469" s="912"/>
      <c r="AM469" s="912"/>
      <c r="AN469" s="912"/>
      <c r="AO469" s="912"/>
      <c r="AP469" s="912"/>
      <c r="AQ469" s="912"/>
      <c r="AR469" s="912"/>
      <c r="AS469" s="912"/>
      <c r="AT469" s="912"/>
      <c r="AU469" s="912"/>
      <c r="AV469" s="912"/>
      <c r="AW469" s="912"/>
      <c r="AX469" s="912"/>
      <c r="AY469" s="912"/>
      <c r="AZ469" s="913"/>
      <c r="BA469" s="107"/>
      <c r="BB469" s="58"/>
      <c r="BC469" s="58"/>
      <c r="BD469" s="58"/>
      <c r="BE469" s="920"/>
      <c r="BF469" s="921"/>
      <c r="BG469" s="925" t="s">
        <v>92</v>
      </c>
      <c r="BH469" s="925"/>
      <c r="BI469" s="921"/>
      <c r="BJ469" s="921"/>
      <c r="BK469" s="925" t="s">
        <v>93</v>
      </c>
      <c r="BL469" s="927"/>
      <c r="BM469" s="58"/>
      <c r="BN469" s="58"/>
      <c r="BO469" s="58"/>
      <c r="BP469" s="58"/>
      <c r="BQ469" s="58"/>
      <c r="BR469" s="58"/>
      <c r="BS469" s="58"/>
      <c r="BT469" s="58"/>
      <c r="BU469" s="937"/>
      <c r="BV469" s="938"/>
      <c r="BW469" s="938"/>
      <c r="BX469" s="938"/>
      <c r="BY469" s="938"/>
      <c r="BZ469" s="938"/>
      <c r="CA469" s="938"/>
      <c r="CB469" s="938"/>
      <c r="CC469" s="938"/>
      <c r="CD469" s="938"/>
      <c r="CE469" s="938"/>
      <c r="CF469" s="938"/>
      <c r="CG469" s="938"/>
      <c r="CH469" s="938"/>
      <c r="CI469" s="938"/>
      <c r="CJ469" s="938"/>
      <c r="CK469" s="92"/>
      <c r="CL469" s="92"/>
      <c r="CM469" s="102"/>
      <c r="CN469" s="911" t="s">
        <v>416</v>
      </c>
      <c r="CO469" s="912"/>
      <c r="CP469" s="912"/>
      <c r="CQ469" s="912"/>
      <c r="CR469" s="912"/>
      <c r="CS469" s="912"/>
      <c r="CT469" s="912"/>
      <c r="CU469" s="912"/>
      <c r="CV469" s="912"/>
      <c r="CW469" s="912"/>
      <c r="CX469" s="912"/>
      <c r="CY469" s="912"/>
      <c r="CZ469" s="912"/>
      <c r="DA469" s="912"/>
      <c r="DB469" s="912"/>
      <c r="DC469" s="912"/>
      <c r="DD469" s="912"/>
      <c r="DE469" s="912"/>
      <c r="DF469" s="912"/>
      <c r="DG469" s="912"/>
      <c r="DH469" s="912"/>
      <c r="DI469" s="912"/>
      <c r="DJ469" s="912"/>
      <c r="DK469" s="912"/>
      <c r="DL469" s="912"/>
      <c r="DM469" s="912"/>
      <c r="DN469" s="913"/>
      <c r="DO469" s="107"/>
      <c r="DP469" s="58"/>
      <c r="DQ469" s="58"/>
      <c r="DR469" s="58"/>
      <c r="DS469" s="920">
        <v>4</v>
      </c>
      <c r="DT469" s="921"/>
      <c r="DU469" s="925" t="s">
        <v>92</v>
      </c>
      <c r="DV469" s="925"/>
      <c r="DW469" s="921">
        <v>1</v>
      </c>
      <c r="DX469" s="921"/>
      <c r="DY469" s="925" t="s">
        <v>93</v>
      </c>
      <c r="DZ469" s="927"/>
      <c r="EA469" s="58"/>
      <c r="EB469" s="58"/>
      <c r="EC469" s="58"/>
      <c r="ED469" s="188"/>
      <c r="EE469" s="206"/>
      <c r="EF469" s="206"/>
      <c r="EG469" s="206"/>
      <c r="EH469" s="206"/>
      <c r="EI469" s="206"/>
      <c r="EJ469" s="206"/>
      <c r="EK469" s="206"/>
      <c r="EL469" s="206"/>
      <c r="EM469" s="206"/>
      <c r="EN469" s="206"/>
      <c r="EO469" s="206"/>
      <c r="EP469" s="206"/>
      <c r="EQ469" s="206"/>
      <c r="ER469" s="206"/>
      <c r="ES469" s="206"/>
      <c r="ET469" s="206"/>
      <c r="EU469" s="206"/>
      <c r="EV469" s="206"/>
      <c r="EW469" s="206"/>
      <c r="EX469" s="206"/>
      <c r="EY469" s="206"/>
      <c r="EZ469" s="206"/>
      <c r="FA469" s="206"/>
      <c r="FB469" s="206"/>
      <c r="FC469" s="206"/>
      <c r="FD469" s="206"/>
      <c r="FE469" s="206"/>
      <c r="FF469" s="206"/>
      <c r="FG469" s="206"/>
      <c r="FH469" s="206"/>
      <c r="FI469" s="206"/>
      <c r="FJ469" s="206"/>
      <c r="FK469" s="206"/>
      <c r="FL469" s="206"/>
      <c r="FM469" s="206"/>
      <c r="FN469" s="206"/>
      <c r="FO469" s="206"/>
      <c r="FP469" s="206"/>
      <c r="FQ469" s="206"/>
      <c r="FR469" s="206"/>
      <c r="FS469" s="206"/>
      <c r="FT469" s="206"/>
      <c r="FU469" s="206"/>
      <c r="FV469" s="206"/>
      <c r="FW469" s="206"/>
      <c r="FX469" s="206"/>
      <c r="FY469" s="206"/>
      <c r="FZ469" s="206"/>
      <c r="GA469" s="206"/>
      <c r="GB469" s="206"/>
      <c r="GC469" s="206"/>
      <c r="GD469" s="206"/>
      <c r="GE469" s="206"/>
      <c r="GF469" s="206"/>
      <c r="GG469" s="206"/>
      <c r="GH469" s="206"/>
      <c r="GI469" s="206"/>
      <c r="GJ469" s="206"/>
      <c r="GK469" s="206"/>
      <c r="GL469" s="206"/>
      <c r="GM469" s="206"/>
    </row>
    <row r="470" spans="1:195" s="236" customFormat="1" ht="11.1" customHeight="1">
      <c r="A470" s="58"/>
      <c r="B470" s="58"/>
      <c r="C470" s="58"/>
      <c r="D470" s="58"/>
      <c r="E470" s="58"/>
      <c r="F470" s="58"/>
      <c r="G470" s="937"/>
      <c r="H470" s="938"/>
      <c r="I470" s="938"/>
      <c r="J470" s="938"/>
      <c r="K470" s="938"/>
      <c r="L470" s="938"/>
      <c r="M470" s="938"/>
      <c r="N470" s="938"/>
      <c r="O470" s="938"/>
      <c r="P470" s="938"/>
      <c r="Q470" s="938"/>
      <c r="R470" s="938"/>
      <c r="S470" s="938"/>
      <c r="T470" s="938"/>
      <c r="U470" s="938"/>
      <c r="V470" s="938"/>
      <c r="W470" s="92"/>
      <c r="X470" s="92"/>
      <c r="Y470" s="102"/>
      <c r="Z470" s="914"/>
      <c r="AA470" s="915"/>
      <c r="AB470" s="915"/>
      <c r="AC470" s="915"/>
      <c r="AD470" s="915"/>
      <c r="AE470" s="915"/>
      <c r="AF470" s="915"/>
      <c r="AG470" s="915"/>
      <c r="AH470" s="915"/>
      <c r="AI470" s="915"/>
      <c r="AJ470" s="915"/>
      <c r="AK470" s="915"/>
      <c r="AL470" s="915"/>
      <c r="AM470" s="915"/>
      <c r="AN470" s="915"/>
      <c r="AO470" s="915"/>
      <c r="AP470" s="915"/>
      <c r="AQ470" s="915"/>
      <c r="AR470" s="915"/>
      <c r="AS470" s="915"/>
      <c r="AT470" s="915"/>
      <c r="AU470" s="915"/>
      <c r="AV470" s="915"/>
      <c r="AW470" s="915"/>
      <c r="AX470" s="915"/>
      <c r="AY470" s="915"/>
      <c r="AZ470" s="916"/>
      <c r="BA470" s="170"/>
      <c r="BB470" s="163"/>
      <c r="BC470" s="58"/>
      <c r="BD470" s="58"/>
      <c r="BE470" s="922"/>
      <c r="BF470" s="805"/>
      <c r="BG470" s="808"/>
      <c r="BH470" s="808"/>
      <c r="BI470" s="805"/>
      <c r="BJ470" s="805"/>
      <c r="BK470" s="808"/>
      <c r="BL470" s="928"/>
      <c r="BM470" s="58"/>
      <c r="BN470" s="58"/>
      <c r="BO470" s="58"/>
      <c r="BP470" s="58"/>
      <c r="BQ470" s="58"/>
      <c r="BR470" s="58"/>
      <c r="BS470" s="58"/>
      <c r="BT470" s="58"/>
      <c r="BU470" s="937"/>
      <c r="BV470" s="938"/>
      <c r="BW470" s="938"/>
      <c r="BX470" s="938"/>
      <c r="BY470" s="938"/>
      <c r="BZ470" s="938"/>
      <c r="CA470" s="938"/>
      <c r="CB470" s="938"/>
      <c r="CC470" s="938"/>
      <c r="CD470" s="938"/>
      <c r="CE470" s="938"/>
      <c r="CF470" s="938"/>
      <c r="CG470" s="938"/>
      <c r="CH470" s="938"/>
      <c r="CI470" s="938"/>
      <c r="CJ470" s="938"/>
      <c r="CK470" s="92"/>
      <c r="CL470" s="92"/>
      <c r="CM470" s="102"/>
      <c r="CN470" s="914"/>
      <c r="CO470" s="915"/>
      <c r="CP470" s="915"/>
      <c r="CQ470" s="915"/>
      <c r="CR470" s="915"/>
      <c r="CS470" s="915"/>
      <c r="CT470" s="915"/>
      <c r="CU470" s="915"/>
      <c r="CV470" s="915"/>
      <c r="CW470" s="915"/>
      <c r="CX470" s="915"/>
      <c r="CY470" s="915"/>
      <c r="CZ470" s="915"/>
      <c r="DA470" s="915"/>
      <c r="DB470" s="915"/>
      <c r="DC470" s="915"/>
      <c r="DD470" s="915"/>
      <c r="DE470" s="915"/>
      <c r="DF470" s="915"/>
      <c r="DG470" s="915"/>
      <c r="DH470" s="915"/>
      <c r="DI470" s="915"/>
      <c r="DJ470" s="915"/>
      <c r="DK470" s="915"/>
      <c r="DL470" s="915"/>
      <c r="DM470" s="915"/>
      <c r="DN470" s="916"/>
      <c r="DO470" s="170"/>
      <c r="DP470" s="163"/>
      <c r="DQ470" s="58"/>
      <c r="DR470" s="58"/>
      <c r="DS470" s="922"/>
      <c r="DT470" s="805"/>
      <c r="DU470" s="808"/>
      <c r="DV470" s="808"/>
      <c r="DW470" s="805"/>
      <c r="DX470" s="805"/>
      <c r="DY470" s="808"/>
      <c r="DZ470" s="928"/>
      <c r="EA470" s="58"/>
      <c r="EB470" s="58"/>
      <c r="EC470" s="58"/>
      <c r="ED470" s="188"/>
      <c r="EE470" s="206"/>
      <c r="EF470" s="206"/>
      <c r="EG470" s="206"/>
      <c r="EH470" s="206"/>
      <c r="EI470" s="206"/>
      <c r="EJ470" s="206"/>
      <c r="EK470" s="206"/>
      <c r="EL470" s="206"/>
      <c r="EM470" s="206"/>
      <c r="EN470" s="206"/>
      <c r="EO470" s="206"/>
      <c r="EP470" s="206"/>
      <c r="EQ470" s="206"/>
      <c r="ER470" s="206"/>
      <c r="ES470" s="206"/>
      <c r="ET470" s="206"/>
      <c r="EU470" s="206"/>
      <c r="EV470" s="206"/>
      <c r="EW470" s="206"/>
      <c r="EX470" s="206"/>
      <c r="EY470" s="206"/>
      <c r="EZ470" s="206"/>
      <c r="FA470" s="206"/>
      <c r="FB470" s="206"/>
      <c r="FC470" s="206"/>
      <c r="FD470" s="206"/>
      <c r="FE470" s="206"/>
      <c r="FF470" s="206"/>
      <c r="FG470" s="206"/>
      <c r="FH470" s="206"/>
      <c r="FI470" s="206"/>
      <c r="FJ470" s="206"/>
      <c r="FK470" s="206"/>
      <c r="FL470" s="206"/>
      <c r="FM470" s="206"/>
      <c r="FN470" s="206"/>
      <c r="FO470" s="206"/>
      <c r="FP470" s="206"/>
      <c r="FQ470" s="206"/>
      <c r="FR470" s="206"/>
      <c r="FS470" s="206"/>
      <c r="FT470" s="206"/>
      <c r="FU470" s="206"/>
      <c r="FV470" s="206"/>
      <c r="FW470" s="206"/>
      <c r="FX470" s="206"/>
      <c r="FY470" s="206"/>
      <c r="FZ470" s="206"/>
      <c r="GA470" s="206"/>
      <c r="GB470" s="206"/>
      <c r="GC470" s="206"/>
      <c r="GD470" s="206"/>
      <c r="GE470" s="206"/>
      <c r="GF470" s="206"/>
      <c r="GG470" s="206"/>
      <c r="GH470" s="206"/>
      <c r="GI470" s="206"/>
      <c r="GJ470" s="206"/>
      <c r="GK470" s="206"/>
      <c r="GL470" s="206"/>
      <c r="GM470" s="206"/>
    </row>
    <row r="471" spans="1:195" s="236" customFormat="1" ht="11.1" customHeight="1" thickBot="1">
      <c r="A471" s="58"/>
      <c r="B471" s="58"/>
      <c r="C471" s="58"/>
      <c r="D471" s="58"/>
      <c r="E471" s="58"/>
      <c r="F471" s="58"/>
      <c r="G471" s="937"/>
      <c r="H471" s="938"/>
      <c r="I471" s="938"/>
      <c r="J471" s="938"/>
      <c r="K471" s="938"/>
      <c r="L471" s="938"/>
      <c r="M471" s="938"/>
      <c r="N471" s="938"/>
      <c r="O471" s="938"/>
      <c r="P471" s="938"/>
      <c r="Q471" s="938"/>
      <c r="R471" s="938"/>
      <c r="S471" s="938"/>
      <c r="T471" s="938"/>
      <c r="U471" s="938"/>
      <c r="V471" s="938"/>
      <c r="W471" s="92"/>
      <c r="X471" s="92"/>
      <c r="Y471" s="102"/>
      <c r="Z471" s="917"/>
      <c r="AA471" s="918"/>
      <c r="AB471" s="918"/>
      <c r="AC471" s="918"/>
      <c r="AD471" s="918"/>
      <c r="AE471" s="918"/>
      <c r="AF471" s="918"/>
      <c r="AG471" s="918"/>
      <c r="AH471" s="918"/>
      <c r="AI471" s="918"/>
      <c r="AJ471" s="918"/>
      <c r="AK471" s="918"/>
      <c r="AL471" s="918"/>
      <c r="AM471" s="918"/>
      <c r="AN471" s="918"/>
      <c r="AO471" s="918"/>
      <c r="AP471" s="918"/>
      <c r="AQ471" s="918"/>
      <c r="AR471" s="918"/>
      <c r="AS471" s="918"/>
      <c r="AT471" s="918"/>
      <c r="AU471" s="918"/>
      <c r="AV471" s="918"/>
      <c r="AW471" s="918"/>
      <c r="AX471" s="918"/>
      <c r="AY471" s="918"/>
      <c r="AZ471" s="919"/>
      <c r="BA471" s="170"/>
      <c r="BB471" s="163"/>
      <c r="BC471" s="58"/>
      <c r="BD471" s="58"/>
      <c r="BE471" s="923"/>
      <c r="BF471" s="924"/>
      <c r="BG471" s="926"/>
      <c r="BH471" s="926"/>
      <c r="BI471" s="924"/>
      <c r="BJ471" s="924"/>
      <c r="BK471" s="926"/>
      <c r="BL471" s="929"/>
      <c r="BM471" s="58"/>
      <c r="BN471" s="58"/>
      <c r="BO471" s="58"/>
      <c r="BP471" s="58"/>
      <c r="BQ471" s="58"/>
      <c r="BR471" s="58"/>
      <c r="BS471" s="58"/>
      <c r="BT471" s="58"/>
      <c r="BU471" s="937"/>
      <c r="BV471" s="938"/>
      <c r="BW471" s="938"/>
      <c r="BX471" s="938"/>
      <c r="BY471" s="938"/>
      <c r="BZ471" s="938"/>
      <c r="CA471" s="938"/>
      <c r="CB471" s="938"/>
      <c r="CC471" s="938"/>
      <c r="CD471" s="938"/>
      <c r="CE471" s="938"/>
      <c r="CF471" s="938"/>
      <c r="CG471" s="938"/>
      <c r="CH471" s="938"/>
      <c r="CI471" s="938"/>
      <c r="CJ471" s="938"/>
      <c r="CK471" s="92"/>
      <c r="CL471" s="92"/>
      <c r="CM471" s="102"/>
      <c r="CN471" s="917"/>
      <c r="CO471" s="918"/>
      <c r="CP471" s="918"/>
      <c r="CQ471" s="918"/>
      <c r="CR471" s="918"/>
      <c r="CS471" s="918"/>
      <c r="CT471" s="918"/>
      <c r="CU471" s="918"/>
      <c r="CV471" s="918"/>
      <c r="CW471" s="918"/>
      <c r="CX471" s="918"/>
      <c r="CY471" s="918"/>
      <c r="CZ471" s="918"/>
      <c r="DA471" s="918"/>
      <c r="DB471" s="918"/>
      <c r="DC471" s="918"/>
      <c r="DD471" s="918"/>
      <c r="DE471" s="918"/>
      <c r="DF471" s="918"/>
      <c r="DG471" s="918"/>
      <c r="DH471" s="918"/>
      <c r="DI471" s="918"/>
      <c r="DJ471" s="918"/>
      <c r="DK471" s="918"/>
      <c r="DL471" s="918"/>
      <c r="DM471" s="918"/>
      <c r="DN471" s="919"/>
      <c r="DO471" s="170"/>
      <c r="DP471" s="163"/>
      <c r="DQ471" s="58"/>
      <c r="DR471" s="58"/>
      <c r="DS471" s="923"/>
      <c r="DT471" s="924"/>
      <c r="DU471" s="926"/>
      <c r="DV471" s="926"/>
      <c r="DW471" s="924"/>
      <c r="DX471" s="924"/>
      <c r="DY471" s="926"/>
      <c r="DZ471" s="929"/>
      <c r="EA471" s="58"/>
      <c r="EB471" s="58"/>
      <c r="EC471" s="58"/>
      <c r="ED471" s="188"/>
      <c r="EE471" s="206"/>
      <c r="EF471" s="206"/>
      <c r="EG471" s="206"/>
      <c r="EH471" s="206"/>
      <c r="EI471" s="206"/>
      <c r="EJ471" s="206"/>
      <c r="EK471" s="206"/>
      <c r="EL471" s="206"/>
      <c r="EM471" s="206"/>
      <c r="EN471" s="206"/>
      <c r="EO471" s="206"/>
      <c r="EP471" s="206"/>
      <c r="EQ471" s="206"/>
      <c r="ER471" s="206"/>
      <c r="ES471" s="206"/>
      <c r="ET471" s="206"/>
      <c r="EU471" s="206"/>
      <c r="EV471" s="206"/>
      <c r="EW471" s="206"/>
      <c r="EX471" s="206"/>
      <c r="EY471" s="206"/>
      <c r="EZ471" s="206"/>
      <c r="FA471" s="206"/>
      <c r="FB471" s="206"/>
      <c r="FC471" s="206"/>
      <c r="FD471" s="206"/>
      <c r="FE471" s="206"/>
      <c r="FF471" s="206"/>
      <c r="FG471" s="206"/>
      <c r="FH471" s="206"/>
      <c r="FI471" s="206"/>
      <c r="FJ471" s="206"/>
      <c r="FK471" s="206"/>
      <c r="FL471" s="206"/>
      <c r="FM471" s="206"/>
      <c r="FN471" s="206"/>
      <c r="FO471" s="206"/>
      <c r="FP471" s="206"/>
      <c r="FQ471" s="206"/>
      <c r="FR471" s="206"/>
      <c r="FS471" s="206"/>
      <c r="FT471" s="206"/>
      <c r="FU471" s="206"/>
      <c r="FV471" s="206"/>
      <c r="FW471" s="206"/>
      <c r="FX471" s="206"/>
      <c r="FY471" s="206"/>
      <c r="FZ471" s="206"/>
      <c r="GA471" s="206"/>
      <c r="GB471" s="206"/>
      <c r="GC471" s="206"/>
      <c r="GD471" s="206"/>
      <c r="GE471" s="206"/>
      <c r="GF471" s="206"/>
      <c r="GG471" s="206"/>
      <c r="GH471" s="206"/>
      <c r="GI471" s="206"/>
      <c r="GJ471" s="206"/>
      <c r="GK471" s="206"/>
      <c r="GL471" s="206"/>
      <c r="GM471" s="206"/>
    </row>
    <row r="472" spans="1:195" s="236" customFormat="1" ht="9.9499999999999993" customHeight="1" thickBot="1">
      <c r="A472" s="58"/>
      <c r="B472" s="58"/>
      <c r="C472" s="58"/>
      <c r="D472" s="58"/>
      <c r="E472" s="58"/>
      <c r="F472" s="58"/>
      <c r="G472" s="939"/>
      <c r="H472" s="940"/>
      <c r="I472" s="940"/>
      <c r="J472" s="940"/>
      <c r="K472" s="940"/>
      <c r="L472" s="940"/>
      <c r="M472" s="940"/>
      <c r="N472" s="940"/>
      <c r="O472" s="940"/>
      <c r="P472" s="940"/>
      <c r="Q472" s="940"/>
      <c r="R472" s="940"/>
      <c r="S472" s="940"/>
      <c r="T472" s="940"/>
      <c r="U472" s="940"/>
      <c r="V472" s="940"/>
      <c r="W472" s="109"/>
      <c r="X472" s="109"/>
      <c r="Y472" s="108"/>
      <c r="Z472" s="108"/>
      <c r="AA472" s="109"/>
      <c r="AB472" s="171"/>
      <c r="AC472" s="110"/>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2"/>
      <c r="BB472" s="163"/>
      <c r="BC472" s="58"/>
      <c r="BD472" s="58"/>
      <c r="BE472" s="58"/>
      <c r="BF472" s="58"/>
      <c r="BG472" s="58"/>
      <c r="BH472" s="58"/>
      <c r="BI472" s="58"/>
      <c r="BJ472" s="58"/>
      <c r="BK472" s="58"/>
      <c r="BL472" s="58"/>
      <c r="BM472" s="58"/>
      <c r="BN472" s="58"/>
      <c r="BO472" s="58"/>
      <c r="BP472" s="58"/>
      <c r="BQ472" s="58"/>
      <c r="BR472" s="58"/>
      <c r="BS472" s="58"/>
      <c r="BT472" s="58"/>
      <c r="BU472" s="939"/>
      <c r="BV472" s="940"/>
      <c r="BW472" s="940"/>
      <c r="BX472" s="940"/>
      <c r="BY472" s="940"/>
      <c r="BZ472" s="940"/>
      <c r="CA472" s="940"/>
      <c r="CB472" s="940"/>
      <c r="CC472" s="940"/>
      <c r="CD472" s="940"/>
      <c r="CE472" s="940"/>
      <c r="CF472" s="940"/>
      <c r="CG472" s="940"/>
      <c r="CH472" s="940"/>
      <c r="CI472" s="940"/>
      <c r="CJ472" s="940"/>
      <c r="CK472" s="109"/>
      <c r="CL472" s="109"/>
      <c r="CM472" s="108"/>
      <c r="CN472" s="108"/>
      <c r="CO472" s="109"/>
      <c r="CP472" s="171"/>
      <c r="CQ472" s="110"/>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2"/>
      <c r="DP472" s="163"/>
      <c r="DQ472" s="58"/>
      <c r="DR472" s="58"/>
      <c r="DS472" s="58"/>
      <c r="DT472" s="58"/>
      <c r="DU472" s="58"/>
      <c r="DV472" s="58"/>
      <c r="DW472" s="58"/>
      <c r="DX472" s="58"/>
      <c r="DY472" s="58"/>
      <c r="DZ472" s="58"/>
      <c r="EA472" s="58"/>
      <c r="EB472" s="58"/>
      <c r="EC472" s="58"/>
      <c r="ED472" s="188"/>
      <c r="EE472" s="206"/>
      <c r="EF472" s="206"/>
      <c r="EG472" s="206"/>
      <c r="EH472" s="206"/>
      <c r="EI472" s="206"/>
      <c r="EJ472" s="206"/>
      <c r="EK472" s="206"/>
      <c r="EL472" s="206"/>
      <c r="EM472" s="206"/>
      <c r="EN472" s="206"/>
      <c r="EO472" s="206"/>
      <c r="EP472" s="206"/>
      <c r="EQ472" s="206"/>
      <c r="ER472" s="206"/>
      <c r="ES472" s="206"/>
      <c r="ET472" s="206"/>
      <c r="EU472" s="206"/>
      <c r="EV472" s="206"/>
      <c r="EW472" s="206"/>
      <c r="EX472" s="206"/>
      <c r="EY472" s="206"/>
      <c r="EZ472" s="206"/>
      <c r="FA472" s="206"/>
      <c r="FB472" s="206"/>
      <c r="FC472" s="206"/>
      <c r="FD472" s="206"/>
      <c r="FE472" s="206"/>
      <c r="FF472" s="206"/>
      <c r="FG472" s="206"/>
      <c r="FH472" s="206"/>
      <c r="FI472" s="206"/>
      <c r="FJ472" s="206"/>
      <c r="FK472" s="206"/>
      <c r="FL472" s="206"/>
      <c r="FM472" s="206"/>
      <c r="FN472" s="206"/>
      <c r="FO472" s="206"/>
      <c r="FP472" s="206"/>
      <c r="FQ472" s="206"/>
      <c r="FR472" s="206"/>
      <c r="FS472" s="206"/>
      <c r="FT472" s="206"/>
      <c r="FU472" s="206"/>
      <c r="FV472" s="206"/>
      <c r="FW472" s="206"/>
      <c r="FX472" s="206"/>
      <c r="FY472" s="206"/>
      <c r="FZ472" s="206"/>
      <c r="GA472" s="206"/>
      <c r="GB472" s="206"/>
      <c r="GC472" s="206"/>
      <c r="GD472" s="206"/>
      <c r="GE472" s="206"/>
      <c r="GF472" s="206"/>
      <c r="GG472" s="206"/>
      <c r="GH472" s="206"/>
      <c r="GI472" s="206"/>
      <c r="GJ472" s="206"/>
      <c r="GK472" s="206"/>
      <c r="GL472" s="206"/>
      <c r="GM472" s="206"/>
    </row>
    <row r="473" spans="1:195" s="236" customFormat="1" ht="12.95" customHeight="1" thickBot="1">
      <c r="A473" s="58"/>
      <c r="B473" s="58"/>
      <c r="C473" s="58"/>
      <c r="D473" s="58"/>
      <c r="E473" s="58"/>
      <c r="F473" s="58"/>
      <c r="G473" s="66"/>
      <c r="H473" s="66"/>
      <c r="I473" s="66"/>
      <c r="J473" s="66"/>
      <c r="K473" s="66"/>
      <c r="L473" s="66"/>
      <c r="M473" s="66"/>
      <c r="N473" s="66"/>
      <c r="O473" s="66"/>
      <c r="P473" s="66"/>
      <c r="Q473" s="66"/>
      <c r="R473" s="66"/>
      <c r="S473" s="66"/>
      <c r="T473" s="66"/>
      <c r="U473" s="66"/>
      <c r="V473" s="66"/>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66"/>
      <c r="BV473" s="66"/>
      <c r="BW473" s="66"/>
      <c r="BX473" s="66"/>
      <c r="BY473" s="66"/>
      <c r="BZ473" s="66"/>
      <c r="CA473" s="66"/>
      <c r="CB473" s="66"/>
      <c r="CC473" s="66"/>
      <c r="CD473" s="66"/>
      <c r="CE473" s="66"/>
      <c r="CF473" s="66"/>
      <c r="CG473" s="66"/>
      <c r="CH473" s="66"/>
      <c r="CI473" s="66"/>
      <c r="CJ473" s="66"/>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188"/>
      <c r="EE473" s="206"/>
      <c r="EF473" s="206"/>
      <c r="EG473" s="206"/>
      <c r="EH473" s="206"/>
      <c r="EI473" s="206"/>
      <c r="EJ473" s="206"/>
      <c r="EK473" s="206"/>
      <c r="EL473" s="206"/>
      <c r="EM473" s="206"/>
      <c r="EN473" s="206"/>
      <c r="EO473" s="206"/>
      <c r="EP473" s="206"/>
      <c r="EQ473" s="206"/>
      <c r="ER473" s="206"/>
      <c r="ES473" s="206"/>
      <c r="ET473" s="206"/>
      <c r="EU473" s="206"/>
      <c r="EV473" s="206"/>
      <c r="EW473" s="206"/>
      <c r="EX473" s="206"/>
      <c r="EY473" s="206"/>
      <c r="EZ473" s="206"/>
      <c r="FA473" s="206"/>
      <c r="FB473" s="206"/>
      <c r="FC473" s="206"/>
      <c r="FD473" s="206"/>
      <c r="FE473" s="206"/>
      <c r="FF473" s="206"/>
      <c r="FG473" s="206"/>
      <c r="FH473" s="206"/>
      <c r="FI473" s="206"/>
      <c r="FJ473" s="206"/>
      <c r="FK473" s="206"/>
      <c r="FL473" s="206"/>
      <c r="FM473" s="206"/>
      <c r="FN473" s="206"/>
      <c r="FO473" s="206"/>
      <c r="FP473" s="206"/>
      <c r="FQ473" s="206"/>
      <c r="FR473" s="206"/>
      <c r="FS473" s="206"/>
      <c r="FT473" s="206"/>
      <c r="FU473" s="206"/>
      <c r="FV473" s="206"/>
      <c r="FW473" s="206"/>
      <c r="FX473" s="206"/>
      <c r="FY473" s="206"/>
      <c r="FZ473" s="206"/>
      <c r="GA473" s="206"/>
      <c r="GB473" s="206"/>
      <c r="GC473" s="206"/>
      <c r="GD473" s="206"/>
      <c r="GE473" s="206"/>
      <c r="GF473" s="206"/>
      <c r="GG473" s="206"/>
      <c r="GH473" s="206"/>
      <c r="GI473" s="206"/>
      <c r="GJ473" s="206"/>
      <c r="GK473" s="206"/>
      <c r="GL473" s="206"/>
      <c r="GM473" s="206"/>
    </row>
    <row r="474" spans="1:195" s="236" customFormat="1" ht="9.9499999999999993" customHeight="1" thickBot="1">
      <c r="A474" s="58"/>
      <c r="B474" s="58"/>
      <c r="C474" s="58"/>
      <c r="D474" s="58"/>
      <c r="E474" s="58"/>
      <c r="F474" s="58"/>
      <c r="G474" s="930" t="str">
        <f>VLOOKUP(対象災害選択シート!B24,区分!A1:L3,11,2)</f>
        <v>幼児・児童・生徒への防災教育</v>
      </c>
      <c r="H474" s="931"/>
      <c r="I474" s="931"/>
      <c r="J474" s="931"/>
      <c r="K474" s="931"/>
      <c r="L474" s="931"/>
      <c r="M474" s="931"/>
      <c r="N474" s="931"/>
      <c r="O474" s="931"/>
      <c r="P474" s="931"/>
      <c r="Q474" s="931"/>
      <c r="R474" s="931"/>
      <c r="S474" s="931"/>
      <c r="T474" s="931"/>
      <c r="U474" s="931"/>
      <c r="V474" s="931"/>
      <c r="W474" s="112"/>
      <c r="X474" s="112"/>
      <c r="Y474" s="111"/>
      <c r="Z474" s="111"/>
      <c r="AA474" s="104"/>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6"/>
      <c r="BB474" s="58"/>
      <c r="BC474" s="58"/>
      <c r="BD474" s="58"/>
      <c r="BE474" s="58"/>
      <c r="BF474" s="58"/>
      <c r="BG474" s="58"/>
      <c r="BH474" s="58"/>
      <c r="BI474" s="58"/>
      <c r="BJ474" s="58"/>
      <c r="BK474" s="58"/>
      <c r="BL474" s="58"/>
      <c r="BM474" s="58"/>
      <c r="BN474" s="58"/>
      <c r="BO474" s="58"/>
      <c r="BP474" s="58"/>
      <c r="BQ474" s="58"/>
      <c r="BR474" s="58"/>
      <c r="BS474" s="58"/>
      <c r="BT474" s="58"/>
      <c r="BU474" s="930" t="s">
        <v>417</v>
      </c>
      <c r="BV474" s="936"/>
      <c r="BW474" s="936"/>
      <c r="BX474" s="936"/>
      <c r="BY474" s="936"/>
      <c r="BZ474" s="936"/>
      <c r="CA474" s="936"/>
      <c r="CB474" s="936"/>
      <c r="CC474" s="936"/>
      <c r="CD474" s="936"/>
      <c r="CE474" s="936"/>
      <c r="CF474" s="936"/>
      <c r="CG474" s="936"/>
      <c r="CH474" s="936"/>
      <c r="CI474" s="936"/>
      <c r="CJ474" s="936"/>
      <c r="CK474" s="112"/>
      <c r="CL474" s="112"/>
      <c r="CM474" s="111"/>
      <c r="CN474" s="111"/>
      <c r="CO474" s="104"/>
      <c r="CP474" s="105"/>
      <c r="CQ474" s="105"/>
      <c r="CR474" s="105"/>
      <c r="CS474" s="105"/>
      <c r="CT474" s="105"/>
      <c r="CU474" s="105"/>
      <c r="CV474" s="105"/>
      <c r="CW474" s="105"/>
      <c r="CX474" s="105"/>
      <c r="CY474" s="105"/>
      <c r="CZ474" s="105"/>
      <c r="DA474" s="105"/>
      <c r="DB474" s="105"/>
      <c r="DC474" s="105"/>
      <c r="DD474" s="105"/>
      <c r="DE474" s="105"/>
      <c r="DF474" s="105"/>
      <c r="DG474" s="105"/>
      <c r="DH474" s="105"/>
      <c r="DI474" s="105"/>
      <c r="DJ474" s="105"/>
      <c r="DK474" s="105"/>
      <c r="DL474" s="105"/>
      <c r="DM474" s="105"/>
      <c r="DN474" s="105"/>
      <c r="DO474" s="106"/>
      <c r="DP474" s="58"/>
      <c r="DQ474" s="58"/>
      <c r="DR474" s="58"/>
      <c r="DS474" s="58"/>
      <c r="DT474" s="58"/>
      <c r="DU474" s="58"/>
      <c r="DV474" s="58"/>
      <c r="DW474" s="58"/>
      <c r="DX474" s="58"/>
      <c r="DY474" s="58"/>
      <c r="DZ474" s="58"/>
      <c r="EA474" s="58"/>
      <c r="EB474" s="58"/>
      <c r="EC474" s="58"/>
      <c r="ED474" s="188"/>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6"/>
      <c r="FL474" s="206"/>
      <c r="FM474" s="206"/>
      <c r="FN474" s="206"/>
      <c r="FO474" s="206"/>
      <c r="FP474" s="206"/>
      <c r="FQ474" s="206"/>
      <c r="FR474" s="206"/>
      <c r="FS474" s="206"/>
      <c r="FT474" s="206"/>
      <c r="FU474" s="206"/>
      <c r="FV474" s="206"/>
      <c r="FW474" s="206"/>
      <c r="FX474" s="206"/>
      <c r="FY474" s="206"/>
      <c r="FZ474" s="206"/>
      <c r="GA474" s="206"/>
      <c r="GB474" s="206"/>
      <c r="GC474" s="206"/>
      <c r="GD474" s="206"/>
      <c r="GE474" s="206"/>
      <c r="GF474" s="206"/>
      <c r="GG474" s="206"/>
      <c r="GH474" s="206"/>
      <c r="GI474" s="206"/>
      <c r="GJ474" s="206"/>
      <c r="GK474" s="206"/>
      <c r="GL474" s="206"/>
      <c r="GM474" s="206"/>
    </row>
    <row r="475" spans="1:195" s="236" customFormat="1" ht="9.9499999999999993" customHeight="1">
      <c r="A475" s="58"/>
      <c r="B475" s="58"/>
      <c r="C475" s="58"/>
      <c r="D475" s="58"/>
      <c r="E475" s="58"/>
      <c r="F475" s="58"/>
      <c r="G475" s="932"/>
      <c r="H475" s="933"/>
      <c r="I475" s="933"/>
      <c r="J475" s="933"/>
      <c r="K475" s="933"/>
      <c r="L475" s="933"/>
      <c r="M475" s="933"/>
      <c r="N475" s="933"/>
      <c r="O475" s="933"/>
      <c r="P475" s="933"/>
      <c r="Q475" s="933"/>
      <c r="R475" s="933"/>
      <c r="S475" s="933"/>
      <c r="T475" s="933"/>
      <c r="U475" s="933"/>
      <c r="V475" s="933"/>
      <c r="W475" s="113"/>
      <c r="X475" s="113"/>
      <c r="Y475" s="161"/>
      <c r="Z475" s="911" t="s">
        <v>418</v>
      </c>
      <c r="AA475" s="912"/>
      <c r="AB475" s="912"/>
      <c r="AC475" s="912"/>
      <c r="AD475" s="912"/>
      <c r="AE475" s="912"/>
      <c r="AF475" s="912"/>
      <c r="AG475" s="912"/>
      <c r="AH475" s="912"/>
      <c r="AI475" s="912"/>
      <c r="AJ475" s="912"/>
      <c r="AK475" s="912"/>
      <c r="AL475" s="912"/>
      <c r="AM475" s="912"/>
      <c r="AN475" s="912"/>
      <c r="AO475" s="912"/>
      <c r="AP475" s="912"/>
      <c r="AQ475" s="912"/>
      <c r="AR475" s="912"/>
      <c r="AS475" s="912"/>
      <c r="AT475" s="912"/>
      <c r="AU475" s="912"/>
      <c r="AV475" s="912"/>
      <c r="AW475" s="912"/>
      <c r="AX475" s="912"/>
      <c r="AY475" s="912"/>
      <c r="AZ475" s="913"/>
      <c r="BA475" s="107"/>
      <c r="BB475" s="58"/>
      <c r="BC475" s="58"/>
      <c r="BD475" s="58"/>
      <c r="BE475" s="920"/>
      <c r="BF475" s="921"/>
      <c r="BG475" s="925" t="s">
        <v>92</v>
      </c>
      <c r="BH475" s="925"/>
      <c r="BI475" s="921"/>
      <c r="BJ475" s="921"/>
      <c r="BK475" s="925" t="s">
        <v>93</v>
      </c>
      <c r="BL475" s="927"/>
      <c r="BM475" s="58"/>
      <c r="BN475" s="58"/>
      <c r="BO475" s="58"/>
      <c r="BP475" s="58"/>
      <c r="BQ475" s="58"/>
      <c r="BR475" s="58"/>
      <c r="BS475" s="58"/>
      <c r="BT475" s="58"/>
      <c r="BU475" s="937"/>
      <c r="BV475" s="938"/>
      <c r="BW475" s="938"/>
      <c r="BX475" s="938"/>
      <c r="BY475" s="938"/>
      <c r="BZ475" s="938"/>
      <c r="CA475" s="938"/>
      <c r="CB475" s="938"/>
      <c r="CC475" s="938"/>
      <c r="CD475" s="938"/>
      <c r="CE475" s="938"/>
      <c r="CF475" s="938"/>
      <c r="CG475" s="938"/>
      <c r="CH475" s="938"/>
      <c r="CI475" s="938"/>
      <c r="CJ475" s="938"/>
      <c r="CK475" s="113"/>
      <c r="CL475" s="113"/>
      <c r="CM475" s="161"/>
      <c r="CN475" s="911" t="s">
        <v>418</v>
      </c>
      <c r="CO475" s="912"/>
      <c r="CP475" s="912"/>
      <c r="CQ475" s="912"/>
      <c r="CR475" s="912"/>
      <c r="CS475" s="912"/>
      <c r="CT475" s="912"/>
      <c r="CU475" s="912"/>
      <c r="CV475" s="912"/>
      <c r="CW475" s="912"/>
      <c r="CX475" s="912"/>
      <c r="CY475" s="912"/>
      <c r="CZ475" s="912"/>
      <c r="DA475" s="912"/>
      <c r="DB475" s="912"/>
      <c r="DC475" s="912"/>
      <c r="DD475" s="912"/>
      <c r="DE475" s="912"/>
      <c r="DF475" s="912"/>
      <c r="DG475" s="912"/>
      <c r="DH475" s="912"/>
      <c r="DI475" s="912"/>
      <c r="DJ475" s="912"/>
      <c r="DK475" s="912"/>
      <c r="DL475" s="912"/>
      <c r="DM475" s="912"/>
      <c r="DN475" s="913"/>
      <c r="DO475" s="107"/>
      <c r="DP475" s="58"/>
      <c r="DQ475" s="58"/>
      <c r="DR475" s="58"/>
      <c r="DS475" s="920">
        <v>4</v>
      </c>
      <c r="DT475" s="921"/>
      <c r="DU475" s="925" t="s">
        <v>92</v>
      </c>
      <c r="DV475" s="925"/>
      <c r="DW475" s="921">
        <v>1</v>
      </c>
      <c r="DX475" s="921"/>
      <c r="DY475" s="925" t="s">
        <v>93</v>
      </c>
      <c r="DZ475" s="927"/>
      <c r="EA475" s="58"/>
      <c r="EB475" s="58"/>
      <c r="EC475" s="58"/>
      <c r="ED475" s="188"/>
      <c r="EE475" s="206"/>
      <c r="EF475" s="206"/>
      <c r="EG475" s="206"/>
      <c r="EH475" s="206"/>
      <c r="EI475" s="206"/>
      <c r="EJ475" s="206"/>
      <c r="EK475" s="206"/>
      <c r="EL475" s="206"/>
      <c r="EM475" s="206"/>
      <c r="EN475" s="206"/>
      <c r="EO475" s="206"/>
      <c r="EP475" s="206"/>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6"/>
      <c r="FL475" s="206"/>
      <c r="FM475" s="206"/>
      <c r="FN475" s="206"/>
      <c r="FO475" s="206"/>
      <c r="FP475" s="206"/>
      <c r="FQ475" s="206"/>
      <c r="FR475" s="206"/>
      <c r="FS475" s="206"/>
      <c r="FT475" s="206"/>
      <c r="FU475" s="206"/>
      <c r="FV475" s="206"/>
      <c r="FW475" s="206"/>
      <c r="FX475" s="206"/>
      <c r="FY475" s="206"/>
      <c r="FZ475" s="206"/>
      <c r="GA475" s="206"/>
      <c r="GB475" s="206"/>
      <c r="GC475" s="206"/>
      <c r="GD475" s="206"/>
      <c r="GE475" s="206"/>
      <c r="GF475" s="206"/>
      <c r="GG475" s="206"/>
      <c r="GH475" s="206"/>
      <c r="GI475" s="206"/>
      <c r="GJ475" s="206"/>
      <c r="GK475" s="206"/>
      <c r="GL475" s="206"/>
      <c r="GM475" s="206"/>
    </row>
    <row r="476" spans="1:195" s="236" customFormat="1" ht="9.9499999999999993" customHeight="1">
      <c r="A476" s="58"/>
      <c r="B476" s="58"/>
      <c r="C476" s="58"/>
      <c r="D476" s="58"/>
      <c r="E476" s="58"/>
      <c r="F476" s="58"/>
      <c r="G476" s="932"/>
      <c r="H476" s="933"/>
      <c r="I476" s="933"/>
      <c r="J476" s="933"/>
      <c r="K476" s="933"/>
      <c r="L476" s="933"/>
      <c r="M476" s="933"/>
      <c r="N476" s="933"/>
      <c r="O476" s="933"/>
      <c r="P476" s="933"/>
      <c r="Q476" s="933"/>
      <c r="R476" s="933"/>
      <c r="S476" s="933"/>
      <c r="T476" s="933"/>
      <c r="U476" s="933"/>
      <c r="V476" s="933"/>
      <c r="W476" s="113"/>
      <c r="X476" s="113"/>
      <c r="Y476" s="161"/>
      <c r="Z476" s="914"/>
      <c r="AA476" s="915"/>
      <c r="AB476" s="915"/>
      <c r="AC476" s="915"/>
      <c r="AD476" s="915"/>
      <c r="AE476" s="915"/>
      <c r="AF476" s="915"/>
      <c r="AG476" s="915"/>
      <c r="AH476" s="915"/>
      <c r="AI476" s="915"/>
      <c r="AJ476" s="915"/>
      <c r="AK476" s="915"/>
      <c r="AL476" s="915"/>
      <c r="AM476" s="915"/>
      <c r="AN476" s="915"/>
      <c r="AO476" s="915"/>
      <c r="AP476" s="915"/>
      <c r="AQ476" s="915"/>
      <c r="AR476" s="915"/>
      <c r="AS476" s="915"/>
      <c r="AT476" s="915"/>
      <c r="AU476" s="915"/>
      <c r="AV476" s="915"/>
      <c r="AW476" s="915"/>
      <c r="AX476" s="915"/>
      <c r="AY476" s="915"/>
      <c r="AZ476" s="916"/>
      <c r="BA476" s="170"/>
      <c r="BB476" s="163"/>
      <c r="BC476" s="58"/>
      <c r="BD476" s="58"/>
      <c r="BE476" s="922"/>
      <c r="BF476" s="805"/>
      <c r="BG476" s="808"/>
      <c r="BH476" s="808"/>
      <c r="BI476" s="805"/>
      <c r="BJ476" s="805"/>
      <c r="BK476" s="808"/>
      <c r="BL476" s="928"/>
      <c r="BM476" s="58"/>
      <c r="BN476" s="58"/>
      <c r="BO476" s="58"/>
      <c r="BP476" s="58"/>
      <c r="BQ476" s="58"/>
      <c r="BR476" s="58"/>
      <c r="BS476" s="58"/>
      <c r="BT476" s="58"/>
      <c r="BU476" s="937"/>
      <c r="BV476" s="938"/>
      <c r="BW476" s="938"/>
      <c r="BX476" s="938"/>
      <c r="BY476" s="938"/>
      <c r="BZ476" s="938"/>
      <c r="CA476" s="938"/>
      <c r="CB476" s="938"/>
      <c r="CC476" s="938"/>
      <c r="CD476" s="938"/>
      <c r="CE476" s="938"/>
      <c r="CF476" s="938"/>
      <c r="CG476" s="938"/>
      <c r="CH476" s="938"/>
      <c r="CI476" s="938"/>
      <c r="CJ476" s="938"/>
      <c r="CK476" s="113"/>
      <c r="CL476" s="113"/>
      <c r="CM476" s="161"/>
      <c r="CN476" s="914"/>
      <c r="CO476" s="915"/>
      <c r="CP476" s="915"/>
      <c r="CQ476" s="915"/>
      <c r="CR476" s="915"/>
      <c r="CS476" s="915"/>
      <c r="CT476" s="915"/>
      <c r="CU476" s="915"/>
      <c r="CV476" s="915"/>
      <c r="CW476" s="915"/>
      <c r="CX476" s="915"/>
      <c r="CY476" s="915"/>
      <c r="CZ476" s="915"/>
      <c r="DA476" s="915"/>
      <c r="DB476" s="915"/>
      <c r="DC476" s="915"/>
      <c r="DD476" s="915"/>
      <c r="DE476" s="915"/>
      <c r="DF476" s="915"/>
      <c r="DG476" s="915"/>
      <c r="DH476" s="915"/>
      <c r="DI476" s="915"/>
      <c r="DJ476" s="915"/>
      <c r="DK476" s="915"/>
      <c r="DL476" s="915"/>
      <c r="DM476" s="915"/>
      <c r="DN476" s="916"/>
      <c r="DO476" s="170"/>
      <c r="DP476" s="163"/>
      <c r="DQ476" s="58"/>
      <c r="DR476" s="58"/>
      <c r="DS476" s="922"/>
      <c r="DT476" s="805"/>
      <c r="DU476" s="808"/>
      <c r="DV476" s="808"/>
      <c r="DW476" s="805"/>
      <c r="DX476" s="805"/>
      <c r="DY476" s="808"/>
      <c r="DZ476" s="928"/>
      <c r="EA476" s="58"/>
      <c r="EB476" s="58"/>
      <c r="EC476" s="58"/>
      <c r="ED476" s="188"/>
      <c r="EE476" s="206"/>
      <c r="EF476" s="206"/>
      <c r="EG476" s="206"/>
      <c r="EH476" s="206"/>
      <c r="EI476" s="206"/>
      <c r="EJ476" s="206"/>
      <c r="EK476" s="206"/>
      <c r="EL476" s="206"/>
      <c r="EM476" s="206"/>
      <c r="EN476" s="206"/>
      <c r="EO476" s="206"/>
      <c r="EP476" s="206"/>
      <c r="EQ476" s="206"/>
      <c r="ER476" s="206"/>
      <c r="ES476" s="206"/>
      <c r="ET476" s="206"/>
      <c r="EU476" s="206"/>
      <c r="EV476" s="206"/>
      <c r="EW476" s="206"/>
      <c r="EX476" s="206"/>
      <c r="EY476" s="206"/>
      <c r="EZ476" s="206"/>
      <c r="FA476" s="206"/>
      <c r="FB476" s="206"/>
      <c r="FC476" s="206"/>
      <c r="FD476" s="206"/>
      <c r="FE476" s="206"/>
      <c r="FF476" s="206"/>
      <c r="FG476" s="206"/>
      <c r="FH476" s="206"/>
      <c r="FI476" s="206"/>
      <c r="FJ476" s="206"/>
      <c r="FK476" s="206"/>
      <c r="FL476" s="206"/>
      <c r="FM476" s="206"/>
      <c r="FN476" s="206"/>
      <c r="FO476" s="206"/>
      <c r="FP476" s="206"/>
      <c r="FQ476" s="206"/>
      <c r="FR476" s="206"/>
      <c r="FS476" s="206"/>
      <c r="FT476" s="206"/>
      <c r="FU476" s="206"/>
      <c r="FV476" s="206"/>
      <c r="FW476" s="206"/>
      <c r="FX476" s="206"/>
      <c r="FY476" s="206"/>
      <c r="FZ476" s="206"/>
      <c r="GA476" s="206"/>
      <c r="GB476" s="206"/>
      <c r="GC476" s="206"/>
      <c r="GD476" s="206"/>
      <c r="GE476" s="206"/>
      <c r="GF476" s="206"/>
      <c r="GG476" s="206"/>
      <c r="GH476" s="206"/>
      <c r="GI476" s="206"/>
      <c r="GJ476" s="206"/>
      <c r="GK476" s="206"/>
      <c r="GL476" s="206"/>
      <c r="GM476" s="206"/>
    </row>
    <row r="477" spans="1:195" s="236" customFormat="1" ht="9.9499999999999993" customHeight="1" thickBot="1">
      <c r="A477" s="58"/>
      <c r="B477" s="58"/>
      <c r="C477" s="58"/>
      <c r="D477" s="58"/>
      <c r="E477" s="58"/>
      <c r="F477" s="58"/>
      <c r="G477" s="932"/>
      <c r="H477" s="933"/>
      <c r="I477" s="933"/>
      <c r="J477" s="933"/>
      <c r="K477" s="933"/>
      <c r="L477" s="933"/>
      <c r="M477" s="933"/>
      <c r="N477" s="933"/>
      <c r="O477" s="933"/>
      <c r="P477" s="933"/>
      <c r="Q477" s="933"/>
      <c r="R477" s="933"/>
      <c r="S477" s="933"/>
      <c r="T477" s="933"/>
      <c r="U477" s="933"/>
      <c r="V477" s="933"/>
      <c r="W477" s="113"/>
      <c r="X477" s="113"/>
      <c r="Y477" s="161"/>
      <c r="Z477" s="917"/>
      <c r="AA477" s="918"/>
      <c r="AB477" s="918"/>
      <c r="AC477" s="918"/>
      <c r="AD477" s="918"/>
      <c r="AE477" s="918"/>
      <c r="AF477" s="918"/>
      <c r="AG477" s="918"/>
      <c r="AH477" s="918"/>
      <c r="AI477" s="918"/>
      <c r="AJ477" s="918"/>
      <c r="AK477" s="918"/>
      <c r="AL477" s="918"/>
      <c r="AM477" s="918"/>
      <c r="AN477" s="918"/>
      <c r="AO477" s="918"/>
      <c r="AP477" s="918"/>
      <c r="AQ477" s="918"/>
      <c r="AR477" s="918"/>
      <c r="AS477" s="918"/>
      <c r="AT477" s="918"/>
      <c r="AU477" s="918"/>
      <c r="AV477" s="918"/>
      <c r="AW477" s="918"/>
      <c r="AX477" s="918"/>
      <c r="AY477" s="918"/>
      <c r="AZ477" s="919"/>
      <c r="BA477" s="170"/>
      <c r="BB477" s="163"/>
      <c r="BC477" s="58"/>
      <c r="BD477" s="58"/>
      <c r="BE477" s="923"/>
      <c r="BF477" s="924"/>
      <c r="BG477" s="926"/>
      <c r="BH477" s="926"/>
      <c r="BI477" s="924"/>
      <c r="BJ477" s="924"/>
      <c r="BK477" s="926"/>
      <c r="BL477" s="929"/>
      <c r="BM477" s="58"/>
      <c r="BN477" s="58"/>
      <c r="BO477" s="58"/>
      <c r="BP477" s="58"/>
      <c r="BQ477" s="58"/>
      <c r="BR477" s="58"/>
      <c r="BS477" s="58"/>
      <c r="BT477" s="58"/>
      <c r="BU477" s="937"/>
      <c r="BV477" s="938"/>
      <c r="BW477" s="938"/>
      <c r="BX477" s="938"/>
      <c r="BY477" s="938"/>
      <c r="BZ477" s="938"/>
      <c r="CA477" s="938"/>
      <c r="CB477" s="938"/>
      <c r="CC477" s="938"/>
      <c r="CD477" s="938"/>
      <c r="CE477" s="938"/>
      <c r="CF477" s="938"/>
      <c r="CG477" s="938"/>
      <c r="CH477" s="938"/>
      <c r="CI477" s="938"/>
      <c r="CJ477" s="938"/>
      <c r="CK477" s="113"/>
      <c r="CL477" s="113"/>
      <c r="CM477" s="161"/>
      <c r="CN477" s="917"/>
      <c r="CO477" s="918"/>
      <c r="CP477" s="918"/>
      <c r="CQ477" s="918"/>
      <c r="CR477" s="918"/>
      <c r="CS477" s="918"/>
      <c r="CT477" s="918"/>
      <c r="CU477" s="918"/>
      <c r="CV477" s="918"/>
      <c r="CW477" s="918"/>
      <c r="CX477" s="918"/>
      <c r="CY477" s="918"/>
      <c r="CZ477" s="918"/>
      <c r="DA477" s="918"/>
      <c r="DB477" s="918"/>
      <c r="DC477" s="918"/>
      <c r="DD477" s="918"/>
      <c r="DE477" s="918"/>
      <c r="DF477" s="918"/>
      <c r="DG477" s="918"/>
      <c r="DH477" s="918"/>
      <c r="DI477" s="918"/>
      <c r="DJ477" s="918"/>
      <c r="DK477" s="918"/>
      <c r="DL477" s="918"/>
      <c r="DM477" s="918"/>
      <c r="DN477" s="919"/>
      <c r="DO477" s="170"/>
      <c r="DP477" s="163"/>
      <c r="DQ477" s="58"/>
      <c r="DR477" s="58"/>
      <c r="DS477" s="923"/>
      <c r="DT477" s="924"/>
      <c r="DU477" s="926"/>
      <c r="DV477" s="926"/>
      <c r="DW477" s="924"/>
      <c r="DX477" s="924"/>
      <c r="DY477" s="926"/>
      <c r="DZ477" s="929"/>
      <c r="EA477" s="58"/>
      <c r="EB477" s="58"/>
      <c r="EC477" s="58"/>
      <c r="ED477" s="188"/>
      <c r="EE477" s="206"/>
      <c r="EF477" s="206"/>
      <c r="EG477" s="206"/>
      <c r="EH477" s="206"/>
      <c r="EI477" s="206"/>
      <c r="EJ477" s="206"/>
      <c r="EK477" s="206"/>
      <c r="EL477" s="206"/>
      <c r="EM477" s="206"/>
      <c r="EN477" s="206"/>
      <c r="EO477" s="206"/>
      <c r="EP477" s="206"/>
      <c r="EQ477" s="206"/>
      <c r="ER477" s="206"/>
      <c r="ES477" s="206"/>
      <c r="ET477" s="206"/>
      <c r="EU477" s="206"/>
      <c r="EV477" s="206"/>
      <c r="EW477" s="206"/>
      <c r="EX477" s="206"/>
      <c r="EY477" s="206"/>
      <c r="EZ477" s="206"/>
      <c r="FA477" s="206"/>
      <c r="FB477" s="206"/>
      <c r="FC477" s="206"/>
      <c r="FD477" s="206"/>
      <c r="FE477" s="206"/>
      <c r="FF477" s="206"/>
      <c r="FG477" s="206"/>
      <c r="FH477" s="206"/>
      <c r="FI477" s="206"/>
      <c r="FJ477" s="206"/>
      <c r="FK477" s="206"/>
      <c r="FL477" s="206"/>
      <c r="FM477" s="206"/>
      <c r="FN477" s="206"/>
      <c r="FO477" s="206"/>
      <c r="FP477" s="206"/>
      <c r="FQ477" s="206"/>
      <c r="FR477" s="206"/>
      <c r="FS477" s="206"/>
      <c r="FT477" s="206"/>
      <c r="FU477" s="206"/>
      <c r="FV477" s="206"/>
      <c r="FW477" s="206"/>
      <c r="FX477" s="206"/>
      <c r="FY477" s="206"/>
      <c r="FZ477" s="206"/>
      <c r="GA477" s="206"/>
      <c r="GB477" s="206"/>
      <c r="GC477" s="206"/>
      <c r="GD477" s="206"/>
      <c r="GE477" s="206"/>
      <c r="GF477" s="206"/>
      <c r="GG477" s="206"/>
      <c r="GH477" s="206"/>
      <c r="GI477" s="206"/>
      <c r="GJ477" s="206"/>
      <c r="GK477" s="206"/>
      <c r="GL477" s="206"/>
      <c r="GM477" s="206"/>
    </row>
    <row r="478" spans="1:195" s="236" customFormat="1" ht="9.9499999999999993" customHeight="1" thickBot="1">
      <c r="A478" s="58"/>
      <c r="B478" s="58"/>
      <c r="C478" s="58"/>
      <c r="D478" s="58"/>
      <c r="E478" s="58"/>
      <c r="F478" s="58"/>
      <c r="G478" s="934"/>
      <c r="H478" s="935"/>
      <c r="I478" s="935"/>
      <c r="J478" s="935"/>
      <c r="K478" s="935"/>
      <c r="L478" s="935"/>
      <c r="M478" s="935"/>
      <c r="N478" s="935"/>
      <c r="O478" s="935"/>
      <c r="P478" s="935"/>
      <c r="Q478" s="935"/>
      <c r="R478" s="935"/>
      <c r="S478" s="935"/>
      <c r="T478" s="935"/>
      <c r="U478" s="935"/>
      <c r="V478" s="935"/>
      <c r="W478" s="115"/>
      <c r="X478" s="115"/>
      <c r="Y478" s="114"/>
      <c r="Z478" s="114"/>
      <c r="AA478" s="109"/>
      <c r="AB478" s="171"/>
      <c r="AC478" s="110"/>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2"/>
      <c r="BB478" s="163"/>
      <c r="BC478" s="58"/>
      <c r="BD478" s="58"/>
      <c r="BE478" s="58"/>
      <c r="BF478" s="58"/>
      <c r="BG478" s="58"/>
      <c r="BH478" s="58"/>
      <c r="BI478" s="58"/>
      <c r="BJ478" s="58"/>
      <c r="BK478" s="58"/>
      <c r="BL478" s="58"/>
      <c r="BM478" s="58"/>
      <c r="BN478" s="58"/>
      <c r="BO478" s="58"/>
      <c r="BP478" s="58"/>
      <c r="BQ478" s="58"/>
      <c r="BR478" s="58"/>
      <c r="BS478" s="58"/>
      <c r="BT478" s="58"/>
      <c r="BU478" s="939"/>
      <c r="BV478" s="940"/>
      <c r="BW478" s="940"/>
      <c r="BX478" s="940"/>
      <c r="BY478" s="940"/>
      <c r="BZ478" s="940"/>
      <c r="CA478" s="940"/>
      <c r="CB478" s="940"/>
      <c r="CC478" s="940"/>
      <c r="CD478" s="940"/>
      <c r="CE478" s="940"/>
      <c r="CF478" s="940"/>
      <c r="CG478" s="940"/>
      <c r="CH478" s="940"/>
      <c r="CI478" s="940"/>
      <c r="CJ478" s="940"/>
      <c r="CK478" s="115"/>
      <c r="CL478" s="115"/>
      <c r="CM478" s="114"/>
      <c r="CN478" s="114"/>
      <c r="CO478" s="109"/>
      <c r="CP478" s="171"/>
      <c r="CQ478" s="110"/>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2"/>
      <c r="DP478" s="163"/>
      <c r="DQ478" s="58"/>
      <c r="DR478" s="58"/>
      <c r="DS478" s="58"/>
      <c r="DT478" s="58"/>
      <c r="DU478" s="58"/>
      <c r="DV478" s="58"/>
      <c r="DW478" s="58"/>
      <c r="DX478" s="58"/>
      <c r="DY478" s="58"/>
      <c r="DZ478" s="58"/>
      <c r="EA478" s="58"/>
      <c r="EB478" s="58"/>
      <c r="EC478" s="58"/>
      <c r="ED478" s="188"/>
      <c r="EE478" s="206"/>
      <c r="EF478" s="206"/>
      <c r="EG478" s="206"/>
      <c r="EH478" s="206"/>
      <c r="EI478" s="206"/>
      <c r="EJ478" s="206"/>
      <c r="EK478" s="206"/>
      <c r="EL478" s="206"/>
      <c r="EM478" s="206"/>
      <c r="EN478" s="206"/>
      <c r="EO478" s="206"/>
      <c r="EP478" s="206"/>
      <c r="EQ478" s="206"/>
      <c r="ER478" s="206"/>
      <c r="ES478" s="206"/>
      <c r="ET478" s="206"/>
      <c r="EU478" s="206"/>
      <c r="EV478" s="206"/>
      <c r="EW478" s="206"/>
      <c r="EX478" s="206"/>
      <c r="EY478" s="206"/>
      <c r="EZ478" s="206"/>
      <c r="FA478" s="206"/>
      <c r="FB478" s="206"/>
      <c r="FC478" s="206"/>
      <c r="FD478" s="206"/>
      <c r="FE478" s="206"/>
      <c r="FF478" s="206"/>
      <c r="FG478" s="206"/>
      <c r="FH478" s="206"/>
      <c r="FI478" s="206"/>
      <c r="FJ478" s="206"/>
      <c r="FK478" s="206"/>
      <c r="FL478" s="206"/>
      <c r="FM478" s="206"/>
      <c r="FN478" s="206"/>
      <c r="FO478" s="206"/>
      <c r="FP478" s="206"/>
      <c r="FQ478" s="206"/>
      <c r="FR478" s="206"/>
      <c r="FS478" s="206"/>
      <c r="FT478" s="206"/>
      <c r="FU478" s="206"/>
      <c r="FV478" s="206"/>
      <c r="FW478" s="206"/>
      <c r="FX478" s="206"/>
      <c r="FY478" s="206"/>
      <c r="FZ478" s="206"/>
      <c r="GA478" s="206"/>
      <c r="GB478" s="206"/>
      <c r="GC478" s="206"/>
      <c r="GD478" s="206"/>
      <c r="GE478" s="206"/>
      <c r="GF478" s="206"/>
      <c r="GG478" s="206"/>
      <c r="GH478" s="206"/>
      <c r="GI478" s="206"/>
      <c r="GJ478" s="206"/>
      <c r="GK478" s="206"/>
      <c r="GL478" s="206"/>
      <c r="GM478" s="206"/>
    </row>
    <row r="479" spans="1:195" s="236" customFormat="1" ht="26.25" customHeight="1">
      <c r="A479" s="58"/>
      <c r="B479" s="58"/>
      <c r="C479" s="58"/>
      <c r="D479" s="58"/>
      <c r="E479" s="58"/>
      <c r="F479" s="58"/>
      <c r="G479" s="211"/>
      <c r="H479" s="211"/>
      <c r="I479" s="211"/>
      <c r="J479" s="211"/>
      <c r="K479" s="211"/>
      <c r="L479" s="211"/>
      <c r="M479" s="211"/>
      <c r="N479" s="211"/>
      <c r="O479" s="211"/>
      <c r="P479" s="211"/>
      <c r="Q479" s="211"/>
      <c r="R479" s="211"/>
      <c r="S479" s="211"/>
      <c r="T479" s="174"/>
      <c r="U479" s="174"/>
      <c r="V479" s="174"/>
      <c r="W479" s="102"/>
      <c r="X479" s="102"/>
      <c r="Y479" s="102"/>
      <c r="Z479" s="102"/>
      <c r="AA479" s="102"/>
      <c r="AB479" s="163"/>
      <c r="AC479" s="58"/>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58"/>
      <c r="BD479" s="58"/>
      <c r="BE479" s="58"/>
      <c r="BF479" s="58"/>
      <c r="BG479" s="58"/>
      <c r="BH479" s="58"/>
      <c r="BI479" s="58"/>
      <c r="BJ479" s="58"/>
      <c r="BK479" s="58"/>
      <c r="BL479" s="58"/>
      <c r="BM479" s="58"/>
      <c r="BN479" s="58"/>
      <c r="BO479" s="58"/>
      <c r="BP479" s="58"/>
      <c r="BQ479" s="58"/>
      <c r="BR479" s="58"/>
      <c r="BS479" s="58"/>
      <c r="BT479" s="58"/>
      <c r="BU479" s="211"/>
      <c r="BV479" s="211"/>
      <c r="BW479" s="211"/>
      <c r="BX479" s="211"/>
      <c r="BY479" s="211"/>
      <c r="BZ479" s="211"/>
      <c r="CA479" s="211"/>
      <c r="CB479" s="211"/>
      <c r="CC479" s="211"/>
      <c r="CD479" s="211"/>
      <c r="CE479" s="211"/>
      <c r="CF479" s="211"/>
      <c r="CG479" s="211"/>
      <c r="CH479" s="174"/>
      <c r="CI479" s="174"/>
      <c r="CJ479" s="174"/>
      <c r="CK479" s="102"/>
      <c r="CL479" s="102"/>
      <c r="CM479" s="102"/>
      <c r="CN479" s="102"/>
      <c r="CO479" s="102"/>
      <c r="CP479" s="163"/>
      <c r="CQ479" s="58"/>
      <c r="CR479" s="163"/>
      <c r="CS479" s="163"/>
      <c r="CT479" s="163"/>
      <c r="CU479" s="163"/>
      <c r="CV479" s="163"/>
      <c r="CW479" s="163"/>
      <c r="CX479" s="163"/>
      <c r="CY479" s="163"/>
      <c r="CZ479" s="163"/>
      <c r="DA479" s="163"/>
      <c r="DB479" s="163"/>
      <c r="DC479" s="163"/>
      <c r="DD479" s="163"/>
      <c r="DE479" s="163"/>
      <c r="DF479" s="163"/>
      <c r="DG479" s="163"/>
      <c r="DH479" s="163"/>
      <c r="DI479" s="163"/>
      <c r="DJ479" s="163"/>
      <c r="DK479" s="163"/>
      <c r="DL479" s="163"/>
      <c r="DM479" s="163"/>
      <c r="DN479" s="163"/>
      <c r="DO479" s="163"/>
      <c r="DP479" s="163"/>
      <c r="DQ479" s="58"/>
      <c r="DR479" s="58"/>
      <c r="DS479" s="58"/>
      <c r="DT479" s="58"/>
      <c r="DU479" s="58"/>
      <c r="DV479" s="58"/>
      <c r="DW479" s="58"/>
      <c r="DX479" s="58"/>
      <c r="DY479" s="58"/>
      <c r="DZ479" s="58"/>
      <c r="EA479" s="58"/>
      <c r="EB479" s="58"/>
      <c r="EC479" s="58"/>
      <c r="ED479" s="188"/>
      <c r="EE479" s="206"/>
      <c r="EF479" s="206"/>
      <c r="EG479" s="206"/>
      <c r="EH479" s="206"/>
      <c r="EI479" s="206"/>
      <c r="EJ479" s="206"/>
      <c r="EK479" s="206"/>
      <c r="EL479" s="206"/>
      <c r="EM479" s="206"/>
      <c r="EN479" s="206"/>
      <c r="EO479" s="206"/>
      <c r="EP479" s="206"/>
      <c r="EQ479" s="206"/>
      <c r="ER479" s="206"/>
      <c r="ES479" s="206"/>
      <c r="ET479" s="206"/>
      <c r="EU479" s="206"/>
      <c r="EV479" s="206"/>
      <c r="EW479" s="206"/>
      <c r="EX479" s="206"/>
      <c r="EY479" s="206"/>
      <c r="EZ479" s="206"/>
      <c r="FA479" s="206"/>
      <c r="FB479" s="206"/>
      <c r="FC479" s="206"/>
      <c r="FD479" s="206"/>
      <c r="FE479" s="206"/>
      <c r="FF479" s="206"/>
      <c r="FG479" s="206"/>
      <c r="FH479" s="206"/>
      <c r="FI479" s="206"/>
      <c r="FJ479" s="206"/>
      <c r="FK479" s="206"/>
      <c r="FL479" s="206"/>
      <c r="FM479" s="206"/>
      <c r="FN479" s="206"/>
      <c r="FO479" s="206"/>
      <c r="FP479" s="206"/>
      <c r="FQ479" s="206"/>
      <c r="FR479" s="206"/>
      <c r="FS479" s="206"/>
      <c r="FT479" s="206"/>
      <c r="FU479" s="206"/>
      <c r="FV479" s="206"/>
      <c r="FW479" s="206"/>
      <c r="FX479" s="206"/>
      <c r="FY479" s="206"/>
      <c r="FZ479" s="206"/>
      <c r="GA479" s="206"/>
      <c r="GB479" s="206"/>
      <c r="GC479" s="206"/>
      <c r="GD479" s="206"/>
      <c r="GE479" s="206"/>
      <c r="GF479" s="206"/>
      <c r="GG479" s="206"/>
      <c r="GH479" s="206"/>
      <c r="GI479" s="206"/>
      <c r="GJ479" s="206"/>
      <c r="GK479" s="206"/>
      <c r="GL479" s="206"/>
      <c r="GM479" s="206"/>
    </row>
    <row r="480" spans="1:195" s="236" customFormat="1" ht="9" customHeight="1">
      <c r="A480" s="58"/>
      <c r="B480" s="58"/>
      <c r="C480" s="58"/>
      <c r="D480" s="58"/>
      <c r="E480" s="58"/>
      <c r="F480" s="116"/>
      <c r="G480" s="943" t="s">
        <v>419</v>
      </c>
      <c r="H480" s="943"/>
      <c r="I480" s="943"/>
      <c r="J480" s="943"/>
      <c r="K480" s="943"/>
      <c r="L480" s="943"/>
      <c r="M480" s="943"/>
      <c r="N480" s="943"/>
      <c r="O480" s="943"/>
      <c r="P480" s="943"/>
      <c r="Q480" s="943"/>
      <c r="R480" s="943"/>
      <c r="S480" s="943"/>
      <c r="T480" s="943"/>
      <c r="U480" s="212"/>
      <c r="V480" s="212"/>
      <c r="W480" s="117"/>
      <c r="X480" s="117"/>
      <c r="Y480" s="117"/>
      <c r="Z480" s="117"/>
      <c r="AA480" s="118"/>
      <c r="AB480" s="119"/>
      <c r="AC480" s="116"/>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58"/>
      <c r="BD480" s="58"/>
      <c r="BE480" s="58"/>
      <c r="BF480" s="58"/>
      <c r="BG480" s="58"/>
      <c r="BH480" s="58"/>
      <c r="BI480" s="58"/>
      <c r="BJ480" s="58"/>
      <c r="BK480" s="58"/>
      <c r="BL480" s="58"/>
      <c r="BM480" s="58"/>
      <c r="BN480" s="58"/>
      <c r="BO480" s="58"/>
      <c r="BP480" s="58"/>
      <c r="BQ480" s="58"/>
      <c r="BR480" s="58"/>
      <c r="BS480" s="58"/>
      <c r="BT480" s="116"/>
      <c r="BU480" s="943" t="s">
        <v>419</v>
      </c>
      <c r="BV480" s="943"/>
      <c r="BW480" s="943"/>
      <c r="BX480" s="943"/>
      <c r="BY480" s="943"/>
      <c r="BZ480" s="943"/>
      <c r="CA480" s="943"/>
      <c r="CB480" s="943"/>
      <c r="CC480" s="943"/>
      <c r="CD480" s="943"/>
      <c r="CE480" s="943"/>
      <c r="CF480" s="943"/>
      <c r="CG480" s="943"/>
      <c r="CH480" s="943"/>
      <c r="CI480" s="212"/>
      <c r="CJ480" s="212"/>
      <c r="CK480" s="117"/>
      <c r="CL480" s="117"/>
      <c r="CM480" s="117"/>
      <c r="CN480" s="117"/>
      <c r="CO480" s="118"/>
      <c r="CP480" s="119"/>
      <c r="CQ480" s="116"/>
      <c r="CR480" s="119"/>
      <c r="CS480" s="119"/>
      <c r="CT480" s="119"/>
      <c r="CU480" s="119"/>
      <c r="CV480" s="119"/>
      <c r="CW480" s="119"/>
      <c r="CX480" s="119"/>
      <c r="CY480" s="119"/>
      <c r="CZ480" s="119"/>
      <c r="DA480" s="119"/>
      <c r="DB480" s="119"/>
      <c r="DC480" s="119"/>
      <c r="DD480" s="119"/>
      <c r="DE480" s="119"/>
      <c r="DF480" s="119"/>
      <c r="DG480" s="119"/>
      <c r="DH480" s="119"/>
      <c r="DI480" s="119"/>
      <c r="DJ480" s="119"/>
      <c r="DK480" s="119"/>
      <c r="DL480" s="119"/>
      <c r="DM480" s="119"/>
      <c r="DN480" s="119"/>
      <c r="DO480" s="119"/>
      <c r="DP480" s="119"/>
      <c r="DQ480" s="58"/>
      <c r="DR480" s="58"/>
      <c r="DS480" s="58"/>
      <c r="DT480" s="58"/>
      <c r="DU480" s="58"/>
      <c r="DV480" s="58"/>
      <c r="DW480" s="58"/>
      <c r="DX480" s="58"/>
      <c r="DY480" s="58"/>
      <c r="DZ480" s="58"/>
      <c r="EA480" s="58"/>
      <c r="EB480" s="58"/>
      <c r="EC480" s="58"/>
      <c r="ED480" s="188"/>
      <c r="EE480" s="206"/>
      <c r="EF480" s="206"/>
      <c r="EG480" s="206"/>
      <c r="EH480" s="206"/>
      <c r="EI480" s="206"/>
      <c r="EJ480" s="206"/>
      <c r="EK480" s="206"/>
      <c r="EL480" s="206"/>
      <c r="EM480" s="206"/>
      <c r="EN480" s="206"/>
      <c r="EO480" s="206"/>
      <c r="EP480" s="206"/>
      <c r="EQ480" s="206"/>
      <c r="ER480" s="206"/>
      <c r="ES480" s="206"/>
      <c r="ET480" s="206"/>
      <c r="EU480" s="206"/>
      <c r="EV480" s="206"/>
      <c r="EW480" s="206"/>
      <c r="EX480" s="206"/>
      <c r="EY480" s="206"/>
      <c r="EZ480" s="206"/>
      <c r="FA480" s="206"/>
      <c r="FB480" s="206"/>
      <c r="FC480" s="206"/>
      <c r="FD480" s="206"/>
      <c r="FE480" s="206"/>
      <c r="FF480" s="206"/>
      <c r="FG480" s="206"/>
      <c r="FH480" s="206"/>
      <c r="FI480" s="206"/>
      <c r="FJ480" s="206"/>
      <c r="FK480" s="206"/>
      <c r="FL480" s="206"/>
      <c r="FM480" s="206"/>
      <c r="FN480" s="206"/>
      <c r="FO480" s="206"/>
      <c r="FP480" s="206"/>
      <c r="FQ480" s="206"/>
      <c r="FR480" s="206"/>
      <c r="FS480" s="206"/>
      <c r="FT480" s="206"/>
      <c r="FU480" s="206"/>
      <c r="FV480" s="206"/>
      <c r="FW480" s="206"/>
      <c r="FX480" s="206"/>
      <c r="FY480" s="206"/>
      <c r="FZ480" s="206"/>
      <c r="GA480" s="206"/>
      <c r="GB480" s="206"/>
      <c r="GC480" s="206"/>
      <c r="GD480" s="206"/>
      <c r="GE480" s="206"/>
      <c r="GF480" s="206"/>
      <c r="GG480" s="206"/>
      <c r="GH480" s="206"/>
      <c r="GI480" s="206"/>
      <c r="GJ480" s="206"/>
      <c r="GK480" s="206"/>
      <c r="GL480" s="206"/>
      <c r="GM480" s="206"/>
    </row>
    <row r="481" spans="1:195" s="236" customFormat="1" ht="9" customHeight="1" thickBot="1">
      <c r="A481" s="58"/>
      <c r="B481" s="58"/>
      <c r="C481" s="58"/>
      <c r="D481" s="58"/>
      <c r="E481" s="58"/>
      <c r="F481" s="116"/>
      <c r="G481" s="944"/>
      <c r="H481" s="944"/>
      <c r="I481" s="944"/>
      <c r="J481" s="944"/>
      <c r="K481" s="944"/>
      <c r="L481" s="944"/>
      <c r="M481" s="944"/>
      <c r="N481" s="944"/>
      <c r="O481" s="944"/>
      <c r="P481" s="944"/>
      <c r="Q481" s="944"/>
      <c r="R481" s="944"/>
      <c r="S481" s="944"/>
      <c r="T481" s="944"/>
      <c r="U481" s="212"/>
      <c r="V481" s="212"/>
      <c r="W481" s="117"/>
      <c r="X481" s="117"/>
      <c r="Y481" s="117"/>
      <c r="Z481" s="117"/>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58"/>
      <c r="BD481" s="58"/>
      <c r="BE481" s="58"/>
      <c r="BF481" s="58"/>
      <c r="BG481" s="58"/>
      <c r="BH481" s="58"/>
      <c r="BI481" s="58"/>
      <c r="BJ481" s="58"/>
      <c r="BK481" s="58"/>
      <c r="BL481" s="58"/>
      <c r="BM481" s="58"/>
      <c r="BN481" s="58"/>
      <c r="BO481" s="58"/>
      <c r="BP481" s="58"/>
      <c r="BQ481" s="58"/>
      <c r="BR481" s="58"/>
      <c r="BS481" s="58"/>
      <c r="BT481" s="116"/>
      <c r="BU481" s="944"/>
      <c r="BV481" s="944"/>
      <c r="BW481" s="944"/>
      <c r="BX481" s="944"/>
      <c r="BY481" s="944"/>
      <c r="BZ481" s="944"/>
      <c r="CA481" s="944"/>
      <c r="CB481" s="944"/>
      <c r="CC481" s="944"/>
      <c r="CD481" s="944"/>
      <c r="CE481" s="944"/>
      <c r="CF481" s="944"/>
      <c r="CG481" s="944"/>
      <c r="CH481" s="944"/>
      <c r="CI481" s="212"/>
      <c r="CJ481" s="212"/>
      <c r="CK481" s="117"/>
      <c r="CL481" s="117"/>
      <c r="CM481" s="117"/>
      <c r="CN481" s="117"/>
      <c r="CO481" s="116"/>
      <c r="CP481" s="116"/>
      <c r="CQ481" s="116"/>
      <c r="CR481" s="116"/>
      <c r="CS481" s="116"/>
      <c r="CT481" s="116"/>
      <c r="CU481" s="116"/>
      <c r="CV481" s="116"/>
      <c r="CW481" s="116"/>
      <c r="CX481" s="116"/>
      <c r="CY481" s="116"/>
      <c r="CZ481" s="116"/>
      <c r="DA481" s="116"/>
      <c r="DB481" s="116"/>
      <c r="DC481" s="116"/>
      <c r="DD481" s="116"/>
      <c r="DE481" s="116"/>
      <c r="DF481" s="116"/>
      <c r="DG481" s="116"/>
      <c r="DH481" s="116"/>
      <c r="DI481" s="116"/>
      <c r="DJ481" s="116"/>
      <c r="DK481" s="116"/>
      <c r="DL481" s="116"/>
      <c r="DM481" s="116"/>
      <c r="DN481" s="116"/>
      <c r="DO481" s="116"/>
      <c r="DP481" s="116"/>
      <c r="DQ481" s="58"/>
      <c r="DR481" s="58"/>
      <c r="DS481" s="58"/>
      <c r="DT481" s="58"/>
      <c r="DU481" s="58"/>
      <c r="DV481" s="58"/>
      <c r="DW481" s="58"/>
      <c r="DX481" s="58"/>
      <c r="DY481" s="58"/>
      <c r="DZ481" s="58"/>
      <c r="EA481" s="58"/>
      <c r="EB481" s="58"/>
      <c r="EC481" s="58"/>
      <c r="ED481" s="188"/>
      <c r="EE481" s="206"/>
      <c r="EF481" s="206"/>
      <c r="EG481" s="206"/>
      <c r="EH481" s="206"/>
      <c r="EI481" s="206"/>
      <c r="EJ481" s="206"/>
      <c r="EK481" s="206"/>
      <c r="EL481" s="206"/>
      <c r="EM481" s="206"/>
      <c r="EN481" s="206"/>
      <c r="EO481" s="206"/>
      <c r="EP481" s="206"/>
      <c r="EQ481" s="206"/>
      <c r="ER481" s="206"/>
      <c r="ES481" s="206"/>
      <c r="ET481" s="206"/>
      <c r="EU481" s="206"/>
      <c r="EV481" s="206"/>
      <c r="EW481" s="206"/>
      <c r="EX481" s="206"/>
      <c r="EY481" s="206"/>
      <c r="EZ481" s="206"/>
      <c r="FA481" s="206"/>
      <c r="FB481" s="206"/>
      <c r="FC481" s="206"/>
      <c r="FD481" s="206"/>
      <c r="FE481" s="206"/>
      <c r="FF481" s="206"/>
      <c r="FG481" s="206"/>
      <c r="FH481" s="206"/>
      <c r="FI481" s="206"/>
      <c r="FJ481" s="206"/>
      <c r="FK481" s="206"/>
      <c r="FL481" s="206"/>
      <c r="FM481" s="206"/>
      <c r="FN481" s="206"/>
      <c r="FO481" s="206"/>
      <c r="FP481" s="206"/>
      <c r="FQ481" s="206"/>
      <c r="FR481" s="206"/>
      <c r="FS481" s="206"/>
      <c r="FT481" s="206"/>
      <c r="FU481" s="206"/>
      <c r="FV481" s="206"/>
      <c r="FW481" s="206"/>
      <c r="FX481" s="206"/>
      <c r="FY481" s="206"/>
      <c r="FZ481" s="206"/>
      <c r="GA481" s="206"/>
      <c r="GB481" s="206"/>
      <c r="GC481" s="206"/>
      <c r="GD481" s="206"/>
      <c r="GE481" s="206"/>
      <c r="GF481" s="206"/>
      <c r="GG481" s="206"/>
      <c r="GH481" s="206"/>
      <c r="GI481" s="206"/>
      <c r="GJ481" s="206"/>
      <c r="GK481" s="206"/>
      <c r="GL481" s="206"/>
      <c r="GM481" s="206"/>
    </row>
    <row r="482" spans="1:195" s="236" customFormat="1" ht="9.9499999999999993" customHeight="1" thickBot="1">
      <c r="A482" s="58"/>
      <c r="B482" s="58"/>
      <c r="C482" s="58"/>
      <c r="D482" s="58"/>
      <c r="E482" s="58"/>
      <c r="F482" s="116"/>
      <c r="G482" s="930" t="s">
        <v>420</v>
      </c>
      <c r="H482" s="936"/>
      <c r="I482" s="936"/>
      <c r="J482" s="936"/>
      <c r="K482" s="936"/>
      <c r="L482" s="936"/>
      <c r="M482" s="936"/>
      <c r="N482" s="936"/>
      <c r="O482" s="936"/>
      <c r="P482" s="936"/>
      <c r="Q482" s="936"/>
      <c r="R482" s="936"/>
      <c r="S482" s="936"/>
      <c r="T482" s="936"/>
      <c r="U482" s="936"/>
      <c r="V482" s="936"/>
      <c r="W482" s="120"/>
      <c r="X482" s="120"/>
      <c r="Y482" s="111"/>
      <c r="Z482" s="111"/>
      <c r="AA482" s="104"/>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6"/>
      <c r="BB482" s="116"/>
      <c r="BC482" s="58"/>
      <c r="BD482" s="58"/>
      <c r="BE482" s="58"/>
      <c r="BF482" s="58"/>
      <c r="BG482" s="58"/>
      <c r="BH482" s="58"/>
      <c r="BI482" s="58"/>
      <c r="BJ482" s="58"/>
      <c r="BK482" s="58"/>
      <c r="BL482" s="58"/>
      <c r="BM482" s="58"/>
      <c r="BN482" s="58"/>
      <c r="BO482" s="58"/>
      <c r="BP482" s="58"/>
      <c r="BQ482" s="58"/>
      <c r="BR482" s="58"/>
      <c r="BS482" s="58"/>
      <c r="BT482" s="116"/>
      <c r="BU482" s="930" t="s">
        <v>420</v>
      </c>
      <c r="BV482" s="936"/>
      <c r="BW482" s="936"/>
      <c r="BX482" s="936"/>
      <c r="BY482" s="936"/>
      <c r="BZ482" s="936"/>
      <c r="CA482" s="936"/>
      <c r="CB482" s="936"/>
      <c r="CC482" s="936"/>
      <c r="CD482" s="936"/>
      <c r="CE482" s="936"/>
      <c r="CF482" s="936"/>
      <c r="CG482" s="936"/>
      <c r="CH482" s="936"/>
      <c r="CI482" s="936"/>
      <c r="CJ482" s="936"/>
      <c r="CK482" s="120"/>
      <c r="CL482" s="120"/>
      <c r="CM482" s="111"/>
      <c r="CN482" s="111"/>
      <c r="CO482" s="104"/>
      <c r="CP482" s="105"/>
      <c r="CQ482" s="105"/>
      <c r="CR482" s="105"/>
      <c r="CS482" s="105"/>
      <c r="CT482" s="105"/>
      <c r="CU482" s="105"/>
      <c r="CV482" s="105"/>
      <c r="CW482" s="105"/>
      <c r="CX482" s="105"/>
      <c r="CY482" s="105"/>
      <c r="CZ482" s="105"/>
      <c r="DA482" s="105"/>
      <c r="DB482" s="105"/>
      <c r="DC482" s="105"/>
      <c r="DD482" s="105"/>
      <c r="DE482" s="105"/>
      <c r="DF482" s="105"/>
      <c r="DG482" s="105"/>
      <c r="DH482" s="105"/>
      <c r="DI482" s="105"/>
      <c r="DJ482" s="105"/>
      <c r="DK482" s="105"/>
      <c r="DL482" s="105"/>
      <c r="DM482" s="105"/>
      <c r="DN482" s="105"/>
      <c r="DO482" s="106"/>
      <c r="DP482" s="116"/>
      <c r="DQ482" s="58"/>
      <c r="DR482" s="58"/>
      <c r="DS482" s="58"/>
      <c r="DT482" s="58"/>
      <c r="DU482" s="58"/>
      <c r="DV482" s="58"/>
      <c r="DW482" s="58"/>
      <c r="DX482" s="58"/>
      <c r="DY482" s="58"/>
      <c r="DZ482" s="58"/>
      <c r="EA482" s="58"/>
      <c r="EB482" s="58"/>
      <c r="EC482" s="58"/>
      <c r="ED482" s="188"/>
      <c r="EE482" s="206"/>
      <c r="EF482" s="206"/>
      <c r="EG482" s="206"/>
      <c r="EH482" s="206"/>
      <c r="EI482" s="206"/>
      <c r="EJ482" s="206"/>
      <c r="EK482" s="206"/>
      <c r="EL482" s="206"/>
      <c r="EM482" s="206"/>
      <c r="EN482" s="206"/>
      <c r="EO482" s="206"/>
      <c r="EP482" s="206"/>
      <c r="EQ482" s="206"/>
      <c r="ER482" s="206"/>
      <c r="ES482" s="206"/>
      <c r="ET482" s="206"/>
      <c r="EU482" s="206"/>
      <c r="EV482" s="206"/>
      <c r="EW482" s="206"/>
      <c r="EX482" s="206"/>
      <c r="EY482" s="206"/>
      <c r="EZ482" s="206"/>
      <c r="FA482" s="206"/>
      <c r="FB482" s="206"/>
      <c r="FC482" s="206"/>
      <c r="FD482" s="206"/>
      <c r="FE482" s="206"/>
      <c r="FF482" s="206"/>
      <c r="FG482" s="206"/>
      <c r="FH482" s="206"/>
      <c r="FI482" s="206"/>
      <c r="FJ482" s="206"/>
      <c r="FK482" s="206"/>
      <c r="FL482" s="206"/>
      <c r="FM482" s="206"/>
      <c r="FN482" s="206"/>
      <c r="FO482" s="206"/>
      <c r="FP482" s="206"/>
      <c r="FQ482" s="206"/>
      <c r="FR482" s="206"/>
      <c r="FS482" s="206"/>
      <c r="FT482" s="206"/>
      <c r="FU482" s="206"/>
      <c r="FV482" s="206"/>
      <c r="FW482" s="206"/>
      <c r="FX482" s="206"/>
      <c r="FY482" s="206"/>
      <c r="FZ482" s="206"/>
      <c r="GA482" s="206"/>
      <c r="GB482" s="206"/>
      <c r="GC482" s="206"/>
      <c r="GD482" s="206"/>
      <c r="GE482" s="206"/>
      <c r="GF482" s="206"/>
      <c r="GG482" s="206"/>
      <c r="GH482" s="206"/>
      <c r="GI482" s="206"/>
      <c r="GJ482" s="206"/>
      <c r="GK482" s="206"/>
      <c r="GL482" s="206"/>
      <c r="GM482" s="206"/>
    </row>
    <row r="483" spans="1:195" s="236" customFormat="1" ht="9.9499999999999993" customHeight="1">
      <c r="A483" s="58"/>
      <c r="B483" s="58"/>
      <c r="C483" s="58"/>
      <c r="D483" s="58"/>
      <c r="E483" s="58"/>
      <c r="F483" s="116"/>
      <c r="G483" s="937"/>
      <c r="H483" s="938"/>
      <c r="I483" s="938"/>
      <c r="J483" s="938"/>
      <c r="K483" s="938"/>
      <c r="L483" s="938"/>
      <c r="M483" s="938"/>
      <c r="N483" s="938"/>
      <c r="O483" s="938"/>
      <c r="P483" s="938"/>
      <c r="Q483" s="938"/>
      <c r="R483" s="938"/>
      <c r="S483" s="938"/>
      <c r="T483" s="938"/>
      <c r="U483" s="938"/>
      <c r="V483" s="938"/>
      <c r="W483" s="121"/>
      <c r="X483" s="121"/>
      <c r="Y483" s="161"/>
      <c r="Z483" s="911" t="s">
        <v>1064</v>
      </c>
      <c r="AA483" s="912"/>
      <c r="AB483" s="912"/>
      <c r="AC483" s="912"/>
      <c r="AD483" s="912"/>
      <c r="AE483" s="912"/>
      <c r="AF483" s="912"/>
      <c r="AG483" s="912"/>
      <c r="AH483" s="912"/>
      <c r="AI483" s="912"/>
      <c r="AJ483" s="912"/>
      <c r="AK483" s="912"/>
      <c r="AL483" s="912"/>
      <c r="AM483" s="912"/>
      <c r="AN483" s="912"/>
      <c r="AO483" s="912"/>
      <c r="AP483" s="912"/>
      <c r="AQ483" s="912"/>
      <c r="AR483" s="912"/>
      <c r="AS483" s="912"/>
      <c r="AT483" s="912"/>
      <c r="AU483" s="912"/>
      <c r="AV483" s="912"/>
      <c r="AW483" s="912"/>
      <c r="AX483" s="912"/>
      <c r="AY483" s="912"/>
      <c r="AZ483" s="913"/>
      <c r="BA483" s="107"/>
      <c r="BB483" s="116"/>
      <c r="BC483" s="58"/>
      <c r="BD483" s="58"/>
      <c r="BE483" s="920"/>
      <c r="BF483" s="921"/>
      <c r="BG483" s="925" t="s">
        <v>92</v>
      </c>
      <c r="BH483" s="925"/>
      <c r="BI483" s="921"/>
      <c r="BJ483" s="921"/>
      <c r="BK483" s="925" t="s">
        <v>93</v>
      </c>
      <c r="BL483" s="927"/>
      <c r="BM483" s="58"/>
      <c r="BN483" s="58"/>
      <c r="BO483" s="58"/>
      <c r="BP483" s="58"/>
      <c r="BQ483" s="58"/>
      <c r="BR483" s="58"/>
      <c r="BS483" s="58"/>
      <c r="BT483" s="116"/>
      <c r="BU483" s="937"/>
      <c r="BV483" s="938"/>
      <c r="BW483" s="938"/>
      <c r="BX483" s="938"/>
      <c r="BY483" s="938"/>
      <c r="BZ483" s="938"/>
      <c r="CA483" s="938"/>
      <c r="CB483" s="938"/>
      <c r="CC483" s="938"/>
      <c r="CD483" s="938"/>
      <c r="CE483" s="938"/>
      <c r="CF483" s="938"/>
      <c r="CG483" s="938"/>
      <c r="CH483" s="938"/>
      <c r="CI483" s="938"/>
      <c r="CJ483" s="938"/>
      <c r="CK483" s="121"/>
      <c r="CL483" s="121"/>
      <c r="CM483" s="161"/>
      <c r="CN483" s="911" t="s">
        <v>421</v>
      </c>
      <c r="CO483" s="912"/>
      <c r="CP483" s="912"/>
      <c r="CQ483" s="912"/>
      <c r="CR483" s="912"/>
      <c r="CS483" s="912"/>
      <c r="CT483" s="912"/>
      <c r="CU483" s="912"/>
      <c r="CV483" s="912"/>
      <c r="CW483" s="912"/>
      <c r="CX483" s="912"/>
      <c r="CY483" s="912"/>
      <c r="CZ483" s="912"/>
      <c r="DA483" s="912"/>
      <c r="DB483" s="912"/>
      <c r="DC483" s="912"/>
      <c r="DD483" s="912"/>
      <c r="DE483" s="912"/>
      <c r="DF483" s="912"/>
      <c r="DG483" s="912"/>
      <c r="DH483" s="912"/>
      <c r="DI483" s="912"/>
      <c r="DJ483" s="912"/>
      <c r="DK483" s="912"/>
      <c r="DL483" s="912"/>
      <c r="DM483" s="912"/>
      <c r="DN483" s="913"/>
      <c r="DO483" s="107"/>
      <c r="DP483" s="116"/>
      <c r="DQ483" s="58"/>
      <c r="DR483" s="58"/>
      <c r="DS483" s="920">
        <v>8</v>
      </c>
      <c r="DT483" s="921"/>
      <c r="DU483" s="925" t="s">
        <v>92</v>
      </c>
      <c r="DV483" s="925"/>
      <c r="DW483" s="921">
        <v>1</v>
      </c>
      <c r="DX483" s="921"/>
      <c r="DY483" s="925" t="s">
        <v>93</v>
      </c>
      <c r="DZ483" s="927"/>
      <c r="EA483" s="58"/>
      <c r="EB483" s="58"/>
      <c r="EC483" s="58"/>
      <c r="ED483" s="188"/>
      <c r="EE483" s="206"/>
      <c r="EF483" s="206"/>
      <c r="EG483" s="206"/>
      <c r="EH483" s="206"/>
      <c r="EI483" s="206"/>
      <c r="EJ483" s="206"/>
      <c r="EK483" s="206"/>
      <c r="EL483" s="206"/>
      <c r="EM483" s="206"/>
      <c r="EN483" s="206"/>
      <c r="EO483" s="206"/>
      <c r="EP483" s="206"/>
      <c r="EQ483" s="206"/>
      <c r="ER483" s="206"/>
      <c r="ES483" s="206"/>
      <c r="ET483" s="206"/>
      <c r="EU483" s="206"/>
      <c r="EV483" s="206"/>
      <c r="EW483" s="206"/>
      <c r="EX483" s="206"/>
      <c r="EY483" s="206"/>
      <c r="EZ483" s="206"/>
      <c r="FA483" s="206"/>
      <c r="FB483" s="206"/>
      <c r="FC483" s="206"/>
      <c r="FD483" s="206"/>
      <c r="FE483" s="206"/>
      <c r="FF483" s="206"/>
      <c r="FG483" s="206"/>
      <c r="FH483" s="206"/>
      <c r="FI483" s="206"/>
      <c r="FJ483" s="206"/>
      <c r="FK483" s="206"/>
      <c r="FL483" s="206"/>
      <c r="FM483" s="206"/>
      <c r="FN483" s="206"/>
      <c r="FO483" s="206"/>
      <c r="FP483" s="206"/>
      <c r="FQ483" s="206"/>
      <c r="FR483" s="206"/>
      <c r="FS483" s="206"/>
      <c r="FT483" s="206"/>
      <c r="FU483" s="206"/>
      <c r="FV483" s="206"/>
      <c r="FW483" s="206"/>
      <c r="FX483" s="206"/>
      <c r="FY483" s="206"/>
      <c r="FZ483" s="206"/>
      <c r="GA483" s="206"/>
      <c r="GB483" s="206"/>
      <c r="GC483" s="206"/>
      <c r="GD483" s="206"/>
      <c r="GE483" s="206"/>
      <c r="GF483" s="206"/>
      <c r="GG483" s="206"/>
      <c r="GH483" s="206"/>
      <c r="GI483" s="206"/>
      <c r="GJ483" s="206"/>
      <c r="GK483" s="206"/>
      <c r="GL483" s="206"/>
      <c r="GM483" s="206"/>
    </row>
    <row r="484" spans="1:195" s="236" customFormat="1" ht="9.9499999999999993" customHeight="1">
      <c r="A484" s="58"/>
      <c r="B484" s="58"/>
      <c r="C484" s="58"/>
      <c r="D484" s="58"/>
      <c r="E484" s="58"/>
      <c r="F484" s="116"/>
      <c r="G484" s="937"/>
      <c r="H484" s="938"/>
      <c r="I484" s="938"/>
      <c r="J484" s="938"/>
      <c r="K484" s="938"/>
      <c r="L484" s="938"/>
      <c r="M484" s="938"/>
      <c r="N484" s="938"/>
      <c r="O484" s="938"/>
      <c r="P484" s="938"/>
      <c r="Q484" s="938"/>
      <c r="R484" s="938"/>
      <c r="S484" s="938"/>
      <c r="T484" s="938"/>
      <c r="U484" s="938"/>
      <c r="V484" s="938"/>
      <c r="W484" s="121"/>
      <c r="X484" s="121"/>
      <c r="Y484" s="161"/>
      <c r="Z484" s="914"/>
      <c r="AA484" s="915"/>
      <c r="AB484" s="915"/>
      <c r="AC484" s="915"/>
      <c r="AD484" s="915"/>
      <c r="AE484" s="915"/>
      <c r="AF484" s="915"/>
      <c r="AG484" s="915"/>
      <c r="AH484" s="915"/>
      <c r="AI484" s="915"/>
      <c r="AJ484" s="915"/>
      <c r="AK484" s="915"/>
      <c r="AL484" s="915"/>
      <c r="AM484" s="915"/>
      <c r="AN484" s="915"/>
      <c r="AO484" s="915"/>
      <c r="AP484" s="915"/>
      <c r="AQ484" s="915"/>
      <c r="AR484" s="915"/>
      <c r="AS484" s="915"/>
      <c r="AT484" s="915"/>
      <c r="AU484" s="915"/>
      <c r="AV484" s="915"/>
      <c r="AW484" s="915"/>
      <c r="AX484" s="915"/>
      <c r="AY484" s="915"/>
      <c r="AZ484" s="916"/>
      <c r="BA484" s="170"/>
      <c r="BB484" s="119"/>
      <c r="BC484" s="58"/>
      <c r="BD484" s="58"/>
      <c r="BE484" s="922"/>
      <c r="BF484" s="805"/>
      <c r="BG484" s="808"/>
      <c r="BH484" s="808"/>
      <c r="BI484" s="805"/>
      <c r="BJ484" s="805"/>
      <c r="BK484" s="808"/>
      <c r="BL484" s="928"/>
      <c r="BM484" s="58"/>
      <c r="BN484" s="58"/>
      <c r="BO484" s="58"/>
      <c r="BP484" s="58"/>
      <c r="BQ484" s="58"/>
      <c r="BR484" s="58"/>
      <c r="BS484" s="58"/>
      <c r="BT484" s="116"/>
      <c r="BU484" s="937"/>
      <c r="BV484" s="938"/>
      <c r="BW484" s="938"/>
      <c r="BX484" s="938"/>
      <c r="BY484" s="938"/>
      <c r="BZ484" s="938"/>
      <c r="CA484" s="938"/>
      <c r="CB484" s="938"/>
      <c r="CC484" s="938"/>
      <c r="CD484" s="938"/>
      <c r="CE484" s="938"/>
      <c r="CF484" s="938"/>
      <c r="CG484" s="938"/>
      <c r="CH484" s="938"/>
      <c r="CI484" s="938"/>
      <c r="CJ484" s="938"/>
      <c r="CK484" s="121"/>
      <c r="CL484" s="121"/>
      <c r="CM484" s="161"/>
      <c r="CN484" s="914"/>
      <c r="CO484" s="915"/>
      <c r="CP484" s="915"/>
      <c r="CQ484" s="915"/>
      <c r="CR484" s="915"/>
      <c r="CS484" s="915"/>
      <c r="CT484" s="915"/>
      <c r="CU484" s="915"/>
      <c r="CV484" s="915"/>
      <c r="CW484" s="915"/>
      <c r="CX484" s="915"/>
      <c r="CY484" s="915"/>
      <c r="CZ484" s="915"/>
      <c r="DA484" s="915"/>
      <c r="DB484" s="915"/>
      <c r="DC484" s="915"/>
      <c r="DD484" s="915"/>
      <c r="DE484" s="915"/>
      <c r="DF484" s="915"/>
      <c r="DG484" s="915"/>
      <c r="DH484" s="915"/>
      <c r="DI484" s="915"/>
      <c r="DJ484" s="915"/>
      <c r="DK484" s="915"/>
      <c r="DL484" s="915"/>
      <c r="DM484" s="915"/>
      <c r="DN484" s="916"/>
      <c r="DO484" s="170"/>
      <c r="DP484" s="119"/>
      <c r="DQ484" s="58"/>
      <c r="DR484" s="58"/>
      <c r="DS484" s="922"/>
      <c r="DT484" s="805"/>
      <c r="DU484" s="808"/>
      <c r="DV484" s="808"/>
      <c r="DW484" s="805"/>
      <c r="DX484" s="805"/>
      <c r="DY484" s="808"/>
      <c r="DZ484" s="928"/>
      <c r="EA484" s="58"/>
      <c r="EB484" s="58"/>
      <c r="EC484" s="58"/>
      <c r="ED484" s="188"/>
      <c r="EE484" s="206"/>
      <c r="EF484" s="206"/>
      <c r="EG484" s="206"/>
      <c r="EH484" s="206"/>
      <c r="EI484" s="206"/>
      <c r="EJ484" s="206"/>
      <c r="EK484" s="206"/>
      <c r="EL484" s="206"/>
      <c r="EM484" s="206"/>
      <c r="EN484" s="206"/>
      <c r="EO484" s="206"/>
      <c r="EP484" s="206"/>
      <c r="EQ484" s="206"/>
      <c r="ER484" s="206"/>
      <c r="ES484" s="206"/>
      <c r="ET484" s="206"/>
      <c r="EU484" s="206"/>
      <c r="EV484" s="206"/>
      <c r="EW484" s="206"/>
      <c r="EX484" s="206"/>
      <c r="EY484" s="206"/>
      <c r="EZ484" s="206"/>
      <c r="FA484" s="206"/>
      <c r="FB484" s="206"/>
      <c r="FC484" s="206"/>
      <c r="FD484" s="206"/>
      <c r="FE484" s="206"/>
      <c r="FF484" s="206"/>
      <c r="FG484" s="206"/>
      <c r="FH484" s="206"/>
      <c r="FI484" s="206"/>
      <c r="FJ484" s="206"/>
      <c r="FK484" s="206"/>
      <c r="FL484" s="206"/>
      <c r="FM484" s="206"/>
      <c r="FN484" s="206"/>
      <c r="FO484" s="206"/>
      <c r="FP484" s="206"/>
      <c r="FQ484" s="206"/>
      <c r="FR484" s="206"/>
      <c r="FS484" s="206"/>
      <c r="FT484" s="206"/>
      <c r="FU484" s="206"/>
      <c r="FV484" s="206"/>
      <c r="FW484" s="206"/>
      <c r="FX484" s="206"/>
      <c r="FY484" s="206"/>
      <c r="FZ484" s="206"/>
      <c r="GA484" s="206"/>
      <c r="GB484" s="206"/>
      <c r="GC484" s="206"/>
      <c r="GD484" s="206"/>
      <c r="GE484" s="206"/>
      <c r="GF484" s="206"/>
      <c r="GG484" s="206"/>
      <c r="GH484" s="206"/>
      <c r="GI484" s="206"/>
      <c r="GJ484" s="206"/>
      <c r="GK484" s="206"/>
      <c r="GL484" s="206"/>
      <c r="GM484" s="206"/>
    </row>
    <row r="485" spans="1:195" s="236" customFormat="1" ht="9.9499999999999993" customHeight="1" thickBot="1">
      <c r="A485" s="58"/>
      <c r="B485" s="58"/>
      <c r="C485" s="58"/>
      <c r="D485" s="58"/>
      <c r="E485" s="58"/>
      <c r="F485" s="116"/>
      <c r="G485" s="937"/>
      <c r="H485" s="938"/>
      <c r="I485" s="938"/>
      <c r="J485" s="938"/>
      <c r="K485" s="938"/>
      <c r="L485" s="938"/>
      <c r="M485" s="938"/>
      <c r="N485" s="938"/>
      <c r="O485" s="938"/>
      <c r="P485" s="938"/>
      <c r="Q485" s="938"/>
      <c r="R485" s="938"/>
      <c r="S485" s="938"/>
      <c r="T485" s="938"/>
      <c r="U485" s="938"/>
      <c r="V485" s="938"/>
      <c r="W485" s="121"/>
      <c r="X485" s="121"/>
      <c r="Y485" s="161"/>
      <c r="Z485" s="917"/>
      <c r="AA485" s="918"/>
      <c r="AB485" s="918"/>
      <c r="AC485" s="918"/>
      <c r="AD485" s="918"/>
      <c r="AE485" s="918"/>
      <c r="AF485" s="918"/>
      <c r="AG485" s="918"/>
      <c r="AH485" s="918"/>
      <c r="AI485" s="918"/>
      <c r="AJ485" s="918"/>
      <c r="AK485" s="918"/>
      <c r="AL485" s="918"/>
      <c r="AM485" s="918"/>
      <c r="AN485" s="918"/>
      <c r="AO485" s="918"/>
      <c r="AP485" s="918"/>
      <c r="AQ485" s="918"/>
      <c r="AR485" s="918"/>
      <c r="AS485" s="918"/>
      <c r="AT485" s="918"/>
      <c r="AU485" s="918"/>
      <c r="AV485" s="918"/>
      <c r="AW485" s="918"/>
      <c r="AX485" s="918"/>
      <c r="AY485" s="918"/>
      <c r="AZ485" s="919"/>
      <c r="BA485" s="170"/>
      <c r="BB485" s="119"/>
      <c r="BC485" s="58"/>
      <c r="BD485" s="58"/>
      <c r="BE485" s="923"/>
      <c r="BF485" s="924"/>
      <c r="BG485" s="926"/>
      <c r="BH485" s="926"/>
      <c r="BI485" s="924"/>
      <c r="BJ485" s="924"/>
      <c r="BK485" s="926"/>
      <c r="BL485" s="929"/>
      <c r="BM485" s="58"/>
      <c r="BN485" s="58"/>
      <c r="BO485" s="58"/>
      <c r="BP485" s="58"/>
      <c r="BQ485" s="58"/>
      <c r="BR485" s="58"/>
      <c r="BS485" s="58"/>
      <c r="BT485" s="116"/>
      <c r="BU485" s="937"/>
      <c r="BV485" s="938"/>
      <c r="BW485" s="938"/>
      <c r="BX485" s="938"/>
      <c r="BY485" s="938"/>
      <c r="BZ485" s="938"/>
      <c r="CA485" s="938"/>
      <c r="CB485" s="938"/>
      <c r="CC485" s="938"/>
      <c r="CD485" s="938"/>
      <c r="CE485" s="938"/>
      <c r="CF485" s="938"/>
      <c r="CG485" s="938"/>
      <c r="CH485" s="938"/>
      <c r="CI485" s="938"/>
      <c r="CJ485" s="938"/>
      <c r="CK485" s="121"/>
      <c r="CL485" s="121"/>
      <c r="CM485" s="161"/>
      <c r="CN485" s="917"/>
      <c r="CO485" s="918"/>
      <c r="CP485" s="918"/>
      <c r="CQ485" s="918"/>
      <c r="CR485" s="918"/>
      <c r="CS485" s="918"/>
      <c r="CT485" s="918"/>
      <c r="CU485" s="918"/>
      <c r="CV485" s="918"/>
      <c r="CW485" s="918"/>
      <c r="CX485" s="918"/>
      <c r="CY485" s="918"/>
      <c r="CZ485" s="918"/>
      <c r="DA485" s="918"/>
      <c r="DB485" s="918"/>
      <c r="DC485" s="918"/>
      <c r="DD485" s="918"/>
      <c r="DE485" s="918"/>
      <c r="DF485" s="918"/>
      <c r="DG485" s="918"/>
      <c r="DH485" s="918"/>
      <c r="DI485" s="918"/>
      <c r="DJ485" s="918"/>
      <c r="DK485" s="918"/>
      <c r="DL485" s="918"/>
      <c r="DM485" s="918"/>
      <c r="DN485" s="919"/>
      <c r="DO485" s="170"/>
      <c r="DP485" s="119"/>
      <c r="DQ485" s="58"/>
      <c r="DR485" s="58"/>
      <c r="DS485" s="923"/>
      <c r="DT485" s="924"/>
      <c r="DU485" s="926"/>
      <c r="DV485" s="926"/>
      <c r="DW485" s="924"/>
      <c r="DX485" s="924"/>
      <c r="DY485" s="926"/>
      <c r="DZ485" s="929"/>
      <c r="EA485" s="58"/>
      <c r="EB485" s="58"/>
      <c r="EC485" s="58"/>
      <c r="ED485" s="188"/>
      <c r="EE485" s="206"/>
      <c r="EF485" s="206"/>
      <c r="EG485" s="206"/>
      <c r="EH485" s="206"/>
      <c r="EI485" s="206"/>
      <c r="EJ485" s="206"/>
      <c r="EK485" s="206"/>
      <c r="EL485" s="206"/>
      <c r="EM485" s="206"/>
      <c r="EN485" s="206"/>
      <c r="EO485" s="206"/>
      <c r="EP485" s="206"/>
      <c r="EQ485" s="206"/>
      <c r="ER485" s="206"/>
      <c r="ES485" s="206"/>
      <c r="ET485" s="206"/>
      <c r="EU485" s="206"/>
      <c r="EV485" s="206"/>
      <c r="EW485" s="206"/>
      <c r="EX485" s="206"/>
      <c r="EY485" s="206"/>
      <c r="EZ485" s="206"/>
      <c r="FA485" s="206"/>
      <c r="FB485" s="206"/>
      <c r="FC485" s="206"/>
      <c r="FD485" s="206"/>
      <c r="FE485" s="206"/>
      <c r="FF485" s="206"/>
      <c r="FG485" s="206"/>
      <c r="FH485" s="206"/>
      <c r="FI485" s="206"/>
      <c r="FJ485" s="206"/>
      <c r="FK485" s="206"/>
      <c r="FL485" s="206"/>
      <c r="FM485" s="206"/>
      <c r="FN485" s="206"/>
      <c r="FO485" s="206"/>
      <c r="FP485" s="206"/>
      <c r="FQ485" s="206"/>
      <c r="FR485" s="206"/>
      <c r="FS485" s="206"/>
      <c r="FT485" s="206"/>
      <c r="FU485" s="206"/>
      <c r="FV485" s="206"/>
      <c r="FW485" s="206"/>
      <c r="FX485" s="206"/>
      <c r="FY485" s="206"/>
      <c r="FZ485" s="206"/>
      <c r="GA485" s="206"/>
      <c r="GB485" s="206"/>
      <c r="GC485" s="206"/>
      <c r="GD485" s="206"/>
      <c r="GE485" s="206"/>
      <c r="GF485" s="206"/>
      <c r="GG485" s="206"/>
      <c r="GH485" s="206"/>
      <c r="GI485" s="206"/>
      <c r="GJ485" s="206"/>
      <c r="GK485" s="206"/>
      <c r="GL485" s="206"/>
      <c r="GM485" s="206"/>
    </row>
    <row r="486" spans="1:195" s="236" customFormat="1" ht="9.9499999999999993" customHeight="1" thickBot="1">
      <c r="A486" s="58"/>
      <c r="B486" s="58"/>
      <c r="C486" s="58"/>
      <c r="D486" s="58"/>
      <c r="E486" s="58"/>
      <c r="F486" s="116"/>
      <c r="G486" s="939"/>
      <c r="H486" s="940"/>
      <c r="I486" s="940"/>
      <c r="J486" s="940"/>
      <c r="K486" s="940"/>
      <c r="L486" s="940"/>
      <c r="M486" s="940"/>
      <c r="N486" s="940"/>
      <c r="O486" s="940"/>
      <c r="P486" s="940"/>
      <c r="Q486" s="940"/>
      <c r="R486" s="940"/>
      <c r="S486" s="940"/>
      <c r="T486" s="940"/>
      <c r="U486" s="940"/>
      <c r="V486" s="940"/>
      <c r="W486" s="122"/>
      <c r="X486" s="122"/>
      <c r="Y486" s="114"/>
      <c r="Z486" s="114"/>
      <c r="AA486" s="109"/>
      <c r="AB486" s="171"/>
      <c r="AC486" s="110"/>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2"/>
      <c r="BB486" s="119"/>
      <c r="BC486" s="58"/>
      <c r="BD486" s="58"/>
      <c r="BE486" s="58"/>
      <c r="BF486" s="58"/>
      <c r="BG486" s="58"/>
      <c r="BH486" s="58"/>
      <c r="BI486" s="58"/>
      <c r="BJ486" s="58"/>
      <c r="BK486" s="58"/>
      <c r="BL486" s="58"/>
      <c r="BM486" s="58"/>
      <c r="BN486" s="58"/>
      <c r="BO486" s="58"/>
      <c r="BP486" s="58"/>
      <c r="BQ486" s="58"/>
      <c r="BR486" s="58"/>
      <c r="BS486" s="58"/>
      <c r="BT486" s="116"/>
      <c r="BU486" s="939"/>
      <c r="BV486" s="940"/>
      <c r="BW486" s="940"/>
      <c r="BX486" s="940"/>
      <c r="BY486" s="940"/>
      <c r="BZ486" s="940"/>
      <c r="CA486" s="940"/>
      <c r="CB486" s="940"/>
      <c r="CC486" s="940"/>
      <c r="CD486" s="940"/>
      <c r="CE486" s="940"/>
      <c r="CF486" s="940"/>
      <c r="CG486" s="940"/>
      <c r="CH486" s="940"/>
      <c r="CI486" s="940"/>
      <c r="CJ486" s="940"/>
      <c r="CK486" s="122"/>
      <c r="CL486" s="122"/>
      <c r="CM486" s="114"/>
      <c r="CN486" s="114"/>
      <c r="CO486" s="109"/>
      <c r="CP486" s="171"/>
      <c r="CQ486" s="110"/>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2"/>
      <c r="DP486" s="119"/>
      <c r="DQ486" s="58"/>
      <c r="DR486" s="58"/>
      <c r="DS486" s="58"/>
      <c r="DT486" s="58"/>
      <c r="DU486" s="58"/>
      <c r="DV486" s="58"/>
      <c r="DW486" s="58"/>
      <c r="DX486" s="58"/>
      <c r="DY486" s="58"/>
      <c r="DZ486" s="58"/>
      <c r="EA486" s="58"/>
      <c r="EB486" s="58"/>
      <c r="EC486" s="58"/>
      <c r="ED486" s="188"/>
      <c r="EE486" s="206"/>
      <c r="EF486" s="206"/>
      <c r="EG486" s="206"/>
      <c r="EH486" s="206"/>
      <c r="EI486" s="206"/>
      <c r="EJ486" s="206"/>
      <c r="EK486" s="206"/>
      <c r="EL486" s="206"/>
      <c r="EM486" s="206"/>
      <c r="EN486" s="206"/>
      <c r="EO486" s="206"/>
      <c r="EP486" s="206"/>
      <c r="EQ486" s="206"/>
      <c r="ER486" s="206"/>
      <c r="ES486" s="206"/>
      <c r="ET486" s="206"/>
      <c r="EU486" s="206"/>
      <c r="EV486" s="206"/>
      <c r="EW486" s="206"/>
      <c r="EX486" s="206"/>
      <c r="EY486" s="206"/>
      <c r="EZ486" s="206"/>
      <c r="FA486" s="206"/>
      <c r="FB486" s="206"/>
      <c r="FC486" s="206"/>
      <c r="FD486" s="206"/>
      <c r="FE486" s="206"/>
      <c r="FF486" s="206"/>
      <c r="FG486" s="206"/>
      <c r="FH486" s="206"/>
      <c r="FI486" s="206"/>
      <c r="FJ486" s="206"/>
      <c r="FK486" s="206"/>
      <c r="FL486" s="206"/>
      <c r="FM486" s="206"/>
      <c r="FN486" s="206"/>
      <c r="FO486" s="206"/>
      <c r="FP486" s="206"/>
      <c r="FQ486" s="206"/>
      <c r="FR486" s="206"/>
      <c r="FS486" s="206"/>
      <c r="FT486" s="206"/>
      <c r="FU486" s="206"/>
      <c r="FV486" s="206"/>
      <c r="FW486" s="206"/>
      <c r="FX486" s="206"/>
      <c r="FY486" s="206"/>
      <c r="FZ486" s="206"/>
      <c r="GA486" s="206"/>
      <c r="GB486" s="206"/>
      <c r="GC486" s="206"/>
      <c r="GD486" s="206"/>
      <c r="GE486" s="206"/>
      <c r="GF486" s="206"/>
      <c r="GG486" s="206"/>
      <c r="GH486" s="206"/>
      <c r="GI486" s="206"/>
      <c r="GJ486" s="206"/>
      <c r="GK486" s="206"/>
      <c r="GL486" s="206"/>
      <c r="GM486" s="206"/>
    </row>
    <row r="487" spans="1:195" s="236" customFormat="1" ht="12.95" customHeight="1" thickBot="1">
      <c r="A487" s="58"/>
      <c r="B487" s="58"/>
      <c r="C487" s="58"/>
      <c r="D487" s="58"/>
      <c r="E487" s="58"/>
      <c r="F487" s="116"/>
      <c r="G487" s="213"/>
      <c r="H487" s="213"/>
      <c r="I487" s="213"/>
      <c r="J487" s="213"/>
      <c r="K487" s="213"/>
      <c r="L487" s="213"/>
      <c r="M487" s="213"/>
      <c r="N487" s="213"/>
      <c r="O487" s="213"/>
      <c r="P487" s="213"/>
      <c r="Q487" s="213"/>
      <c r="R487" s="213"/>
      <c r="S487" s="213"/>
      <c r="T487" s="213"/>
      <c r="U487" s="213"/>
      <c r="V487" s="213"/>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58"/>
      <c r="BD487" s="58"/>
      <c r="BE487" s="58"/>
      <c r="BF487" s="58"/>
      <c r="BG487" s="58"/>
      <c r="BH487" s="58"/>
      <c r="BI487" s="58"/>
      <c r="BJ487" s="58"/>
      <c r="BK487" s="58"/>
      <c r="BL487" s="58"/>
      <c r="BM487" s="58"/>
      <c r="BN487" s="58"/>
      <c r="BO487" s="58"/>
      <c r="BP487" s="58"/>
      <c r="BQ487" s="58"/>
      <c r="BR487" s="58"/>
      <c r="BS487" s="58"/>
      <c r="BT487" s="116"/>
      <c r="BU487" s="213"/>
      <c r="BV487" s="213"/>
      <c r="BW487" s="213"/>
      <c r="BX487" s="213"/>
      <c r="BY487" s="213"/>
      <c r="BZ487" s="213"/>
      <c r="CA487" s="213"/>
      <c r="CB487" s="213"/>
      <c r="CC487" s="213"/>
      <c r="CD487" s="213"/>
      <c r="CE487" s="213"/>
      <c r="CF487" s="213"/>
      <c r="CG487" s="213"/>
      <c r="CH487" s="213"/>
      <c r="CI487" s="213"/>
      <c r="CJ487" s="213"/>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58"/>
      <c r="DR487" s="58"/>
      <c r="DS487" s="58"/>
      <c r="DT487" s="58"/>
      <c r="DU487" s="58"/>
      <c r="DV487" s="58"/>
      <c r="DW487" s="58"/>
      <c r="DX487" s="58"/>
      <c r="DY487" s="58"/>
      <c r="DZ487" s="58"/>
      <c r="EA487" s="58"/>
      <c r="EB487" s="58"/>
      <c r="EC487" s="58"/>
      <c r="ED487" s="188"/>
      <c r="EE487" s="206"/>
      <c r="EF487" s="206"/>
      <c r="EG487" s="206"/>
      <c r="EH487" s="206"/>
      <c r="EI487" s="206"/>
      <c r="EJ487" s="206"/>
      <c r="EK487" s="206"/>
      <c r="EL487" s="206"/>
      <c r="EM487" s="206"/>
      <c r="EN487" s="206"/>
      <c r="EO487" s="206"/>
      <c r="EP487" s="206"/>
      <c r="EQ487" s="206"/>
      <c r="ER487" s="206"/>
      <c r="ES487" s="206"/>
      <c r="ET487" s="206"/>
      <c r="EU487" s="206"/>
      <c r="EV487" s="206"/>
      <c r="EW487" s="206"/>
      <c r="EX487" s="206"/>
      <c r="EY487" s="206"/>
      <c r="EZ487" s="206"/>
      <c r="FA487" s="206"/>
      <c r="FB487" s="206"/>
      <c r="FC487" s="206"/>
      <c r="FD487" s="206"/>
      <c r="FE487" s="206"/>
      <c r="FF487" s="206"/>
      <c r="FG487" s="206"/>
      <c r="FH487" s="206"/>
      <c r="FI487" s="206"/>
      <c r="FJ487" s="206"/>
      <c r="FK487" s="206"/>
      <c r="FL487" s="206"/>
      <c r="FM487" s="206"/>
      <c r="FN487" s="206"/>
      <c r="FO487" s="206"/>
      <c r="FP487" s="206"/>
      <c r="FQ487" s="206"/>
      <c r="FR487" s="206"/>
      <c r="FS487" s="206"/>
      <c r="FT487" s="206"/>
      <c r="FU487" s="206"/>
      <c r="FV487" s="206"/>
      <c r="FW487" s="206"/>
      <c r="FX487" s="206"/>
      <c r="FY487" s="206"/>
      <c r="FZ487" s="206"/>
      <c r="GA487" s="206"/>
      <c r="GB487" s="206"/>
      <c r="GC487" s="206"/>
      <c r="GD487" s="206"/>
      <c r="GE487" s="206"/>
      <c r="GF487" s="206"/>
      <c r="GG487" s="206"/>
      <c r="GH487" s="206"/>
      <c r="GI487" s="206"/>
      <c r="GJ487" s="206"/>
      <c r="GK487" s="206"/>
      <c r="GL487" s="206"/>
      <c r="GM487" s="206"/>
    </row>
    <row r="488" spans="1:195" s="236" customFormat="1" ht="9.9499999999999993" customHeight="1" thickBot="1">
      <c r="A488" s="58"/>
      <c r="B488" s="58"/>
      <c r="C488" s="58"/>
      <c r="D488" s="58"/>
      <c r="E488" s="58"/>
      <c r="F488" s="116"/>
      <c r="G488" s="930" t="s">
        <v>422</v>
      </c>
      <c r="H488" s="936"/>
      <c r="I488" s="936"/>
      <c r="J488" s="936"/>
      <c r="K488" s="936"/>
      <c r="L488" s="936"/>
      <c r="M488" s="936"/>
      <c r="N488" s="936"/>
      <c r="O488" s="936"/>
      <c r="P488" s="936"/>
      <c r="Q488" s="936"/>
      <c r="R488" s="936"/>
      <c r="S488" s="936"/>
      <c r="T488" s="936"/>
      <c r="U488" s="936"/>
      <c r="V488" s="936"/>
      <c r="W488" s="173"/>
      <c r="X488" s="173"/>
      <c r="Y488" s="173"/>
      <c r="Z488" s="173"/>
      <c r="AA488" s="123"/>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6"/>
      <c r="BB488" s="116"/>
      <c r="BC488" s="58"/>
      <c r="BD488" s="58"/>
      <c r="BE488" s="58"/>
      <c r="BF488" s="58"/>
      <c r="BG488" s="58"/>
      <c r="BH488" s="58"/>
      <c r="BI488" s="58"/>
      <c r="BJ488" s="58"/>
      <c r="BK488" s="58"/>
      <c r="BL488" s="58"/>
      <c r="BM488" s="58"/>
      <c r="BN488" s="58"/>
      <c r="BO488" s="58"/>
      <c r="BP488" s="58"/>
      <c r="BQ488" s="58"/>
      <c r="BR488" s="58"/>
      <c r="BS488" s="58"/>
      <c r="BT488" s="116"/>
      <c r="BU488" s="930" t="s">
        <v>422</v>
      </c>
      <c r="BV488" s="936"/>
      <c r="BW488" s="936"/>
      <c r="BX488" s="936"/>
      <c r="BY488" s="936"/>
      <c r="BZ488" s="936"/>
      <c r="CA488" s="936"/>
      <c r="CB488" s="936"/>
      <c r="CC488" s="936"/>
      <c r="CD488" s="936"/>
      <c r="CE488" s="936"/>
      <c r="CF488" s="936"/>
      <c r="CG488" s="936"/>
      <c r="CH488" s="936"/>
      <c r="CI488" s="936"/>
      <c r="CJ488" s="936"/>
      <c r="CK488" s="173"/>
      <c r="CL488" s="173"/>
      <c r="CM488" s="173"/>
      <c r="CN488" s="173"/>
      <c r="CO488" s="123"/>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6"/>
      <c r="DP488" s="116"/>
      <c r="DQ488" s="58"/>
      <c r="DR488" s="58"/>
      <c r="DS488" s="58"/>
      <c r="DT488" s="58"/>
      <c r="DU488" s="58"/>
      <c r="DV488" s="58"/>
      <c r="DW488" s="58"/>
      <c r="DX488" s="58"/>
      <c r="DY488" s="58"/>
      <c r="DZ488" s="58"/>
      <c r="EA488" s="58"/>
      <c r="EB488" s="58"/>
      <c r="EC488" s="58"/>
      <c r="ED488" s="188"/>
      <c r="EE488" s="206"/>
      <c r="EF488" s="206"/>
      <c r="EG488" s="206"/>
      <c r="EH488" s="206"/>
      <c r="EI488" s="206"/>
      <c r="EJ488" s="206"/>
      <c r="EK488" s="206"/>
      <c r="EL488" s="206"/>
      <c r="EM488" s="206"/>
      <c r="EN488" s="206"/>
      <c r="EO488" s="206"/>
      <c r="EP488" s="206"/>
      <c r="EQ488" s="206"/>
      <c r="ER488" s="206"/>
      <c r="ES488" s="206"/>
      <c r="ET488" s="206"/>
      <c r="EU488" s="206"/>
      <c r="EV488" s="206"/>
      <c r="EW488" s="206"/>
      <c r="EX488" s="206"/>
      <c r="EY488" s="206"/>
      <c r="EZ488" s="206"/>
      <c r="FA488" s="206"/>
      <c r="FB488" s="206"/>
      <c r="FC488" s="206"/>
      <c r="FD488" s="206"/>
      <c r="FE488" s="206"/>
      <c r="FF488" s="206"/>
      <c r="FG488" s="206"/>
      <c r="FH488" s="206"/>
      <c r="FI488" s="206"/>
      <c r="FJ488" s="206"/>
      <c r="FK488" s="206"/>
      <c r="FL488" s="206"/>
      <c r="FM488" s="206"/>
      <c r="FN488" s="206"/>
      <c r="FO488" s="206"/>
      <c r="FP488" s="206"/>
      <c r="FQ488" s="206"/>
      <c r="FR488" s="206"/>
      <c r="FS488" s="206"/>
      <c r="FT488" s="206"/>
      <c r="FU488" s="206"/>
      <c r="FV488" s="206"/>
      <c r="FW488" s="206"/>
      <c r="FX488" s="206"/>
      <c r="FY488" s="206"/>
      <c r="FZ488" s="206"/>
      <c r="GA488" s="206"/>
      <c r="GB488" s="206"/>
      <c r="GC488" s="206"/>
      <c r="GD488" s="206"/>
      <c r="GE488" s="206"/>
      <c r="GF488" s="206"/>
      <c r="GG488" s="206"/>
      <c r="GH488" s="206"/>
      <c r="GI488" s="206"/>
      <c r="GJ488" s="206"/>
      <c r="GK488" s="206"/>
      <c r="GL488" s="206"/>
      <c r="GM488" s="206"/>
    </row>
    <row r="489" spans="1:195" s="236" customFormat="1" ht="9.9499999999999993" customHeight="1">
      <c r="A489" s="58"/>
      <c r="B489" s="58"/>
      <c r="C489" s="58"/>
      <c r="D489" s="58"/>
      <c r="E489" s="58"/>
      <c r="F489" s="116"/>
      <c r="G489" s="937"/>
      <c r="H489" s="938"/>
      <c r="I489" s="938"/>
      <c r="J489" s="938"/>
      <c r="K489" s="938"/>
      <c r="L489" s="938"/>
      <c r="M489" s="938"/>
      <c r="N489" s="938"/>
      <c r="O489" s="938"/>
      <c r="P489" s="938"/>
      <c r="Q489" s="938"/>
      <c r="R489" s="938"/>
      <c r="S489" s="938"/>
      <c r="T489" s="938"/>
      <c r="U489" s="938"/>
      <c r="V489" s="938"/>
      <c r="W489" s="174"/>
      <c r="X489" s="174"/>
      <c r="Y489" s="174"/>
      <c r="Z489" s="911" t="str">
        <f>VLOOKUP(対象災害選択シート!B24,区分!A1:L3,12,2)</f>
        <v>○施設職員の緊急連絡網の試行
○連絡後、全幼児・児童・生徒を保護者・家族等に引き渡すまでにかかる時間の計測　等</v>
      </c>
      <c r="AA489" s="912"/>
      <c r="AB489" s="912"/>
      <c r="AC489" s="912"/>
      <c r="AD489" s="912"/>
      <c r="AE489" s="912"/>
      <c r="AF489" s="912"/>
      <c r="AG489" s="912"/>
      <c r="AH489" s="912"/>
      <c r="AI489" s="912"/>
      <c r="AJ489" s="912"/>
      <c r="AK489" s="912"/>
      <c r="AL489" s="912"/>
      <c r="AM489" s="912"/>
      <c r="AN489" s="912"/>
      <c r="AO489" s="912"/>
      <c r="AP489" s="912"/>
      <c r="AQ489" s="912"/>
      <c r="AR489" s="912"/>
      <c r="AS489" s="912"/>
      <c r="AT489" s="912"/>
      <c r="AU489" s="912"/>
      <c r="AV489" s="912"/>
      <c r="AW489" s="912"/>
      <c r="AX489" s="912"/>
      <c r="AY489" s="912"/>
      <c r="AZ489" s="913"/>
      <c r="BA489" s="107"/>
      <c r="BB489" s="116"/>
      <c r="BC489" s="58"/>
      <c r="BD489" s="58"/>
      <c r="BE489" s="920"/>
      <c r="BF489" s="921"/>
      <c r="BG489" s="925" t="s">
        <v>92</v>
      </c>
      <c r="BH489" s="925"/>
      <c r="BI489" s="921"/>
      <c r="BJ489" s="921"/>
      <c r="BK489" s="925" t="s">
        <v>93</v>
      </c>
      <c r="BL489" s="927"/>
      <c r="BM489" s="58"/>
      <c r="BN489" s="58"/>
      <c r="BO489" s="58"/>
      <c r="BP489" s="58"/>
      <c r="BQ489" s="58"/>
      <c r="BR489" s="58"/>
      <c r="BS489" s="58"/>
      <c r="BT489" s="116"/>
      <c r="BU489" s="937"/>
      <c r="BV489" s="938"/>
      <c r="BW489" s="938"/>
      <c r="BX489" s="938"/>
      <c r="BY489" s="938"/>
      <c r="BZ489" s="938"/>
      <c r="CA489" s="938"/>
      <c r="CB489" s="938"/>
      <c r="CC489" s="938"/>
      <c r="CD489" s="938"/>
      <c r="CE489" s="938"/>
      <c r="CF489" s="938"/>
      <c r="CG489" s="938"/>
      <c r="CH489" s="938"/>
      <c r="CI489" s="938"/>
      <c r="CJ489" s="938"/>
      <c r="CK489" s="174"/>
      <c r="CL489" s="174"/>
      <c r="CM489" s="174"/>
      <c r="CN489" s="911" t="s">
        <v>423</v>
      </c>
      <c r="CO489" s="912"/>
      <c r="CP489" s="912"/>
      <c r="CQ489" s="912"/>
      <c r="CR489" s="912"/>
      <c r="CS489" s="912"/>
      <c r="CT489" s="912"/>
      <c r="CU489" s="912"/>
      <c r="CV489" s="912"/>
      <c r="CW489" s="912"/>
      <c r="CX489" s="912"/>
      <c r="CY489" s="912"/>
      <c r="CZ489" s="912"/>
      <c r="DA489" s="912"/>
      <c r="DB489" s="912"/>
      <c r="DC489" s="912"/>
      <c r="DD489" s="912"/>
      <c r="DE489" s="912"/>
      <c r="DF489" s="912"/>
      <c r="DG489" s="912"/>
      <c r="DH489" s="912"/>
      <c r="DI489" s="912"/>
      <c r="DJ489" s="912"/>
      <c r="DK489" s="912"/>
      <c r="DL489" s="912"/>
      <c r="DM489" s="912"/>
      <c r="DN489" s="913"/>
      <c r="DO489" s="107"/>
      <c r="DP489" s="116"/>
      <c r="DQ489" s="58"/>
      <c r="DR489" s="58"/>
      <c r="DS489" s="920">
        <v>8</v>
      </c>
      <c r="DT489" s="921"/>
      <c r="DU489" s="925" t="s">
        <v>92</v>
      </c>
      <c r="DV489" s="925"/>
      <c r="DW489" s="921">
        <v>1</v>
      </c>
      <c r="DX489" s="921"/>
      <c r="DY489" s="925" t="s">
        <v>93</v>
      </c>
      <c r="DZ489" s="927"/>
      <c r="EA489" s="58"/>
      <c r="EB489" s="58"/>
      <c r="EC489" s="58"/>
      <c r="ED489" s="188"/>
      <c r="EE489" s="206"/>
      <c r="EF489" s="206"/>
      <c r="EG489" s="206"/>
      <c r="EH489" s="206"/>
      <c r="EI489" s="206"/>
      <c r="EJ489" s="206"/>
      <c r="EK489" s="206"/>
      <c r="EL489" s="206"/>
      <c r="EM489" s="206"/>
      <c r="EN489" s="206"/>
      <c r="EO489" s="206"/>
      <c r="EP489" s="206"/>
      <c r="EQ489" s="206"/>
      <c r="ER489" s="206"/>
      <c r="ES489" s="206"/>
      <c r="ET489" s="206"/>
      <c r="EU489" s="206"/>
      <c r="EV489" s="206"/>
      <c r="EW489" s="206"/>
      <c r="EX489" s="206"/>
      <c r="EY489" s="206"/>
      <c r="EZ489" s="206"/>
      <c r="FA489" s="206"/>
      <c r="FB489" s="206"/>
      <c r="FC489" s="206"/>
      <c r="FD489" s="206"/>
      <c r="FE489" s="206"/>
      <c r="FF489" s="206"/>
      <c r="FG489" s="206"/>
      <c r="FH489" s="206"/>
      <c r="FI489" s="206"/>
      <c r="FJ489" s="206"/>
      <c r="FK489" s="206"/>
      <c r="FL489" s="206"/>
      <c r="FM489" s="206"/>
      <c r="FN489" s="206"/>
      <c r="FO489" s="206"/>
      <c r="FP489" s="206"/>
      <c r="FQ489" s="206"/>
      <c r="FR489" s="206"/>
      <c r="FS489" s="206"/>
      <c r="FT489" s="206"/>
      <c r="FU489" s="206"/>
      <c r="FV489" s="206"/>
      <c r="FW489" s="206"/>
      <c r="FX489" s="206"/>
      <c r="FY489" s="206"/>
      <c r="FZ489" s="206"/>
      <c r="GA489" s="206"/>
      <c r="GB489" s="206"/>
      <c r="GC489" s="206"/>
      <c r="GD489" s="206"/>
      <c r="GE489" s="206"/>
      <c r="GF489" s="206"/>
      <c r="GG489" s="206"/>
      <c r="GH489" s="206"/>
      <c r="GI489" s="206"/>
      <c r="GJ489" s="206"/>
      <c r="GK489" s="206"/>
      <c r="GL489" s="206"/>
      <c r="GM489" s="206"/>
    </row>
    <row r="490" spans="1:195" s="236" customFormat="1" ht="9.9499999999999993" customHeight="1">
      <c r="A490" s="58"/>
      <c r="B490" s="58"/>
      <c r="C490" s="58"/>
      <c r="D490" s="58"/>
      <c r="E490" s="58"/>
      <c r="F490" s="116"/>
      <c r="G490" s="937"/>
      <c r="H490" s="938"/>
      <c r="I490" s="938"/>
      <c r="J490" s="938"/>
      <c r="K490" s="938"/>
      <c r="L490" s="938"/>
      <c r="M490" s="938"/>
      <c r="N490" s="938"/>
      <c r="O490" s="938"/>
      <c r="P490" s="938"/>
      <c r="Q490" s="938"/>
      <c r="R490" s="938"/>
      <c r="S490" s="938"/>
      <c r="T490" s="938"/>
      <c r="U490" s="938"/>
      <c r="V490" s="938"/>
      <c r="W490" s="174"/>
      <c r="X490" s="174"/>
      <c r="Y490" s="174"/>
      <c r="Z490" s="914"/>
      <c r="AA490" s="915"/>
      <c r="AB490" s="915"/>
      <c r="AC490" s="915"/>
      <c r="AD490" s="915"/>
      <c r="AE490" s="915"/>
      <c r="AF490" s="915"/>
      <c r="AG490" s="915"/>
      <c r="AH490" s="915"/>
      <c r="AI490" s="915"/>
      <c r="AJ490" s="915"/>
      <c r="AK490" s="915"/>
      <c r="AL490" s="915"/>
      <c r="AM490" s="915"/>
      <c r="AN490" s="915"/>
      <c r="AO490" s="915"/>
      <c r="AP490" s="915"/>
      <c r="AQ490" s="915"/>
      <c r="AR490" s="915"/>
      <c r="AS490" s="915"/>
      <c r="AT490" s="915"/>
      <c r="AU490" s="915"/>
      <c r="AV490" s="915"/>
      <c r="AW490" s="915"/>
      <c r="AX490" s="915"/>
      <c r="AY490" s="915"/>
      <c r="AZ490" s="916"/>
      <c r="BA490" s="170"/>
      <c r="BB490" s="119"/>
      <c r="BC490" s="58"/>
      <c r="BD490" s="58"/>
      <c r="BE490" s="922"/>
      <c r="BF490" s="805"/>
      <c r="BG490" s="808"/>
      <c r="BH490" s="808"/>
      <c r="BI490" s="805"/>
      <c r="BJ490" s="805"/>
      <c r="BK490" s="808"/>
      <c r="BL490" s="928"/>
      <c r="BM490" s="58"/>
      <c r="BN490" s="58"/>
      <c r="BO490" s="58"/>
      <c r="BP490" s="58"/>
      <c r="BQ490" s="58"/>
      <c r="BR490" s="58"/>
      <c r="BS490" s="58"/>
      <c r="BT490" s="116"/>
      <c r="BU490" s="937"/>
      <c r="BV490" s="938"/>
      <c r="BW490" s="938"/>
      <c r="BX490" s="938"/>
      <c r="BY490" s="938"/>
      <c r="BZ490" s="938"/>
      <c r="CA490" s="938"/>
      <c r="CB490" s="938"/>
      <c r="CC490" s="938"/>
      <c r="CD490" s="938"/>
      <c r="CE490" s="938"/>
      <c r="CF490" s="938"/>
      <c r="CG490" s="938"/>
      <c r="CH490" s="938"/>
      <c r="CI490" s="938"/>
      <c r="CJ490" s="938"/>
      <c r="CK490" s="174"/>
      <c r="CL490" s="174"/>
      <c r="CM490" s="174"/>
      <c r="CN490" s="914"/>
      <c r="CO490" s="915"/>
      <c r="CP490" s="915"/>
      <c r="CQ490" s="915"/>
      <c r="CR490" s="915"/>
      <c r="CS490" s="915"/>
      <c r="CT490" s="915"/>
      <c r="CU490" s="915"/>
      <c r="CV490" s="915"/>
      <c r="CW490" s="915"/>
      <c r="CX490" s="915"/>
      <c r="CY490" s="915"/>
      <c r="CZ490" s="915"/>
      <c r="DA490" s="915"/>
      <c r="DB490" s="915"/>
      <c r="DC490" s="915"/>
      <c r="DD490" s="915"/>
      <c r="DE490" s="915"/>
      <c r="DF490" s="915"/>
      <c r="DG490" s="915"/>
      <c r="DH490" s="915"/>
      <c r="DI490" s="915"/>
      <c r="DJ490" s="915"/>
      <c r="DK490" s="915"/>
      <c r="DL490" s="915"/>
      <c r="DM490" s="915"/>
      <c r="DN490" s="916"/>
      <c r="DO490" s="170"/>
      <c r="DP490" s="119"/>
      <c r="DQ490" s="58"/>
      <c r="DR490" s="58"/>
      <c r="DS490" s="922"/>
      <c r="DT490" s="805"/>
      <c r="DU490" s="808"/>
      <c r="DV490" s="808"/>
      <c r="DW490" s="805"/>
      <c r="DX490" s="805"/>
      <c r="DY490" s="808"/>
      <c r="DZ490" s="928"/>
      <c r="EA490" s="58"/>
      <c r="EB490" s="58"/>
      <c r="EC490" s="58"/>
      <c r="ED490" s="188"/>
      <c r="EE490" s="206"/>
      <c r="EF490" s="206"/>
      <c r="EG490" s="206"/>
      <c r="EH490" s="206"/>
      <c r="EI490" s="206"/>
      <c r="EJ490" s="206"/>
      <c r="EK490" s="206"/>
      <c r="EL490" s="206"/>
      <c r="EM490" s="206"/>
      <c r="EN490" s="206"/>
      <c r="EO490" s="206"/>
      <c r="EP490" s="206"/>
      <c r="EQ490" s="206"/>
      <c r="ER490" s="206"/>
      <c r="ES490" s="206"/>
      <c r="ET490" s="206"/>
      <c r="EU490" s="206"/>
      <c r="EV490" s="206"/>
      <c r="EW490" s="206"/>
      <c r="EX490" s="206"/>
      <c r="EY490" s="206"/>
      <c r="EZ490" s="206"/>
      <c r="FA490" s="206"/>
      <c r="FB490" s="206"/>
      <c r="FC490" s="206"/>
      <c r="FD490" s="206"/>
      <c r="FE490" s="206"/>
      <c r="FF490" s="206"/>
      <c r="FG490" s="206"/>
      <c r="FH490" s="206"/>
      <c r="FI490" s="206"/>
      <c r="FJ490" s="206"/>
      <c r="FK490" s="206"/>
      <c r="FL490" s="206"/>
      <c r="FM490" s="206"/>
      <c r="FN490" s="206"/>
      <c r="FO490" s="206"/>
      <c r="FP490" s="206"/>
      <c r="FQ490" s="206"/>
      <c r="FR490" s="206"/>
      <c r="FS490" s="206"/>
      <c r="FT490" s="206"/>
      <c r="FU490" s="206"/>
      <c r="FV490" s="206"/>
      <c r="FW490" s="206"/>
      <c r="FX490" s="206"/>
      <c r="FY490" s="206"/>
      <c r="FZ490" s="206"/>
      <c r="GA490" s="206"/>
      <c r="GB490" s="206"/>
      <c r="GC490" s="206"/>
      <c r="GD490" s="206"/>
      <c r="GE490" s="206"/>
      <c r="GF490" s="206"/>
      <c r="GG490" s="206"/>
      <c r="GH490" s="206"/>
      <c r="GI490" s="206"/>
      <c r="GJ490" s="206"/>
      <c r="GK490" s="206"/>
      <c r="GL490" s="206"/>
      <c r="GM490" s="206"/>
    </row>
    <row r="491" spans="1:195" s="236" customFormat="1" ht="9.9499999999999993" customHeight="1" thickBot="1">
      <c r="A491" s="58"/>
      <c r="B491" s="58"/>
      <c r="C491" s="58"/>
      <c r="D491" s="58"/>
      <c r="E491" s="58"/>
      <c r="F491" s="116"/>
      <c r="G491" s="937"/>
      <c r="H491" s="938"/>
      <c r="I491" s="938"/>
      <c r="J491" s="938"/>
      <c r="K491" s="938"/>
      <c r="L491" s="938"/>
      <c r="M491" s="938"/>
      <c r="N491" s="938"/>
      <c r="O491" s="938"/>
      <c r="P491" s="938"/>
      <c r="Q491" s="938"/>
      <c r="R491" s="938"/>
      <c r="S491" s="938"/>
      <c r="T491" s="938"/>
      <c r="U491" s="938"/>
      <c r="V491" s="938"/>
      <c r="W491" s="174"/>
      <c r="X491" s="174"/>
      <c r="Y491" s="174"/>
      <c r="Z491" s="917"/>
      <c r="AA491" s="918"/>
      <c r="AB491" s="918"/>
      <c r="AC491" s="918"/>
      <c r="AD491" s="918"/>
      <c r="AE491" s="918"/>
      <c r="AF491" s="918"/>
      <c r="AG491" s="918"/>
      <c r="AH491" s="918"/>
      <c r="AI491" s="918"/>
      <c r="AJ491" s="918"/>
      <c r="AK491" s="918"/>
      <c r="AL491" s="918"/>
      <c r="AM491" s="918"/>
      <c r="AN491" s="918"/>
      <c r="AO491" s="918"/>
      <c r="AP491" s="918"/>
      <c r="AQ491" s="918"/>
      <c r="AR491" s="918"/>
      <c r="AS491" s="918"/>
      <c r="AT491" s="918"/>
      <c r="AU491" s="918"/>
      <c r="AV491" s="918"/>
      <c r="AW491" s="918"/>
      <c r="AX491" s="918"/>
      <c r="AY491" s="918"/>
      <c r="AZ491" s="919"/>
      <c r="BA491" s="170"/>
      <c r="BB491" s="119"/>
      <c r="BC491" s="58"/>
      <c r="BD491" s="58"/>
      <c r="BE491" s="923"/>
      <c r="BF491" s="924"/>
      <c r="BG491" s="926"/>
      <c r="BH491" s="926"/>
      <c r="BI491" s="924"/>
      <c r="BJ491" s="924"/>
      <c r="BK491" s="926"/>
      <c r="BL491" s="929"/>
      <c r="BM491" s="58"/>
      <c r="BN491" s="58"/>
      <c r="BO491" s="58"/>
      <c r="BP491" s="58"/>
      <c r="BQ491" s="58"/>
      <c r="BR491" s="58"/>
      <c r="BS491" s="58"/>
      <c r="BT491" s="116"/>
      <c r="BU491" s="937"/>
      <c r="BV491" s="938"/>
      <c r="BW491" s="938"/>
      <c r="BX491" s="938"/>
      <c r="BY491" s="938"/>
      <c r="BZ491" s="938"/>
      <c r="CA491" s="938"/>
      <c r="CB491" s="938"/>
      <c r="CC491" s="938"/>
      <c r="CD491" s="938"/>
      <c r="CE491" s="938"/>
      <c r="CF491" s="938"/>
      <c r="CG491" s="938"/>
      <c r="CH491" s="938"/>
      <c r="CI491" s="938"/>
      <c r="CJ491" s="938"/>
      <c r="CK491" s="174"/>
      <c r="CL491" s="174"/>
      <c r="CM491" s="174"/>
      <c r="CN491" s="917"/>
      <c r="CO491" s="918"/>
      <c r="CP491" s="918"/>
      <c r="CQ491" s="918"/>
      <c r="CR491" s="918"/>
      <c r="CS491" s="918"/>
      <c r="CT491" s="918"/>
      <c r="CU491" s="918"/>
      <c r="CV491" s="918"/>
      <c r="CW491" s="918"/>
      <c r="CX491" s="918"/>
      <c r="CY491" s="918"/>
      <c r="CZ491" s="918"/>
      <c r="DA491" s="918"/>
      <c r="DB491" s="918"/>
      <c r="DC491" s="918"/>
      <c r="DD491" s="918"/>
      <c r="DE491" s="918"/>
      <c r="DF491" s="918"/>
      <c r="DG491" s="918"/>
      <c r="DH491" s="918"/>
      <c r="DI491" s="918"/>
      <c r="DJ491" s="918"/>
      <c r="DK491" s="918"/>
      <c r="DL491" s="918"/>
      <c r="DM491" s="918"/>
      <c r="DN491" s="919"/>
      <c r="DO491" s="170"/>
      <c r="DP491" s="119"/>
      <c r="DQ491" s="58"/>
      <c r="DR491" s="58"/>
      <c r="DS491" s="923"/>
      <c r="DT491" s="924"/>
      <c r="DU491" s="926"/>
      <c r="DV491" s="926"/>
      <c r="DW491" s="924"/>
      <c r="DX491" s="924"/>
      <c r="DY491" s="926"/>
      <c r="DZ491" s="929"/>
      <c r="EA491" s="58"/>
      <c r="EB491" s="58"/>
      <c r="EC491" s="58"/>
      <c r="ED491" s="188"/>
      <c r="EE491" s="206"/>
      <c r="EF491" s="206"/>
      <c r="EG491" s="206"/>
      <c r="EH491" s="206"/>
      <c r="EI491" s="206"/>
      <c r="EJ491" s="206"/>
      <c r="EK491" s="206"/>
      <c r="EL491" s="206"/>
      <c r="EM491" s="206"/>
      <c r="EN491" s="206"/>
      <c r="EO491" s="206"/>
      <c r="EP491" s="206"/>
      <c r="EQ491" s="206"/>
      <c r="ER491" s="206"/>
      <c r="ES491" s="206"/>
      <c r="ET491" s="206"/>
      <c r="EU491" s="206"/>
      <c r="EV491" s="206"/>
      <c r="EW491" s="206"/>
      <c r="EX491" s="206"/>
      <c r="EY491" s="206"/>
      <c r="EZ491" s="206"/>
      <c r="FA491" s="206"/>
      <c r="FB491" s="206"/>
      <c r="FC491" s="206"/>
      <c r="FD491" s="206"/>
      <c r="FE491" s="206"/>
      <c r="FF491" s="206"/>
      <c r="FG491" s="206"/>
      <c r="FH491" s="206"/>
      <c r="FI491" s="206"/>
      <c r="FJ491" s="206"/>
      <c r="FK491" s="206"/>
      <c r="FL491" s="206"/>
      <c r="FM491" s="206"/>
      <c r="FN491" s="206"/>
      <c r="FO491" s="206"/>
      <c r="FP491" s="206"/>
      <c r="FQ491" s="206"/>
      <c r="FR491" s="206"/>
      <c r="FS491" s="206"/>
      <c r="FT491" s="206"/>
      <c r="FU491" s="206"/>
      <c r="FV491" s="206"/>
      <c r="FW491" s="206"/>
      <c r="FX491" s="206"/>
      <c r="FY491" s="206"/>
      <c r="FZ491" s="206"/>
      <c r="GA491" s="206"/>
      <c r="GB491" s="206"/>
      <c r="GC491" s="206"/>
      <c r="GD491" s="206"/>
      <c r="GE491" s="206"/>
      <c r="GF491" s="206"/>
      <c r="GG491" s="206"/>
      <c r="GH491" s="206"/>
      <c r="GI491" s="206"/>
      <c r="GJ491" s="206"/>
      <c r="GK491" s="206"/>
      <c r="GL491" s="206"/>
      <c r="GM491" s="206"/>
    </row>
    <row r="492" spans="1:195" s="236" customFormat="1" ht="9.9499999999999993" customHeight="1" thickBot="1">
      <c r="A492" s="58"/>
      <c r="B492" s="58"/>
      <c r="C492" s="58"/>
      <c r="D492" s="58"/>
      <c r="E492" s="58"/>
      <c r="F492" s="116"/>
      <c r="G492" s="939"/>
      <c r="H492" s="940"/>
      <c r="I492" s="940"/>
      <c r="J492" s="940"/>
      <c r="K492" s="940"/>
      <c r="L492" s="940"/>
      <c r="M492" s="940"/>
      <c r="N492" s="940"/>
      <c r="O492" s="940"/>
      <c r="P492" s="940"/>
      <c r="Q492" s="940"/>
      <c r="R492" s="940"/>
      <c r="S492" s="940"/>
      <c r="T492" s="940"/>
      <c r="U492" s="940"/>
      <c r="V492" s="940"/>
      <c r="W492" s="175"/>
      <c r="X492" s="175"/>
      <c r="Y492" s="175"/>
      <c r="Z492" s="175"/>
      <c r="AA492" s="124"/>
      <c r="AB492" s="171"/>
      <c r="AC492" s="110"/>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2"/>
      <c r="BB492" s="119"/>
      <c r="BC492" s="58"/>
      <c r="BD492" s="58"/>
      <c r="BE492" s="58"/>
      <c r="BF492" s="58"/>
      <c r="BG492" s="58"/>
      <c r="BH492" s="58"/>
      <c r="BI492" s="58"/>
      <c r="BJ492" s="58"/>
      <c r="BK492" s="58"/>
      <c r="BL492" s="58"/>
      <c r="BM492" s="58"/>
      <c r="BN492" s="58"/>
      <c r="BO492" s="58"/>
      <c r="BP492" s="58"/>
      <c r="BQ492" s="58"/>
      <c r="BR492" s="58"/>
      <c r="BS492" s="58"/>
      <c r="BT492" s="116"/>
      <c r="BU492" s="939"/>
      <c r="BV492" s="940"/>
      <c r="BW492" s="940"/>
      <c r="BX492" s="940"/>
      <c r="BY492" s="940"/>
      <c r="BZ492" s="940"/>
      <c r="CA492" s="940"/>
      <c r="CB492" s="940"/>
      <c r="CC492" s="940"/>
      <c r="CD492" s="940"/>
      <c r="CE492" s="940"/>
      <c r="CF492" s="940"/>
      <c r="CG492" s="940"/>
      <c r="CH492" s="940"/>
      <c r="CI492" s="940"/>
      <c r="CJ492" s="940"/>
      <c r="CK492" s="175"/>
      <c r="CL492" s="175"/>
      <c r="CM492" s="175"/>
      <c r="CN492" s="175"/>
      <c r="CO492" s="124"/>
      <c r="CP492" s="171"/>
      <c r="CQ492" s="110"/>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2"/>
      <c r="DP492" s="119"/>
      <c r="DQ492" s="58"/>
      <c r="DR492" s="58"/>
      <c r="DS492" s="58"/>
      <c r="DT492" s="58"/>
      <c r="DU492" s="58"/>
      <c r="DV492" s="58"/>
      <c r="DW492" s="58"/>
      <c r="DX492" s="58"/>
      <c r="DY492" s="58"/>
      <c r="DZ492" s="58"/>
      <c r="EA492" s="58"/>
      <c r="EB492" s="58"/>
      <c r="EC492" s="58"/>
      <c r="ED492" s="188"/>
      <c r="EE492" s="206"/>
      <c r="EF492" s="206"/>
      <c r="EG492" s="206"/>
      <c r="EH492" s="206"/>
      <c r="EI492" s="206"/>
      <c r="EJ492" s="206"/>
      <c r="EK492" s="206"/>
      <c r="EL492" s="206"/>
      <c r="EM492" s="206"/>
      <c r="EN492" s="206"/>
      <c r="EO492" s="206"/>
      <c r="EP492" s="206"/>
      <c r="EQ492" s="206"/>
      <c r="ER492" s="206"/>
      <c r="ES492" s="206"/>
      <c r="ET492" s="206"/>
      <c r="EU492" s="206"/>
      <c r="EV492" s="206"/>
      <c r="EW492" s="206"/>
      <c r="EX492" s="206"/>
      <c r="EY492" s="206"/>
      <c r="EZ492" s="206"/>
      <c r="FA492" s="206"/>
      <c r="FB492" s="206"/>
      <c r="FC492" s="206"/>
      <c r="FD492" s="206"/>
      <c r="FE492" s="206"/>
      <c r="FF492" s="206"/>
      <c r="FG492" s="206"/>
      <c r="FH492" s="206"/>
      <c r="FI492" s="206"/>
      <c r="FJ492" s="206"/>
      <c r="FK492" s="206"/>
      <c r="FL492" s="206"/>
      <c r="FM492" s="206"/>
      <c r="FN492" s="206"/>
      <c r="FO492" s="206"/>
      <c r="FP492" s="206"/>
      <c r="FQ492" s="206"/>
      <c r="FR492" s="206"/>
      <c r="FS492" s="206"/>
      <c r="FT492" s="206"/>
      <c r="FU492" s="206"/>
      <c r="FV492" s="206"/>
      <c r="FW492" s="206"/>
      <c r="FX492" s="206"/>
      <c r="FY492" s="206"/>
      <c r="FZ492" s="206"/>
      <c r="GA492" s="206"/>
      <c r="GB492" s="206"/>
      <c r="GC492" s="206"/>
      <c r="GD492" s="206"/>
      <c r="GE492" s="206"/>
      <c r="GF492" s="206"/>
      <c r="GG492" s="206"/>
      <c r="GH492" s="206"/>
      <c r="GI492" s="206"/>
      <c r="GJ492" s="206"/>
      <c r="GK492" s="206"/>
      <c r="GL492" s="206"/>
      <c r="GM492" s="206"/>
    </row>
    <row r="493" spans="1:195" s="236" customFormat="1" ht="9" customHeight="1">
      <c r="A493" s="58"/>
      <c r="B493" s="58"/>
      <c r="C493" s="58"/>
      <c r="D493" s="58"/>
      <c r="E493" s="58"/>
      <c r="F493" s="116"/>
      <c r="G493" s="213"/>
      <c r="H493" s="213"/>
      <c r="I493" s="213"/>
      <c r="J493" s="213"/>
      <c r="K493" s="213"/>
      <c r="L493" s="213"/>
      <c r="M493" s="213"/>
      <c r="N493" s="213"/>
      <c r="O493" s="213"/>
      <c r="P493" s="213"/>
      <c r="Q493" s="213"/>
      <c r="R493" s="213"/>
      <c r="S493" s="213"/>
      <c r="T493" s="213"/>
      <c r="U493" s="213"/>
      <c r="V493" s="213"/>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58"/>
      <c r="BD493" s="58"/>
      <c r="BE493" s="58"/>
      <c r="BF493" s="58"/>
      <c r="BG493" s="58"/>
      <c r="BH493" s="58"/>
      <c r="BI493" s="58"/>
      <c r="BJ493" s="58"/>
      <c r="BK493" s="58"/>
      <c r="BL493" s="58"/>
      <c r="BM493" s="58"/>
      <c r="BN493" s="58"/>
      <c r="BO493" s="58"/>
      <c r="BP493" s="58"/>
      <c r="BQ493" s="58"/>
      <c r="BR493" s="58"/>
      <c r="BS493" s="58"/>
      <c r="BT493" s="116"/>
      <c r="BU493" s="213"/>
      <c r="BV493" s="213"/>
      <c r="BW493" s="213"/>
      <c r="BX493" s="213"/>
      <c r="BY493" s="213"/>
      <c r="BZ493" s="213"/>
      <c r="CA493" s="213"/>
      <c r="CB493" s="213"/>
      <c r="CC493" s="213"/>
      <c r="CD493" s="213"/>
      <c r="CE493" s="213"/>
      <c r="CF493" s="213"/>
      <c r="CG493" s="213"/>
      <c r="CH493" s="213"/>
      <c r="CI493" s="213"/>
      <c r="CJ493" s="213"/>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58"/>
      <c r="DR493" s="58"/>
      <c r="DS493" s="58"/>
      <c r="DT493" s="58"/>
      <c r="DU493" s="58"/>
      <c r="DV493" s="58"/>
      <c r="DW493" s="58"/>
      <c r="DX493" s="58"/>
      <c r="DY493" s="58"/>
      <c r="DZ493" s="58"/>
      <c r="EA493" s="58"/>
      <c r="EB493" s="58"/>
      <c r="EC493" s="58"/>
      <c r="ED493" s="188"/>
      <c r="EE493" s="206"/>
      <c r="EF493" s="206"/>
      <c r="EG493" s="206"/>
      <c r="EH493" s="206"/>
      <c r="EI493" s="206"/>
      <c r="EJ493" s="206"/>
      <c r="EK493" s="206"/>
      <c r="EL493" s="206"/>
      <c r="EM493" s="206"/>
      <c r="EN493" s="206"/>
      <c r="EO493" s="206"/>
      <c r="EP493" s="206"/>
      <c r="EQ493" s="206"/>
      <c r="ER493" s="206"/>
      <c r="ES493" s="206"/>
      <c r="ET493" s="206"/>
      <c r="EU493" s="206"/>
      <c r="EV493" s="206"/>
      <c r="EW493" s="206"/>
      <c r="EX493" s="206"/>
      <c r="EY493" s="206"/>
      <c r="EZ493" s="206"/>
      <c r="FA493" s="206"/>
      <c r="FB493" s="206"/>
      <c r="FC493" s="206"/>
      <c r="FD493" s="206"/>
      <c r="FE493" s="206"/>
      <c r="FF493" s="206"/>
      <c r="FG493" s="206"/>
      <c r="FH493" s="206"/>
      <c r="FI493" s="206"/>
      <c r="FJ493" s="206"/>
      <c r="FK493" s="206"/>
      <c r="FL493" s="206"/>
      <c r="FM493" s="206"/>
      <c r="FN493" s="206"/>
      <c r="FO493" s="206"/>
      <c r="FP493" s="206"/>
      <c r="FQ493" s="206"/>
      <c r="FR493" s="206"/>
      <c r="FS493" s="206"/>
      <c r="FT493" s="206"/>
      <c r="FU493" s="206"/>
      <c r="FV493" s="206"/>
      <c r="FW493" s="206"/>
      <c r="FX493" s="206"/>
      <c r="FY493" s="206"/>
      <c r="FZ493" s="206"/>
      <c r="GA493" s="206"/>
      <c r="GB493" s="206"/>
      <c r="GC493" s="206"/>
      <c r="GD493" s="206"/>
      <c r="GE493" s="206"/>
      <c r="GF493" s="206"/>
      <c r="GG493" s="206"/>
      <c r="GH493" s="206"/>
      <c r="GI493" s="206"/>
      <c r="GJ493" s="206"/>
      <c r="GK493" s="206"/>
      <c r="GL493" s="206"/>
      <c r="GM493" s="206"/>
    </row>
    <row r="494" spans="1:195" s="236" customFormat="1" ht="12.95" customHeight="1">
      <c r="A494" s="58"/>
      <c r="B494" s="58"/>
      <c r="C494" s="58"/>
      <c r="D494" s="58"/>
      <c r="E494" s="58"/>
      <c r="F494" s="58"/>
      <c r="G494" s="66"/>
      <c r="H494" s="66"/>
      <c r="I494" s="66"/>
      <c r="J494" s="66"/>
      <c r="K494" s="66"/>
      <c r="L494" s="66"/>
      <c r="M494" s="66"/>
      <c r="N494" s="66"/>
      <c r="O494" s="66"/>
      <c r="P494" s="66"/>
      <c r="Q494" s="66"/>
      <c r="R494" s="66"/>
      <c r="S494" s="66"/>
      <c r="T494" s="66"/>
      <c r="U494" s="66"/>
      <c r="V494" s="66"/>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66"/>
      <c r="BV494" s="66"/>
      <c r="BW494" s="66"/>
      <c r="BX494" s="66"/>
      <c r="BY494" s="66"/>
      <c r="BZ494" s="66"/>
      <c r="CA494" s="66"/>
      <c r="CB494" s="66"/>
      <c r="CC494" s="66"/>
      <c r="CD494" s="66"/>
      <c r="CE494" s="66"/>
      <c r="CF494" s="66"/>
      <c r="CG494" s="66"/>
      <c r="CH494" s="66"/>
      <c r="CI494" s="66"/>
      <c r="CJ494" s="66"/>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188"/>
      <c r="EE494" s="206"/>
      <c r="EF494" s="206"/>
      <c r="EG494" s="206"/>
      <c r="EH494" s="206"/>
      <c r="EI494" s="206"/>
      <c r="EJ494" s="206"/>
      <c r="EK494" s="206"/>
      <c r="EL494" s="206"/>
      <c r="EM494" s="206"/>
      <c r="EN494" s="206"/>
      <c r="EO494" s="206"/>
      <c r="EP494" s="206"/>
      <c r="EQ494" s="206"/>
      <c r="ER494" s="206"/>
      <c r="ES494" s="206"/>
      <c r="ET494" s="206"/>
      <c r="EU494" s="206"/>
      <c r="EV494" s="206"/>
      <c r="EW494" s="206"/>
      <c r="EX494" s="206"/>
      <c r="EY494" s="206"/>
      <c r="EZ494" s="206"/>
      <c r="FA494" s="206"/>
      <c r="FB494" s="206"/>
      <c r="FC494" s="206"/>
      <c r="FD494" s="206"/>
      <c r="FE494" s="206"/>
      <c r="FF494" s="206"/>
      <c r="FG494" s="206"/>
      <c r="FH494" s="206"/>
      <c r="FI494" s="206"/>
      <c r="FJ494" s="206"/>
      <c r="FK494" s="206"/>
      <c r="FL494" s="206"/>
      <c r="FM494" s="206"/>
      <c r="FN494" s="206"/>
      <c r="FO494" s="206"/>
      <c r="FP494" s="206"/>
      <c r="FQ494" s="206"/>
      <c r="FR494" s="206"/>
      <c r="FS494" s="206"/>
      <c r="FT494" s="206"/>
      <c r="FU494" s="206"/>
      <c r="FV494" s="206"/>
      <c r="FW494" s="206"/>
      <c r="FX494" s="206"/>
      <c r="FY494" s="206"/>
      <c r="FZ494" s="206"/>
      <c r="GA494" s="206"/>
      <c r="GB494" s="206"/>
      <c r="GC494" s="206"/>
      <c r="GD494" s="206"/>
      <c r="GE494" s="206"/>
      <c r="GF494" s="206"/>
      <c r="GG494" s="206"/>
      <c r="GH494" s="206"/>
      <c r="GI494" s="206"/>
      <c r="GJ494" s="206"/>
      <c r="GK494" s="206"/>
      <c r="GL494" s="206"/>
      <c r="GM494" s="206"/>
    </row>
    <row r="495" spans="1:195" s="236" customFormat="1" ht="9" customHeight="1">
      <c r="A495" s="58"/>
      <c r="B495" s="58"/>
      <c r="C495" s="58"/>
      <c r="D495" s="58"/>
      <c r="E495" s="58"/>
      <c r="F495" s="125"/>
      <c r="G495" s="941" t="s">
        <v>424</v>
      </c>
      <c r="H495" s="933"/>
      <c r="I495" s="933"/>
      <c r="J495" s="933"/>
      <c r="K495" s="933"/>
      <c r="L495" s="933"/>
      <c r="M495" s="933"/>
      <c r="N495" s="933"/>
      <c r="O495" s="933"/>
      <c r="P495" s="933"/>
      <c r="Q495" s="933"/>
      <c r="R495" s="933"/>
      <c r="S495" s="933"/>
      <c r="T495" s="933"/>
      <c r="U495" s="214"/>
      <c r="V495" s="215"/>
      <c r="W495" s="126"/>
      <c r="X495" s="127"/>
      <c r="Y495" s="126"/>
      <c r="Z495" s="127"/>
      <c r="AA495" s="126"/>
      <c r="AB495" s="127"/>
      <c r="AC495" s="125"/>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58"/>
      <c r="BD495" s="58"/>
      <c r="BE495" s="58"/>
      <c r="BF495" s="58"/>
      <c r="BG495" s="58"/>
      <c r="BH495" s="58"/>
      <c r="BI495" s="58"/>
      <c r="BJ495" s="58"/>
      <c r="BK495" s="58"/>
      <c r="BL495" s="58"/>
      <c r="BM495" s="58"/>
      <c r="BN495" s="58"/>
      <c r="BO495" s="58"/>
      <c r="BP495" s="58"/>
      <c r="BQ495" s="58"/>
      <c r="BR495" s="58"/>
      <c r="BS495" s="58"/>
      <c r="BT495" s="125"/>
      <c r="BU495" s="941" t="s">
        <v>424</v>
      </c>
      <c r="BV495" s="933"/>
      <c r="BW495" s="933"/>
      <c r="BX495" s="933"/>
      <c r="BY495" s="933"/>
      <c r="BZ495" s="933"/>
      <c r="CA495" s="933"/>
      <c r="CB495" s="933"/>
      <c r="CC495" s="933"/>
      <c r="CD495" s="933"/>
      <c r="CE495" s="933"/>
      <c r="CF495" s="933"/>
      <c r="CG495" s="933"/>
      <c r="CH495" s="933"/>
      <c r="CI495" s="214"/>
      <c r="CJ495" s="215"/>
      <c r="CK495" s="126"/>
      <c r="CL495" s="127"/>
      <c r="CM495" s="126"/>
      <c r="CN495" s="127"/>
      <c r="CO495" s="126"/>
      <c r="CP495" s="127"/>
      <c r="CQ495" s="125"/>
      <c r="CR495" s="127"/>
      <c r="CS495" s="127"/>
      <c r="CT495" s="127"/>
      <c r="CU495" s="127"/>
      <c r="CV495" s="127"/>
      <c r="CW495" s="127"/>
      <c r="CX495" s="127"/>
      <c r="CY495" s="127"/>
      <c r="CZ495" s="127"/>
      <c r="DA495" s="127"/>
      <c r="DB495" s="127"/>
      <c r="DC495" s="127"/>
      <c r="DD495" s="127"/>
      <c r="DE495" s="127"/>
      <c r="DF495" s="127"/>
      <c r="DG495" s="127"/>
      <c r="DH495" s="127"/>
      <c r="DI495" s="127"/>
      <c r="DJ495" s="127"/>
      <c r="DK495" s="127"/>
      <c r="DL495" s="127"/>
      <c r="DM495" s="127"/>
      <c r="DN495" s="127"/>
      <c r="DO495" s="127"/>
      <c r="DP495" s="127"/>
      <c r="DQ495" s="58"/>
      <c r="DR495" s="58"/>
      <c r="DS495" s="58"/>
      <c r="DT495" s="58"/>
      <c r="DU495" s="58"/>
      <c r="DV495" s="58"/>
      <c r="DW495" s="58"/>
      <c r="DX495" s="58"/>
      <c r="DY495" s="58"/>
      <c r="DZ495" s="58"/>
      <c r="EA495" s="58"/>
      <c r="EB495" s="58"/>
      <c r="EC495" s="58"/>
      <c r="ED495" s="188"/>
      <c r="EE495" s="206"/>
      <c r="EF495" s="206"/>
      <c r="EG495" s="206"/>
      <c r="EH495" s="206"/>
      <c r="EI495" s="206"/>
      <c r="EJ495" s="206"/>
      <c r="EK495" s="206"/>
      <c r="EL495" s="206"/>
      <c r="EM495" s="206"/>
      <c r="EN495" s="206"/>
      <c r="EO495" s="206"/>
      <c r="EP495" s="206"/>
      <c r="EQ495" s="206"/>
      <c r="ER495" s="206"/>
      <c r="ES495" s="206"/>
      <c r="ET495" s="206"/>
      <c r="EU495" s="206"/>
      <c r="EV495" s="206"/>
      <c r="EW495" s="206"/>
      <c r="EX495" s="206"/>
      <c r="EY495" s="206"/>
      <c r="EZ495" s="206"/>
      <c r="FA495" s="206"/>
      <c r="FB495" s="206"/>
      <c r="FC495" s="206"/>
      <c r="FD495" s="206"/>
      <c r="FE495" s="206"/>
      <c r="FF495" s="206"/>
      <c r="FG495" s="206"/>
      <c r="FH495" s="206"/>
      <c r="FI495" s="206"/>
      <c r="FJ495" s="206"/>
      <c r="FK495" s="206"/>
      <c r="FL495" s="206"/>
      <c r="FM495" s="206"/>
      <c r="FN495" s="206"/>
      <c r="FO495" s="206"/>
      <c r="FP495" s="206"/>
      <c r="FQ495" s="206"/>
      <c r="FR495" s="206"/>
      <c r="FS495" s="206"/>
      <c r="FT495" s="206"/>
      <c r="FU495" s="206"/>
      <c r="FV495" s="206"/>
      <c r="FW495" s="206"/>
      <c r="FX495" s="206"/>
      <c r="FY495" s="206"/>
      <c r="FZ495" s="206"/>
      <c r="GA495" s="206"/>
      <c r="GB495" s="206"/>
      <c r="GC495" s="206"/>
      <c r="GD495" s="206"/>
      <c r="GE495" s="206"/>
      <c r="GF495" s="206"/>
      <c r="GG495" s="206"/>
      <c r="GH495" s="206"/>
      <c r="GI495" s="206"/>
      <c r="GJ495" s="206"/>
      <c r="GK495" s="206"/>
      <c r="GL495" s="206"/>
      <c r="GM495" s="206"/>
    </row>
    <row r="496" spans="1:195" s="236" customFormat="1" ht="9" customHeight="1" thickBot="1">
      <c r="A496" s="58"/>
      <c r="B496" s="58"/>
      <c r="C496" s="58"/>
      <c r="D496" s="58"/>
      <c r="E496" s="58"/>
      <c r="F496" s="125"/>
      <c r="G496" s="935"/>
      <c r="H496" s="935"/>
      <c r="I496" s="935"/>
      <c r="J496" s="935"/>
      <c r="K496" s="935"/>
      <c r="L496" s="935"/>
      <c r="M496" s="935"/>
      <c r="N496" s="935"/>
      <c r="O496" s="935"/>
      <c r="P496" s="935"/>
      <c r="Q496" s="935"/>
      <c r="R496" s="935"/>
      <c r="S496" s="935"/>
      <c r="T496" s="935"/>
      <c r="U496" s="216"/>
      <c r="V496" s="216"/>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58"/>
      <c r="BD496" s="58"/>
      <c r="BE496" s="58"/>
      <c r="BF496" s="58"/>
      <c r="BG496" s="58"/>
      <c r="BH496" s="58"/>
      <c r="BI496" s="58"/>
      <c r="BJ496" s="58"/>
      <c r="BK496" s="58"/>
      <c r="BL496" s="58"/>
      <c r="BM496" s="58"/>
      <c r="BN496" s="58"/>
      <c r="BO496" s="58"/>
      <c r="BP496" s="58"/>
      <c r="BQ496" s="58"/>
      <c r="BR496" s="58"/>
      <c r="BS496" s="58"/>
      <c r="BT496" s="125"/>
      <c r="BU496" s="935"/>
      <c r="BV496" s="935"/>
      <c r="BW496" s="935"/>
      <c r="BX496" s="935"/>
      <c r="BY496" s="935"/>
      <c r="BZ496" s="935"/>
      <c r="CA496" s="935"/>
      <c r="CB496" s="935"/>
      <c r="CC496" s="935"/>
      <c r="CD496" s="935"/>
      <c r="CE496" s="935"/>
      <c r="CF496" s="935"/>
      <c r="CG496" s="935"/>
      <c r="CH496" s="935"/>
      <c r="CI496" s="216"/>
      <c r="CJ496" s="216"/>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58"/>
      <c r="DR496" s="58"/>
      <c r="DS496" s="58"/>
      <c r="DT496" s="58"/>
      <c r="DU496" s="58"/>
      <c r="DV496" s="58"/>
      <c r="DW496" s="58"/>
      <c r="DX496" s="58"/>
      <c r="DY496" s="58"/>
      <c r="DZ496" s="58"/>
      <c r="EA496" s="58"/>
      <c r="EB496" s="58"/>
      <c r="EC496" s="58"/>
      <c r="ED496" s="188"/>
      <c r="EE496" s="206"/>
      <c r="EF496" s="206"/>
      <c r="EG496" s="206"/>
      <c r="EH496" s="206"/>
      <c r="EI496" s="206"/>
      <c r="EJ496" s="206"/>
      <c r="EK496" s="206"/>
      <c r="EL496" s="206"/>
      <c r="EM496" s="206"/>
      <c r="EN496" s="206"/>
      <c r="EO496" s="206"/>
      <c r="EP496" s="206"/>
      <c r="EQ496" s="206"/>
      <c r="ER496" s="206"/>
      <c r="ES496" s="206"/>
      <c r="ET496" s="206"/>
      <c r="EU496" s="206"/>
      <c r="EV496" s="206"/>
      <c r="EW496" s="206"/>
      <c r="EX496" s="206"/>
      <c r="EY496" s="206"/>
      <c r="EZ496" s="206"/>
      <c r="FA496" s="206"/>
      <c r="FB496" s="206"/>
      <c r="FC496" s="206"/>
      <c r="FD496" s="206"/>
      <c r="FE496" s="206"/>
      <c r="FF496" s="206"/>
      <c r="FG496" s="206"/>
      <c r="FH496" s="206"/>
      <c r="FI496" s="206"/>
      <c r="FJ496" s="206"/>
      <c r="FK496" s="206"/>
      <c r="FL496" s="206"/>
      <c r="FM496" s="206"/>
      <c r="FN496" s="206"/>
      <c r="FO496" s="206"/>
      <c r="FP496" s="206"/>
      <c r="FQ496" s="206"/>
      <c r="FR496" s="206"/>
      <c r="FS496" s="206"/>
      <c r="FT496" s="206"/>
      <c r="FU496" s="206"/>
      <c r="FV496" s="206"/>
      <c r="FW496" s="206"/>
      <c r="FX496" s="206"/>
      <c r="FY496" s="206"/>
      <c r="FZ496" s="206"/>
      <c r="GA496" s="206"/>
      <c r="GB496" s="206"/>
      <c r="GC496" s="206"/>
      <c r="GD496" s="206"/>
      <c r="GE496" s="206"/>
      <c r="GF496" s="206"/>
      <c r="GG496" s="206"/>
      <c r="GH496" s="206"/>
      <c r="GI496" s="206"/>
      <c r="GJ496" s="206"/>
      <c r="GK496" s="206"/>
      <c r="GL496" s="206"/>
      <c r="GM496" s="206"/>
    </row>
    <row r="497" spans="1:195" s="236" customFormat="1" ht="9.9499999999999993" customHeight="1" thickBot="1">
      <c r="A497" s="58"/>
      <c r="B497" s="58"/>
      <c r="C497" s="58"/>
      <c r="D497" s="58"/>
      <c r="E497" s="58"/>
      <c r="F497" s="125"/>
      <c r="G497" s="930" t="s">
        <v>420</v>
      </c>
      <c r="H497" s="931"/>
      <c r="I497" s="931"/>
      <c r="J497" s="931"/>
      <c r="K497" s="931"/>
      <c r="L497" s="931"/>
      <c r="M497" s="931"/>
      <c r="N497" s="931"/>
      <c r="O497" s="931"/>
      <c r="P497" s="931"/>
      <c r="Q497" s="931"/>
      <c r="R497" s="931"/>
      <c r="S497" s="931"/>
      <c r="T497" s="931"/>
      <c r="U497" s="931"/>
      <c r="V497" s="931"/>
      <c r="W497" s="111"/>
      <c r="X497" s="111"/>
      <c r="Y497" s="111"/>
      <c r="Z497" s="111"/>
      <c r="AA497" s="104"/>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6"/>
      <c r="BB497" s="125"/>
      <c r="BC497" s="58"/>
      <c r="BD497" s="58"/>
      <c r="BE497" s="58"/>
      <c r="BF497" s="58"/>
      <c r="BG497" s="58"/>
      <c r="BH497" s="58"/>
      <c r="BI497" s="58"/>
      <c r="BJ497" s="58"/>
      <c r="BK497" s="58"/>
      <c r="BL497" s="58"/>
      <c r="BM497" s="58"/>
      <c r="BN497" s="58"/>
      <c r="BO497" s="58"/>
      <c r="BP497" s="58"/>
      <c r="BQ497" s="58"/>
      <c r="BR497" s="58"/>
      <c r="BS497" s="58"/>
      <c r="BT497" s="125"/>
      <c r="BU497" s="930" t="s">
        <v>420</v>
      </c>
      <c r="BV497" s="936"/>
      <c r="BW497" s="936"/>
      <c r="BX497" s="936"/>
      <c r="BY497" s="936"/>
      <c r="BZ497" s="936"/>
      <c r="CA497" s="936"/>
      <c r="CB497" s="936"/>
      <c r="CC497" s="936"/>
      <c r="CD497" s="936"/>
      <c r="CE497" s="936"/>
      <c r="CF497" s="936"/>
      <c r="CG497" s="936"/>
      <c r="CH497" s="936"/>
      <c r="CI497" s="936"/>
      <c r="CJ497" s="936"/>
      <c r="CK497" s="111"/>
      <c r="CL497" s="111"/>
      <c r="CM497" s="111"/>
      <c r="CN497" s="111"/>
      <c r="CO497" s="104"/>
      <c r="CP497" s="105"/>
      <c r="CQ497" s="105"/>
      <c r="CR497" s="105"/>
      <c r="CS497" s="105"/>
      <c r="CT497" s="105"/>
      <c r="CU497" s="105"/>
      <c r="CV497" s="105"/>
      <c r="CW497" s="105"/>
      <c r="CX497" s="105"/>
      <c r="CY497" s="105"/>
      <c r="CZ497" s="105"/>
      <c r="DA497" s="105"/>
      <c r="DB497" s="105"/>
      <c r="DC497" s="105"/>
      <c r="DD497" s="105"/>
      <c r="DE497" s="105"/>
      <c r="DF497" s="105"/>
      <c r="DG497" s="105"/>
      <c r="DH497" s="105"/>
      <c r="DI497" s="105"/>
      <c r="DJ497" s="105"/>
      <c r="DK497" s="105"/>
      <c r="DL497" s="105"/>
      <c r="DM497" s="105"/>
      <c r="DN497" s="105"/>
      <c r="DO497" s="106"/>
      <c r="DP497" s="125"/>
      <c r="DQ497" s="58"/>
      <c r="DR497" s="58"/>
      <c r="DS497" s="58"/>
      <c r="DT497" s="58"/>
      <c r="DU497" s="58"/>
      <c r="DV497" s="58"/>
      <c r="DW497" s="58"/>
      <c r="DX497" s="58"/>
      <c r="DY497" s="58"/>
      <c r="DZ497" s="58"/>
      <c r="EA497" s="58"/>
      <c r="EB497" s="58"/>
      <c r="EC497" s="58"/>
      <c r="ED497" s="188"/>
      <c r="EE497" s="206"/>
      <c r="EF497" s="206"/>
      <c r="EG497" s="206"/>
      <c r="EH497" s="206"/>
      <c r="EI497" s="206"/>
      <c r="EJ497" s="206"/>
      <c r="EK497" s="206"/>
      <c r="EL497" s="206"/>
      <c r="EM497" s="206"/>
      <c r="EN497" s="206"/>
      <c r="EO497" s="206"/>
      <c r="EP497" s="206"/>
      <c r="EQ497" s="206"/>
      <c r="ER497" s="206"/>
      <c r="ES497" s="206"/>
      <c r="ET497" s="206"/>
      <c r="EU497" s="206"/>
      <c r="EV497" s="206"/>
      <c r="EW497" s="206"/>
      <c r="EX497" s="206"/>
      <c r="EY497" s="206"/>
      <c r="EZ497" s="206"/>
      <c r="FA497" s="206"/>
      <c r="FB497" s="206"/>
      <c r="FC497" s="206"/>
      <c r="FD497" s="206"/>
      <c r="FE497" s="206"/>
      <c r="FF497" s="206"/>
      <c r="FG497" s="206"/>
      <c r="FH497" s="206"/>
      <c r="FI497" s="206"/>
      <c r="FJ497" s="206"/>
      <c r="FK497" s="206"/>
      <c r="FL497" s="206"/>
      <c r="FM497" s="206"/>
      <c r="FN497" s="206"/>
      <c r="FO497" s="206"/>
      <c r="FP497" s="206"/>
      <c r="FQ497" s="206"/>
      <c r="FR497" s="206"/>
      <c r="FS497" s="206"/>
      <c r="FT497" s="206"/>
      <c r="FU497" s="206"/>
      <c r="FV497" s="206"/>
      <c r="FW497" s="206"/>
      <c r="FX497" s="206"/>
      <c r="FY497" s="206"/>
      <c r="FZ497" s="206"/>
      <c r="GA497" s="206"/>
      <c r="GB497" s="206"/>
      <c r="GC497" s="206"/>
      <c r="GD497" s="206"/>
      <c r="GE497" s="206"/>
      <c r="GF497" s="206"/>
      <c r="GG497" s="206"/>
      <c r="GH497" s="206"/>
      <c r="GI497" s="206"/>
      <c r="GJ497" s="206"/>
      <c r="GK497" s="206"/>
      <c r="GL497" s="206"/>
      <c r="GM497" s="206"/>
    </row>
    <row r="498" spans="1:195" s="236" customFormat="1" ht="9.9499999999999993" customHeight="1">
      <c r="A498" s="58"/>
      <c r="B498" s="58"/>
      <c r="C498" s="58"/>
      <c r="D498" s="58"/>
      <c r="E498" s="58"/>
      <c r="F498" s="125"/>
      <c r="G498" s="932"/>
      <c r="H498" s="933"/>
      <c r="I498" s="933"/>
      <c r="J498" s="933"/>
      <c r="K498" s="933"/>
      <c r="L498" s="933"/>
      <c r="M498" s="933"/>
      <c r="N498" s="933"/>
      <c r="O498" s="933"/>
      <c r="P498" s="933"/>
      <c r="Q498" s="933"/>
      <c r="R498" s="933"/>
      <c r="S498" s="933"/>
      <c r="T498" s="933"/>
      <c r="U498" s="933"/>
      <c r="V498" s="933"/>
      <c r="W498" s="161"/>
      <c r="X498" s="161"/>
      <c r="Y498" s="161"/>
      <c r="Z498" s="911" t="s">
        <v>421</v>
      </c>
      <c r="AA498" s="912"/>
      <c r="AB498" s="912"/>
      <c r="AC498" s="912"/>
      <c r="AD498" s="912"/>
      <c r="AE498" s="912"/>
      <c r="AF498" s="912"/>
      <c r="AG498" s="912"/>
      <c r="AH498" s="912"/>
      <c r="AI498" s="912"/>
      <c r="AJ498" s="912"/>
      <c r="AK498" s="912"/>
      <c r="AL498" s="912"/>
      <c r="AM498" s="912"/>
      <c r="AN498" s="912"/>
      <c r="AO498" s="912"/>
      <c r="AP498" s="912"/>
      <c r="AQ498" s="912"/>
      <c r="AR498" s="912"/>
      <c r="AS498" s="912"/>
      <c r="AT498" s="912"/>
      <c r="AU498" s="912"/>
      <c r="AV498" s="912"/>
      <c r="AW498" s="912"/>
      <c r="AX498" s="912"/>
      <c r="AY498" s="912"/>
      <c r="AZ498" s="913"/>
      <c r="BA498" s="107"/>
      <c r="BB498" s="125"/>
      <c r="BC498" s="58"/>
      <c r="BD498" s="58"/>
      <c r="BE498" s="920"/>
      <c r="BF498" s="921"/>
      <c r="BG498" s="925" t="s">
        <v>92</v>
      </c>
      <c r="BH498" s="925"/>
      <c r="BI498" s="921"/>
      <c r="BJ498" s="921"/>
      <c r="BK498" s="925" t="s">
        <v>93</v>
      </c>
      <c r="BL498" s="927"/>
      <c r="BM498" s="58"/>
      <c r="BN498" s="58"/>
      <c r="BO498" s="58"/>
      <c r="BP498" s="58"/>
      <c r="BQ498" s="58"/>
      <c r="BR498" s="58"/>
      <c r="BS498" s="58"/>
      <c r="BT498" s="125"/>
      <c r="BU498" s="937"/>
      <c r="BV498" s="938"/>
      <c r="BW498" s="938"/>
      <c r="BX498" s="938"/>
      <c r="BY498" s="938"/>
      <c r="BZ498" s="938"/>
      <c r="CA498" s="938"/>
      <c r="CB498" s="938"/>
      <c r="CC498" s="938"/>
      <c r="CD498" s="938"/>
      <c r="CE498" s="938"/>
      <c r="CF498" s="938"/>
      <c r="CG498" s="938"/>
      <c r="CH498" s="938"/>
      <c r="CI498" s="938"/>
      <c r="CJ498" s="938"/>
      <c r="CK498" s="161"/>
      <c r="CL498" s="161"/>
      <c r="CM498" s="161"/>
      <c r="CN498" s="911" t="s">
        <v>421</v>
      </c>
      <c r="CO498" s="912"/>
      <c r="CP498" s="912"/>
      <c r="CQ498" s="912"/>
      <c r="CR498" s="912"/>
      <c r="CS498" s="912"/>
      <c r="CT498" s="912"/>
      <c r="CU498" s="912"/>
      <c r="CV498" s="912"/>
      <c r="CW498" s="912"/>
      <c r="CX498" s="912"/>
      <c r="CY498" s="912"/>
      <c r="CZ498" s="912"/>
      <c r="DA498" s="912"/>
      <c r="DB498" s="912"/>
      <c r="DC498" s="912"/>
      <c r="DD498" s="912"/>
      <c r="DE498" s="912"/>
      <c r="DF498" s="912"/>
      <c r="DG498" s="912"/>
      <c r="DH498" s="912"/>
      <c r="DI498" s="912"/>
      <c r="DJ498" s="912"/>
      <c r="DK498" s="912"/>
      <c r="DL498" s="912"/>
      <c r="DM498" s="912"/>
      <c r="DN498" s="913"/>
      <c r="DO498" s="107"/>
      <c r="DP498" s="125"/>
      <c r="DQ498" s="58"/>
      <c r="DR498" s="58"/>
      <c r="DS498" s="920">
        <v>8</v>
      </c>
      <c r="DT498" s="921"/>
      <c r="DU498" s="925" t="s">
        <v>92</v>
      </c>
      <c r="DV498" s="925"/>
      <c r="DW498" s="921">
        <v>1</v>
      </c>
      <c r="DX498" s="921"/>
      <c r="DY498" s="925" t="s">
        <v>93</v>
      </c>
      <c r="DZ498" s="927"/>
      <c r="EA498" s="58"/>
      <c r="EB498" s="58"/>
      <c r="EC498" s="58"/>
      <c r="ED498" s="188"/>
      <c r="EE498" s="206"/>
      <c r="EF498" s="206"/>
      <c r="EG498" s="206"/>
      <c r="EH498" s="206"/>
      <c r="EI498" s="206"/>
      <c r="EJ498" s="206"/>
      <c r="EK498" s="206"/>
      <c r="EL498" s="206"/>
      <c r="EM498" s="206"/>
      <c r="EN498" s="206"/>
      <c r="EO498" s="206"/>
      <c r="EP498" s="206"/>
      <c r="EQ498" s="206"/>
      <c r="ER498" s="206"/>
      <c r="ES498" s="206"/>
      <c r="ET498" s="206"/>
      <c r="EU498" s="206"/>
      <c r="EV498" s="206"/>
      <c r="EW498" s="206"/>
      <c r="EX498" s="206"/>
      <c r="EY498" s="206"/>
      <c r="EZ498" s="206"/>
      <c r="FA498" s="206"/>
      <c r="FB498" s="206"/>
      <c r="FC498" s="206"/>
      <c r="FD498" s="206"/>
      <c r="FE498" s="206"/>
      <c r="FF498" s="206"/>
      <c r="FG498" s="206"/>
      <c r="FH498" s="206"/>
      <c r="FI498" s="206"/>
      <c r="FJ498" s="206"/>
      <c r="FK498" s="206"/>
      <c r="FL498" s="206"/>
      <c r="FM498" s="206"/>
      <c r="FN498" s="206"/>
      <c r="FO498" s="206"/>
      <c r="FP498" s="206"/>
      <c r="FQ498" s="206"/>
      <c r="FR498" s="206"/>
      <c r="FS498" s="206"/>
      <c r="FT498" s="206"/>
      <c r="FU498" s="206"/>
      <c r="FV498" s="206"/>
      <c r="FW498" s="206"/>
      <c r="FX498" s="206"/>
      <c r="FY498" s="206"/>
      <c r="FZ498" s="206"/>
      <c r="GA498" s="206"/>
      <c r="GB498" s="206"/>
      <c r="GC498" s="206"/>
      <c r="GD498" s="206"/>
      <c r="GE498" s="206"/>
      <c r="GF498" s="206"/>
      <c r="GG498" s="206"/>
      <c r="GH498" s="206"/>
      <c r="GI498" s="206"/>
      <c r="GJ498" s="206"/>
      <c r="GK498" s="206"/>
      <c r="GL498" s="206"/>
      <c r="GM498" s="206"/>
    </row>
    <row r="499" spans="1:195" s="236" customFormat="1" ht="9.9499999999999993" customHeight="1">
      <c r="A499" s="58"/>
      <c r="B499" s="58"/>
      <c r="C499" s="58"/>
      <c r="D499" s="58"/>
      <c r="E499" s="58"/>
      <c r="F499" s="125"/>
      <c r="G499" s="932"/>
      <c r="H499" s="933"/>
      <c r="I499" s="933"/>
      <c r="J499" s="933"/>
      <c r="K499" s="933"/>
      <c r="L499" s="933"/>
      <c r="M499" s="933"/>
      <c r="N499" s="933"/>
      <c r="O499" s="933"/>
      <c r="P499" s="933"/>
      <c r="Q499" s="933"/>
      <c r="R499" s="933"/>
      <c r="S499" s="933"/>
      <c r="T499" s="933"/>
      <c r="U499" s="933"/>
      <c r="V499" s="933"/>
      <c r="W499" s="161"/>
      <c r="X499" s="161"/>
      <c r="Y499" s="161"/>
      <c r="Z499" s="914"/>
      <c r="AA499" s="915"/>
      <c r="AB499" s="915"/>
      <c r="AC499" s="915"/>
      <c r="AD499" s="915"/>
      <c r="AE499" s="915"/>
      <c r="AF499" s="915"/>
      <c r="AG499" s="915"/>
      <c r="AH499" s="915"/>
      <c r="AI499" s="915"/>
      <c r="AJ499" s="915"/>
      <c r="AK499" s="915"/>
      <c r="AL499" s="915"/>
      <c r="AM499" s="915"/>
      <c r="AN499" s="915"/>
      <c r="AO499" s="915"/>
      <c r="AP499" s="915"/>
      <c r="AQ499" s="915"/>
      <c r="AR499" s="915"/>
      <c r="AS499" s="915"/>
      <c r="AT499" s="915"/>
      <c r="AU499" s="915"/>
      <c r="AV499" s="915"/>
      <c r="AW499" s="915"/>
      <c r="AX499" s="915"/>
      <c r="AY499" s="915"/>
      <c r="AZ499" s="916"/>
      <c r="BA499" s="170"/>
      <c r="BB499" s="127"/>
      <c r="BC499" s="58"/>
      <c r="BD499" s="58"/>
      <c r="BE499" s="922"/>
      <c r="BF499" s="805"/>
      <c r="BG499" s="808"/>
      <c r="BH499" s="808"/>
      <c r="BI499" s="805"/>
      <c r="BJ499" s="805"/>
      <c r="BK499" s="808"/>
      <c r="BL499" s="928"/>
      <c r="BM499" s="58"/>
      <c r="BN499" s="58"/>
      <c r="BO499" s="58"/>
      <c r="BP499" s="58"/>
      <c r="BQ499" s="58"/>
      <c r="BR499" s="58"/>
      <c r="BS499" s="58"/>
      <c r="BT499" s="125"/>
      <c r="BU499" s="937"/>
      <c r="BV499" s="938"/>
      <c r="BW499" s="938"/>
      <c r="BX499" s="938"/>
      <c r="BY499" s="938"/>
      <c r="BZ499" s="938"/>
      <c r="CA499" s="938"/>
      <c r="CB499" s="938"/>
      <c r="CC499" s="938"/>
      <c r="CD499" s="938"/>
      <c r="CE499" s="938"/>
      <c r="CF499" s="938"/>
      <c r="CG499" s="938"/>
      <c r="CH499" s="938"/>
      <c r="CI499" s="938"/>
      <c r="CJ499" s="938"/>
      <c r="CK499" s="161"/>
      <c r="CL499" s="161"/>
      <c r="CM499" s="161"/>
      <c r="CN499" s="914"/>
      <c r="CO499" s="915"/>
      <c r="CP499" s="915"/>
      <c r="CQ499" s="915"/>
      <c r="CR499" s="915"/>
      <c r="CS499" s="915"/>
      <c r="CT499" s="915"/>
      <c r="CU499" s="915"/>
      <c r="CV499" s="915"/>
      <c r="CW499" s="915"/>
      <c r="CX499" s="915"/>
      <c r="CY499" s="915"/>
      <c r="CZ499" s="915"/>
      <c r="DA499" s="915"/>
      <c r="DB499" s="915"/>
      <c r="DC499" s="915"/>
      <c r="DD499" s="915"/>
      <c r="DE499" s="915"/>
      <c r="DF499" s="915"/>
      <c r="DG499" s="915"/>
      <c r="DH499" s="915"/>
      <c r="DI499" s="915"/>
      <c r="DJ499" s="915"/>
      <c r="DK499" s="915"/>
      <c r="DL499" s="915"/>
      <c r="DM499" s="915"/>
      <c r="DN499" s="916"/>
      <c r="DO499" s="170"/>
      <c r="DP499" s="127"/>
      <c r="DQ499" s="58"/>
      <c r="DR499" s="58"/>
      <c r="DS499" s="922"/>
      <c r="DT499" s="805"/>
      <c r="DU499" s="808"/>
      <c r="DV499" s="808"/>
      <c r="DW499" s="805"/>
      <c r="DX499" s="805"/>
      <c r="DY499" s="808"/>
      <c r="DZ499" s="928"/>
      <c r="EA499" s="58"/>
      <c r="EB499" s="58"/>
      <c r="EC499" s="58"/>
      <c r="ED499" s="188"/>
      <c r="EE499" s="206"/>
      <c r="EF499" s="206"/>
      <c r="EG499" s="206"/>
      <c r="EH499" s="206"/>
      <c r="EI499" s="206"/>
      <c r="EJ499" s="206"/>
      <c r="EK499" s="206"/>
      <c r="EL499" s="206"/>
      <c r="EM499" s="206"/>
      <c r="EN499" s="206"/>
      <c r="EO499" s="206"/>
      <c r="EP499" s="206"/>
      <c r="EQ499" s="206"/>
      <c r="ER499" s="206"/>
      <c r="ES499" s="206"/>
      <c r="ET499" s="206"/>
      <c r="EU499" s="206"/>
      <c r="EV499" s="206"/>
      <c r="EW499" s="206"/>
      <c r="EX499" s="206"/>
      <c r="EY499" s="206"/>
      <c r="EZ499" s="206"/>
      <c r="FA499" s="206"/>
      <c r="FB499" s="206"/>
      <c r="FC499" s="206"/>
      <c r="FD499" s="206"/>
      <c r="FE499" s="206"/>
      <c r="FF499" s="206"/>
      <c r="FG499" s="206"/>
      <c r="FH499" s="206"/>
      <c r="FI499" s="206"/>
      <c r="FJ499" s="206"/>
      <c r="FK499" s="206"/>
      <c r="FL499" s="206"/>
      <c r="FM499" s="206"/>
      <c r="FN499" s="206"/>
      <c r="FO499" s="206"/>
      <c r="FP499" s="206"/>
      <c r="FQ499" s="206"/>
      <c r="FR499" s="206"/>
      <c r="FS499" s="206"/>
      <c r="FT499" s="206"/>
      <c r="FU499" s="206"/>
      <c r="FV499" s="206"/>
      <c r="FW499" s="206"/>
      <c r="FX499" s="206"/>
      <c r="FY499" s="206"/>
      <c r="FZ499" s="206"/>
      <c r="GA499" s="206"/>
      <c r="GB499" s="206"/>
      <c r="GC499" s="206"/>
      <c r="GD499" s="206"/>
      <c r="GE499" s="206"/>
      <c r="GF499" s="206"/>
      <c r="GG499" s="206"/>
      <c r="GH499" s="206"/>
      <c r="GI499" s="206"/>
      <c r="GJ499" s="206"/>
      <c r="GK499" s="206"/>
      <c r="GL499" s="206"/>
      <c r="GM499" s="206"/>
    </row>
    <row r="500" spans="1:195" s="236" customFormat="1" ht="9.9499999999999993" customHeight="1" thickBot="1">
      <c r="A500" s="58"/>
      <c r="B500" s="58"/>
      <c r="C500" s="58"/>
      <c r="D500" s="58"/>
      <c r="E500" s="58"/>
      <c r="F500" s="125"/>
      <c r="G500" s="932"/>
      <c r="H500" s="933"/>
      <c r="I500" s="933"/>
      <c r="J500" s="933"/>
      <c r="K500" s="933"/>
      <c r="L500" s="933"/>
      <c r="M500" s="933"/>
      <c r="N500" s="933"/>
      <c r="O500" s="933"/>
      <c r="P500" s="933"/>
      <c r="Q500" s="933"/>
      <c r="R500" s="933"/>
      <c r="S500" s="933"/>
      <c r="T500" s="933"/>
      <c r="U500" s="933"/>
      <c r="V500" s="933"/>
      <c r="W500" s="161"/>
      <c r="X500" s="161"/>
      <c r="Y500" s="161"/>
      <c r="Z500" s="917"/>
      <c r="AA500" s="918"/>
      <c r="AB500" s="918"/>
      <c r="AC500" s="918"/>
      <c r="AD500" s="918"/>
      <c r="AE500" s="918"/>
      <c r="AF500" s="918"/>
      <c r="AG500" s="918"/>
      <c r="AH500" s="918"/>
      <c r="AI500" s="918"/>
      <c r="AJ500" s="918"/>
      <c r="AK500" s="918"/>
      <c r="AL500" s="918"/>
      <c r="AM500" s="918"/>
      <c r="AN500" s="918"/>
      <c r="AO500" s="918"/>
      <c r="AP500" s="918"/>
      <c r="AQ500" s="918"/>
      <c r="AR500" s="918"/>
      <c r="AS500" s="918"/>
      <c r="AT500" s="918"/>
      <c r="AU500" s="918"/>
      <c r="AV500" s="918"/>
      <c r="AW500" s="918"/>
      <c r="AX500" s="918"/>
      <c r="AY500" s="918"/>
      <c r="AZ500" s="919"/>
      <c r="BA500" s="170"/>
      <c r="BB500" s="127"/>
      <c r="BC500" s="58"/>
      <c r="BD500" s="58"/>
      <c r="BE500" s="923"/>
      <c r="BF500" s="924"/>
      <c r="BG500" s="926"/>
      <c r="BH500" s="926"/>
      <c r="BI500" s="924"/>
      <c r="BJ500" s="924"/>
      <c r="BK500" s="926"/>
      <c r="BL500" s="929"/>
      <c r="BM500" s="58"/>
      <c r="BN500" s="58"/>
      <c r="BO500" s="58"/>
      <c r="BP500" s="58"/>
      <c r="BQ500" s="58"/>
      <c r="BR500" s="58"/>
      <c r="BS500" s="58"/>
      <c r="BT500" s="125"/>
      <c r="BU500" s="937"/>
      <c r="BV500" s="938"/>
      <c r="BW500" s="938"/>
      <c r="BX500" s="938"/>
      <c r="BY500" s="938"/>
      <c r="BZ500" s="938"/>
      <c r="CA500" s="938"/>
      <c r="CB500" s="938"/>
      <c r="CC500" s="938"/>
      <c r="CD500" s="938"/>
      <c r="CE500" s="938"/>
      <c r="CF500" s="938"/>
      <c r="CG500" s="938"/>
      <c r="CH500" s="938"/>
      <c r="CI500" s="938"/>
      <c r="CJ500" s="938"/>
      <c r="CK500" s="161"/>
      <c r="CL500" s="161"/>
      <c r="CM500" s="161"/>
      <c r="CN500" s="917"/>
      <c r="CO500" s="918"/>
      <c r="CP500" s="918"/>
      <c r="CQ500" s="918"/>
      <c r="CR500" s="918"/>
      <c r="CS500" s="918"/>
      <c r="CT500" s="918"/>
      <c r="CU500" s="918"/>
      <c r="CV500" s="918"/>
      <c r="CW500" s="918"/>
      <c r="CX500" s="918"/>
      <c r="CY500" s="918"/>
      <c r="CZ500" s="918"/>
      <c r="DA500" s="918"/>
      <c r="DB500" s="918"/>
      <c r="DC500" s="918"/>
      <c r="DD500" s="918"/>
      <c r="DE500" s="918"/>
      <c r="DF500" s="918"/>
      <c r="DG500" s="918"/>
      <c r="DH500" s="918"/>
      <c r="DI500" s="918"/>
      <c r="DJ500" s="918"/>
      <c r="DK500" s="918"/>
      <c r="DL500" s="918"/>
      <c r="DM500" s="918"/>
      <c r="DN500" s="919"/>
      <c r="DO500" s="170"/>
      <c r="DP500" s="127"/>
      <c r="DQ500" s="58"/>
      <c r="DR500" s="58"/>
      <c r="DS500" s="923"/>
      <c r="DT500" s="924"/>
      <c r="DU500" s="926"/>
      <c r="DV500" s="926"/>
      <c r="DW500" s="924"/>
      <c r="DX500" s="924"/>
      <c r="DY500" s="926"/>
      <c r="DZ500" s="929"/>
      <c r="EA500" s="58"/>
      <c r="EB500" s="58"/>
      <c r="EC500" s="58"/>
      <c r="ED500" s="188"/>
      <c r="EE500" s="206"/>
      <c r="EF500" s="206"/>
      <c r="EG500" s="206"/>
      <c r="EH500" s="206"/>
      <c r="EI500" s="206"/>
      <c r="EJ500" s="206"/>
      <c r="EK500" s="206"/>
      <c r="EL500" s="206"/>
      <c r="EM500" s="206"/>
      <c r="EN500" s="206"/>
      <c r="EO500" s="206"/>
      <c r="EP500" s="206"/>
      <c r="EQ500" s="206"/>
      <c r="ER500" s="206"/>
      <c r="ES500" s="206"/>
      <c r="ET500" s="206"/>
      <c r="EU500" s="206"/>
      <c r="EV500" s="206"/>
      <c r="EW500" s="206"/>
      <c r="EX500" s="206"/>
      <c r="EY500" s="206"/>
      <c r="EZ500" s="206"/>
      <c r="FA500" s="206"/>
      <c r="FB500" s="206"/>
      <c r="FC500" s="206"/>
      <c r="FD500" s="206"/>
      <c r="FE500" s="206"/>
      <c r="FF500" s="206"/>
      <c r="FG500" s="206"/>
      <c r="FH500" s="206"/>
      <c r="FI500" s="206"/>
      <c r="FJ500" s="206"/>
      <c r="FK500" s="206"/>
      <c r="FL500" s="206"/>
      <c r="FM500" s="206"/>
      <c r="FN500" s="206"/>
      <c r="FO500" s="206"/>
      <c r="FP500" s="206"/>
      <c r="FQ500" s="206"/>
      <c r="FR500" s="206"/>
      <c r="FS500" s="206"/>
      <c r="FT500" s="206"/>
      <c r="FU500" s="206"/>
      <c r="FV500" s="206"/>
      <c r="FW500" s="206"/>
      <c r="FX500" s="206"/>
      <c r="FY500" s="206"/>
      <c r="FZ500" s="206"/>
      <c r="GA500" s="206"/>
      <c r="GB500" s="206"/>
      <c r="GC500" s="206"/>
      <c r="GD500" s="206"/>
      <c r="GE500" s="206"/>
      <c r="GF500" s="206"/>
      <c r="GG500" s="206"/>
      <c r="GH500" s="206"/>
      <c r="GI500" s="206"/>
      <c r="GJ500" s="206"/>
      <c r="GK500" s="206"/>
      <c r="GL500" s="206"/>
      <c r="GM500" s="206"/>
    </row>
    <row r="501" spans="1:195" s="236" customFormat="1" ht="9.9499999999999993" customHeight="1" thickBot="1">
      <c r="A501" s="58"/>
      <c r="B501" s="58"/>
      <c r="C501" s="58"/>
      <c r="D501" s="58"/>
      <c r="E501" s="58"/>
      <c r="F501" s="125"/>
      <c r="G501" s="934"/>
      <c r="H501" s="935"/>
      <c r="I501" s="935"/>
      <c r="J501" s="935"/>
      <c r="K501" s="935"/>
      <c r="L501" s="935"/>
      <c r="M501" s="935"/>
      <c r="N501" s="935"/>
      <c r="O501" s="935"/>
      <c r="P501" s="935"/>
      <c r="Q501" s="935"/>
      <c r="R501" s="935"/>
      <c r="S501" s="935"/>
      <c r="T501" s="935"/>
      <c r="U501" s="935"/>
      <c r="V501" s="935"/>
      <c r="W501" s="114"/>
      <c r="X501" s="114"/>
      <c r="Y501" s="114"/>
      <c r="Z501" s="114"/>
      <c r="AA501" s="109"/>
      <c r="AB501" s="171"/>
      <c r="AC501" s="110"/>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2"/>
      <c r="BB501" s="127"/>
      <c r="BC501" s="58"/>
      <c r="BD501" s="58"/>
      <c r="BE501" s="58"/>
      <c r="BF501" s="58"/>
      <c r="BG501" s="58"/>
      <c r="BH501" s="58"/>
      <c r="BI501" s="58"/>
      <c r="BJ501" s="58"/>
      <c r="BK501" s="58"/>
      <c r="BL501" s="58"/>
      <c r="BM501" s="58"/>
      <c r="BN501" s="58"/>
      <c r="BO501" s="58"/>
      <c r="BP501" s="58"/>
      <c r="BQ501" s="58"/>
      <c r="BR501" s="58"/>
      <c r="BS501" s="58"/>
      <c r="BT501" s="125"/>
      <c r="BU501" s="939"/>
      <c r="BV501" s="940"/>
      <c r="BW501" s="940"/>
      <c r="BX501" s="940"/>
      <c r="BY501" s="940"/>
      <c r="BZ501" s="940"/>
      <c r="CA501" s="940"/>
      <c r="CB501" s="940"/>
      <c r="CC501" s="940"/>
      <c r="CD501" s="940"/>
      <c r="CE501" s="940"/>
      <c r="CF501" s="940"/>
      <c r="CG501" s="940"/>
      <c r="CH501" s="940"/>
      <c r="CI501" s="940"/>
      <c r="CJ501" s="940"/>
      <c r="CK501" s="114"/>
      <c r="CL501" s="114"/>
      <c r="CM501" s="114"/>
      <c r="CN501" s="114"/>
      <c r="CO501" s="109"/>
      <c r="CP501" s="171"/>
      <c r="CQ501" s="110"/>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2"/>
      <c r="DP501" s="127"/>
      <c r="DQ501" s="58"/>
      <c r="DR501" s="58"/>
      <c r="DS501" s="58"/>
      <c r="DT501" s="58"/>
      <c r="DU501" s="58"/>
      <c r="DV501" s="58"/>
      <c r="DW501" s="58"/>
      <c r="DX501" s="58"/>
      <c r="DY501" s="58"/>
      <c r="DZ501" s="58"/>
      <c r="EA501" s="58"/>
      <c r="EB501" s="58"/>
      <c r="EC501" s="58"/>
      <c r="ED501" s="188"/>
      <c r="EE501" s="206"/>
      <c r="EF501" s="206"/>
      <c r="EG501" s="206"/>
      <c r="EH501" s="206"/>
      <c r="EI501" s="206"/>
      <c r="EJ501" s="206"/>
      <c r="EK501" s="206"/>
      <c r="EL501" s="206"/>
      <c r="EM501" s="206"/>
      <c r="EN501" s="206"/>
      <c r="EO501" s="206"/>
      <c r="EP501" s="206"/>
      <c r="EQ501" s="206"/>
      <c r="ER501" s="206"/>
      <c r="ES501" s="206"/>
      <c r="ET501" s="206"/>
      <c r="EU501" s="206"/>
      <c r="EV501" s="206"/>
      <c r="EW501" s="206"/>
      <c r="EX501" s="206"/>
      <c r="EY501" s="206"/>
      <c r="EZ501" s="206"/>
      <c r="FA501" s="206"/>
      <c r="FB501" s="206"/>
      <c r="FC501" s="206"/>
      <c r="FD501" s="206"/>
      <c r="FE501" s="206"/>
      <c r="FF501" s="206"/>
      <c r="FG501" s="206"/>
      <c r="FH501" s="206"/>
      <c r="FI501" s="206"/>
      <c r="FJ501" s="206"/>
      <c r="FK501" s="206"/>
      <c r="FL501" s="206"/>
      <c r="FM501" s="206"/>
      <c r="FN501" s="206"/>
      <c r="FO501" s="206"/>
      <c r="FP501" s="206"/>
      <c r="FQ501" s="206"/>
      <c r="FR501" s="206"/>
      <c r="FS501" s="206"/>
      <c r="FT501" s="206"/>
      <c r="FU501" s="206"/>
      <c r="FV501" s="206"/>
      <c r="FW501" s="206"/>
      <c r="FX501" s="206"/>
      <c r="FY501" s="206"/>
      <c r="FZ501" s="206"/>
      <c r="GA501" s="206"/>
      <c r="GB501" s="206"/>
      <c r="GC501" s="206"/>
      <c r="GD501" s="206"/>
      <c r="GE501" s="206"/>
      <c r="GF501" s="206"/>
      <c r="GG501" s="206"/>
      <c r="GH501" s="206"/>
      <c r="GI501" s="206"/>
      <c r="GJ501" s="206"/>
      <c r="GK501" s="206"/>
      <c r="GL501" s="206"/>
      <c r="GM501" s="206"/>
    </row>
    <row r="502" spans="1:195" s="236" customFormat="1" ht="12.95" customHeight="1" thickBot="1">
      <c r="A502" s="58"/>
      <c r="B502" s="58"/>
      <c r="C502" s="58"/>
      <c r="D502" s="58"/>
      <c r="E502" s="58"/>
      <c r="F502" s="125"/>
      <c r="G502" s="216"/>
      <c r="H502" s="216"/>
      <c r="I502" s="216"/>
      <c r="J502" s="216"/>
      <c r="K502" s="216"/>
      <c r="L502" s="216"/>
      <c r="M502" s="216"/>
      <c r="N502" s="216"/>
      <c r="O502" s="216"/>
      <c r="P502" s="216"/>
      <c r="Q502" s="216"/>
      <c r="R502" s="216"/>
      <c r="S502" s="216"/>
      <c r="T502" s="216"/>
      <c r="U502" s="216"/>
      <c r="V502" s="216"/>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58"/>
      <c r="BD502" s="58"/>
      <c r="BE502" s="58"/>
      <c r="BF502" s="58"/>
      <c r="BG502" s="58"/>
      <c r="BH502" s="58"/>
      <c r="BI502" s="58"/>
      <c r="BJ502" s="58"/>
      <c r="BK502" s="58"/>
      <c r="BL502" s="58"/>
      <c r="BM502" s="58"/>
      <c r="BN502" s="58"/>
      <c r="BO502" s="58"/>
      <c r="BP502" s="58"/>
      <c r="BQ502" s="58"/>
      <c r="BR502" s="58"/>
      <c r="BS502" s="58"/>
      <c r="BT502" s="125"/>
      <c r="BU502" s="216"/>
      <c r="BV502" s="216"/>
      <c r="BW502" s="216"/>
      <c r="BX502" s="216"/>
      <c r="BY502" s="216"/>
      <c r="BZ502" s="216"/>
      <c r="CA502" s="216"/>
      <c r="CB502" s="216"/>
      <c r="CC502" s="216"/>
      <c r="CD502" s="216"/>
      <c r="CE502" s="216"/>
      <c r="CF502" s="216"/>
      <c r="CG502" s="216"/>
      <c r="CH502" s="216"/>
      <c r="CI502" s="216"/>
      <c r="CJ502" s="216"/>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58"/>
      <c r="DR502" s="58"/>
      <c r="DS502" s="58"/>
      <c r="DT502" s="58"/>
      <c r="DU502" s="58"/>
      <c r="DV502" s="58"/>
      <c r="DW502" s="58"/>
      <c r="DX502" s="58"/>
      <c r="DY502" s="58"/>
      <c r="DZ502" s="58"/>
      <c r="EA502" s="58"/>
      <c r="EB502" s="58"/>
      <c r="EC502" s="58"/>
      <c r="ED502" s="188"/>
      <c r="EE502" s="206"/>
      <c r="EF502" s="206"/>
      <c r="EG502" s="206"/>
      <c r="EH502" s="206"/>
      <c r="EI502" s="206"/>
      <c r="EJ502" s="206"/>
      <c r="EK502" s="206"/>
      <c r="EL502" s="206"/>
      <c r="EM502" s="206"/>
      <c r="EN502" s="206"/>
      <c r="EO502" s="206"/>
      <c r="EP502" s="206"/>
      <c r="EQ502" s="206"/>
      <c r="ER502" s="206"/>
      <c r="ES502" s="206"/>
      <c r="ET502" s="206"/>
      <c r="EU502" s="206"/>
      <c r="EV502" s="206"/>
      <c r="EW502" s="206"/>
      <c r="EX502" s="206"/>
      <c r="EY502" s="206"/>
      <c r="EZ502" s="206"/>
      <c r="FA502" s="206"/>
      <c r="FB502" s="206"/>
      <c r="FC502" s="206"/>
      <c r="FD502" s="206"/>
      <c r="FE502" s="206"/>
      <c r="FF502" s="206"/>
      <c r="FG502" s="206"/>
      <c r="FH502" s="206"/>
      <c r="FI502" s="206"/>
      <c r="FJ502" s="206"/>
      <c r="FK502" s="206"/>
      <c r="FL502" s="206"/>
      <c r="FM502" s="206"/>
      <c r="FN502" s="206"/>
      <c r="FO502" s="206"/>
      <c r="FP502" s="206"/>
      <c r="FQ502" s="206"/>
      <c r="FR502" s="206"/>
      <c r="FS502" s="206"/>
      <c r="FT502" s="206"/>
      <c r="FU502" s="206"/>
      <c r="FV502" s="206"/>
      <c r="FW502" s="206"/>
      <c r="FX502" s="206"/>
      <c r="FY502" s="206"/>
      <c r="FZ502" s="206"/>
      <c r="GA502" s="206"/>
      <c r="GB502" s="206"/>
      <c r="GC502" s="206"/>
      <c r="GD502" s="206"/>
      <c r="GE502" s="206"/>
      <c r="GF502" s="206"/>
      <c r="GG502" s="206"/>
      <c r="GH502" s="206"/>
      <c r="GI502" s="206"/>
      <c r="GJ502" s="206"/>
      <c r="GK502" s="206"/>
      <c r="GL502" s="206"/>
      <c r="GM502" s="206"/>
    </row>
    <row r="503" spans="1:195" s="236" customFormat="1" ht="9.9499999999999993" customHeight="1" thickBot="1">
      <c r="A503" s="58"/>
      <c r="B503" s="58"/>
      <c r="C503" s="58"/>
      <c r="D503" s="58"/>
      <c r="E503" s="58"/>
      <c r="F503" s="125"/>
      <c r="G503" s="930" t="s">
        <v>425</v>
      </c>
      <c r="H503" s="931"/>
      <c r="I503" s="931"/>
      <c r="J503" s="931"/>
      <c r="K503" s="931"/>
      <c r="L503" s="931"/>
      <c r="M503" s="931"/>
      <c r="N503" s="931"/>
      <c r="O503" s="931"/>
      <c r="P503" s="931"/>
      <c r="Q503" s="931"/>
      <c r="R503" s="931"/>
      <c r="S503" s="931"/>
      <c r="T503" s="931"/>
      <c r="U503" s="931"/>
      <c r="V503" s="931"/>
      <c r="W503" s="111"/>
      <c r="X503" s="111"/>
      <c r="Y503" s="111"/>
      <c r="Z503" s="111"/>
      <c r="AA503" s="104"/>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6"/>
      <c r="BB503" s="125"/>
      <c r="BC503" s="58"/>
      <c r="BD503" s="58"/>
      <c r="BE503" s="58"/>
      <c r="BF503" s="58"/>
      <c r="BG503" s="58"/>
      <c r="BH503" s="58"/>
      <c r="BI503" s="58"/>
      <c r="BJ503" s="58"/>
      <c r="BK503" s="58"/>
      <c r="BL503" s="58"/>
      <c r="BM503" s="58"/>
      <c r="BN503" s="58"/>
      <c r="BO503" s="58"/>
      <c r="BP503" s="58"/>
      <c r="BQ503" s="58"/>
      <c r="BR503" s="58"/>
      <c r="BS503" s="58"/>
      <c r="BT503" s="125"/>
      <c r="BU503" s="930" t="s">
        <v>425</v>
      </c>
      <c r="BV503" s="936"/>
      <c r="BW503" s="936"/>
      <c r="BX503" s="936"/>
      <c r="BY503" s="936"/>
      <c r="BZ503" s="936"/>
      <c r="CA503" s="936"/>
      <c r="CB503" s="936"/>
      <c r="CC503" s="936"/>
      <c r="CD503" s="936"/>
      <c r="CE503" s="936"/>
      <c r="CF503" s="936"/>
      <c r="CG503" s="936"/>
      <c r="CH503" s="936"/>
      <c r="CI503" s="936"/>
      <c r="CJ503" s="936"/>
      <c r="CK503" s="111"/>
      <c r="CL503" s="111"/>
      <c r="CM503" s="111"/>
      <c r="CN503" s="111"/>
      <c r="CO503" s="104"/>
      <c r="CP503" s="105"/>
      <c r="CQ503" s="105"/>
      <c r="CR503" s="105"/>
      <c r="CS503" s="105"/>
      <c r="CT503" s="105"/>
      <c r="CU503" s="105"/>
      <c r="CV503" s="105"/>
      <c r="CW503" s="105"/>
      <c r="CX503" s="105"/>
      <c r="CY503" s="105"/>
      <c r="CZ503" s="105"/>
      <c r="DA503" s="105"/>
      <c r="DB503" s="105"/>
      <c r="DC503" s="105"/>
      <c r="DD503" s="105"/>
      <c r="DE503" s="105"/>
      <c r="DF503" s="105"/>
      <c r="DG503" s="105"/>
      <c r="DH503" s="105"/>
      <c r="DI503" s="105"/>
      <c r="DJ503" s="105"/>
      <c r="DK503" s="105"/>
      <c r="DL503" s="105"/>
      <c r="DM503" s="105"/>
      <c r="DN503" s="105"/>
      <c r="DO503" s="106"/>
      <c r="DP503" s="125"/>
      <c r="DQ503" s="58"/>
      <c r="DR503" s="58"/>
      <c r="DS503" s="58"/>
      <c r="DT503" s="58"/>
      <c r="DU503" s="58"/>
      <c r="DV503" s="58"/>
      <c r="DW503" s="58"/>
      <c r="DX503" s="58"/>
      <c r="DY503" s="58"/>
      <c r="DZ503" s="58"/>
      <c r="EA503" s="58"/>
      <c r="EB503" s="58"/>
      <c r="EC503" s="58"/>
      <c r="ED503" s="188"/>
      <c r="EE503" s="206"/>
      <c r="EF503" s="206"/>
      <c r="EG503" s="206"/>
      <c r="EH503" s="206"/>
      <c r="EI503" s="206"/>
      <c r="EJ503" s="206"/>
      <c r="EK503" s="206"/>
      <c r="EL503" s="206"/>
      <c r="EM503" s="206"/>
      <c r="EN503" s="206"/>
      <c r="EO503" s="206"/>
      <c r="EP503" s="206"/>
      <c r="EQ503" s="206"/>
      <c r="ER503" s="206"/>
      <c r="ES503" s="206"/>
      <c r="ET503" s="206"/>
      <c r="EU503" s="206"/>
      <c r="EV503" s="206"/>
      <c r="EW503" s="206"/>
      <c r="EX503" s="206"/>
      <c r="EY503" s="206"/>
      <c r="EZ503" s="206"/>
      <c r="FA503" s="206"/>
      <c r="FB503" s="206"/>
      <c r="FC503" s="206"/>
      <c r="FD503" s="206"/>
      <c r="FE503" s="206"/>
      <c r="FF503" s="206"/>
      <c r="FG503" s="206"/>
      <c r="FH503" s="206"/>
      <c r="FI503" s="206"/>
      <c r="FJ503" s="206"/>
      <c r="FK503" s="206"/>
      <c r="FL503" s="206"/>
      <c r="FM503" s="206"/>
      <c r="FN503" s="206"/>
      <c r="FO503" s="206"/>
      <c r="FP503" s="206"/>
      <c r="FQ503" s="206"/>
      <c r="FR503" s="206"/>
      <c r="FS503" s="206"/>
      <c r="FT503" s="206"/>
      <c r="FU503" s="206"/>
      <c r="FV503" s="206"/>
      <c r="FW503" s="206"/>
      <c r="FX503" s="206"/>
      <c r="FY503" s="206"/>
      <c r="FZ503" s="206"/>
      <c r="GA503" s="206"/>
      <c r="GB503" s="206"/>
      <c r="GC503" s="206"/>
      <c r="GD503" s="206"/>
      <c r="GE503" s="206"/>
      <c r="GF503" s="206"/>
      <c r="GG503" s="206"/>
      <c r="GH503" s="206"/>
      <c r="GI503" s="206"/>
      <c r="GJ503" s="206"/>
      <c r="GK503" s="206"/>
      <c r="GL503" s="206"/>
      <c r="GM503" s="206"/>
    </row>
    <row r="504" spans="1:195" s="236" customFormat="1" ht="9.9499999999999993" customHeight="1">
      <c r="A504" s="58"/>
      <c r="B504" s="58"/>
      <c r="C504" s="58"/>
      <c r="D504" s="58"/>
      <c r="E504" s="58"/>
      <c r="F504" s="125"/>
      <c r="G504" s="932"/>
      <c r="H504" s="933"/>
      <c r="I504" s="933"/>
      <c r="J504" s="933"/>
      <c r="K504" s="933"/>
      <c r="L504" s="933"/>
      <c r="M504" s="933"/>
      <c r="N504" s="933"/>
      <c r="O504" s="933"/>
      <c r="P504" s="933"/>
      <c r="Q504" s="933"/>
      <c r="R504" s="933"/>
      <c r="S504" s="933"/>
      <c r="T504" s="933"/>
      <c r="U504" s="933"/>
      <c r="V504" s="933"/>
      <c r="W504" s="161"/>
      <c r="X504" s="161"/>
      <c r="Y504" s="161"/>
      <c r="Z504" s="911" t="s">
        <v>426</v>
      </c>
      <c r="AA504" s="912"/>
      <c r="AB504" s="912"/>
      <c r="AC504" s="912"/>
      <c r="AD504" s="912"/>
      <c r="AE504" s="912"/>
      <c r="AF504" s="912"/>
      <c r="AG504" s="912"/>
      <c r="AH504" s="912"/>
      <c r="AI504" s="912"/>
      <c r="AJ504" s="912"/>
      <c r="AK504" s="912"/>
      <c r="AL504" s="912"/>
      <c r="AM504" s="912"/>
      <c r="AN504" s="912"/>
      <c r="AO504" s="912"/>
      <c r="AP504" s="912"/>
      <c r="AQ504" s="912"/>
      <c r="AR504" s="912"/>
      <c r="AS504" s="912"/>
      <c r="AT504" s="912"/>
      <c r="AU504" s="912"/>
      <c r="AV504" s="912"/>
      <c r="AW504" s="912"/>
      <c r="AX504" s="912"/>
      <c r="AY504" s="912"/>
      <c r="AZ504" s="913"/>
      <c r="BA504" s="107"/>
      <c r="BB504" s="125"/>
      <c r="BC504" s="58"/>
      <c r="BD504" s="58"/>
      <c r="BE504" s="920"/>
      <c r="BF504" s="921"/>
      <c r="BG504" s="925" t="s">
        <v>92</v>
      </c>
      <c r="BH504" s="925"/>
      <c r="BI504" s="921"/>
      <c r="BJ504" s="921"/>
      <c r="BK504" s="925" t="s">
        <v>93</v>
      </c>
      <c r="BL504" s="927"/>
      <c r="BM504" s="58"/>
      <c r="BN504" s="58"/>
      <c r="BO504" s="58"/>
      <c r="BP504" s="58"/>
      <c r="BQ504" s="58"/>
      <c r="BR504" s="58"/>
      <c r="BS504" s="58"/>
      <c r="BT504" s="125"/>
      <c r="BU504" s="937"/>
      <c r="BV504" s="938"/>
      <c r="BW504" s="938"/>
      <c r="BX504" s="938"/>
      <c r="BY504" s="938"/>
      <c r="BZ504" s="938"/>
      <c r="CA504" s="938"/>
      <c r="CB504" s="938"/>
      <c r="CC504" s="938"/>
      <c r="CD504" s="938"/>
      <c r="CE504" s="938"/>
      <c r="CF504" s="938"/>
      <c r="CG504" s="938"/>
      <c r="CH504" s="938"/>
      <c r="CI504" s="938"/>
      <c r="CJ504" s="938"/>
      <c r="CK504" s="161"/>
      <c r="CL504" s="161"/>
      <c r="CM504" s="161"/>
      <c r="CN504" s="911" t="s">
        <v>426</v>
      </c>
      <c r="CO504" s="912"/>
      <c r="CP504" s="912"/>
      <c r="CQ504" s="912"/>
      <c r="CR504" s="912"/>
      <c r="CS504" s="912"/>
      <c r="CT504" s="912"/>
      <c r="CU504" s="912"/>
      <c r="CV504" s="912"/>
      <c r="CW504" s="912"/>
      <c r="CX504" s="912"/>
      <c r="CY504" s="912"/>
      <c r="CZ504" s="912"/>
      <c r="DA504" s="912"/>
      <c r="DB504" s="912"/>
      <c r="DC504" s="912"/>
      <c r="DD504" s="912"/>
      <c r="DE504" s="912"/>
      <c r="DF504" s="912"/>
      <c r="DG504" s="912"/>
      <c r="DH504" s="912"/>
      <c r="DI504" s="912"/>
      <c r="DJ504" s="912"/>
      <c r="DK504" s="912"/>
      <c r="DL504" s="912"/>
      <c r="DM504" s="912"/>
      <c r="DN504" s="913"/>
      <c r="DO504" s="107"/>
      <c r="DP504" s="125"/>
      <c r="DQ504" s="58"/>
      <c r="DR504" s="58"/>
      <c r="DS504" s="920">
        <v>8</v>
      </c>
      <c r="DT504" s="921"/>
      <c r="DU504" s="925" t="s">
        <v>92</v>
      </c>
      <c r="DV504" s="925"/>
      <c r="DW504" s="921">
        <v>1</v>
      </c>
      <c r="DX504" s="921"/>
      <c r="DY504" s="925" t="s">
        <v>93</v>
      </c>
      <c r="DZ504" s="927"/>
      <c r="EA504" s="58"/>
      <c r="EB504" s="58"/>
      <c r="EC504" s="58"/>
      <c r="ED504" s="188"/>
      <c r="EE504" s="206"/>
      <c r="EF504" s="206"/>
      <c r="EG504" s="206"/>
      <c r="EH504" s="206"/>
      <c r="EI504" s="206"/>
      <c r="EJ504" s="206"/>
      <c r="EK504" s="206"/>
      <c r="EL504" s="206"/>
      <c r="EM504" s="206"/>
      <c r="EN504" s="206"/>
      <c r="EO504" s="206"/>
      <c r="EP504" s="206"/>
      <c r="EQ504" s="206"/>
      <c r="ER504" s="206"/>
      <c r="ES504" s="206"/>
      <c r="ET504" s="206"/>
      <c r="EU504" s="206"/>
      <c r="EV504" s="206"/>
      <c r="EW504" s="206"/>
      <c r="EX504" s="206"/>
      <c r="EY504" s="206"/>
      <c r="EZ504" s="206"/>
      <c r="FA504" s="206"/>
      <c r="FB504" s="206"/>
      <c r="FC504" s="206"/>
      <c r="FD504" s="206"/>
      <c r="FE504" s="206"/>
      <c r="FF504" s="206"/>
      <c r="FG504" s="206"/>
      <c r="FH504" s="206"/>
      <c r="FI504" s="206"/>
      <c r="FJ504" s="206"/>
      <c r="FK504" s="206"/>
      <c r="FL504" s="206"/>
      <c r="FM504" s="206"/>
      <c r="FN504" s="206"/>
      <c r="FO504" s="206"/>
      <c r="FP504" s="206"/>
      <c r="FQ504" s="206"/>
      <c r="FR504" s="206"/>
      <c r="FS504" s="206"/>
      <c r="FT504" s="206"/>
      <c r="FU504" s="206"/>
      <c r="FV504" s="206"/>
      <c r="FW504" s="206"/>
      <c r="FX504" s="206"/>
      <c r="FY504" s="206"/>
      <c r="FZ504" s="206"/>
      <c r="GA504" s="206"/>
      <c r="GB504" s="206"/>
      <c r="GC504" s="206"/>
      <c r="GD504" s="206"/>
      <c r="GE504" s="206"/>
      <c r="GF504" s="206"/>
      <c r="GG504" s="206"/>
      <c r="GH504" s="206"/>
      <c r="GI504" s="206"/>
      <c r="GJ504" s="206"/>
      <c r="GK504" s="206"/>
      <c r="GL504" s="206"/>
      <c r="GM504" s="206"/>
    </row>
    <row r="505" spans="1:195" s="236" customFormat="1" ht="9.9499999999999993" customHeight="1">
      <c r="A505" s="58"/>
      <c r="B505" s="58"/>
      <c r="C505" s="58"/>
      <c r="D505" s="58"/>
      <c r="E505" s="58"/>
      <c r="F505" s="125"/>
      <c r="G505" s="932"/>
      <c r="H505" s="933"/>
      <c r="I505" s="933"/>
      <c r="J505" s="933"/>
      <c r="K505" s="933"/>
      <c r="L505" s="933"/>
      <c r="M505" s="933"/>
      <c r="N505" s="933"/>
      <c r="O505" s="933"/>
      <c r="P505" s="933"/>
      <c r="Q505" s="933"/>
      <c r="R505" s="933"/>
      <c r="S505" s="933"/>
      <c r="T505" s="933"/>
      <c r="U505" s="933"/>
      <c r="V505" s="933"/>
      <c r="W505" s="161"/>
      <c r="X505" s="161"/>
      <c r="Y505" s="161"/>
      <c r="Z505" s="914"/>
      <c r="AA505" s="915"/>
      <c r="AB505" s="915"/>
      <c r="AC505" s="915"/>
      <c r="AD505" s="915"/>
      <c r="AE505" s="915"/>
      <c r="AF505" s="915"/>
      <c r="AG505" s="915"/>
      <c r="AH505" s="915"/>
      <c r="AI505" s="915"/>
      <c r="AJ505" s="915"/>
      <c r="AK505" s="915"/>
      <c r="AL505" s="915"/>
      <c r="AM505" s="915"/>
      <c r="AN505" s="915"/>
      <c r="AO505" s="915"/>
      <c r="AP505" s="915"/>
      <c r="AQ505" s="915"/>
      <c r="AR505" s="915"/>
      <c r="AS505" s="915"/>
      <c r="AT505" s="915"/>
      <c r="AU505" s="915"/>
      <c r="AV505" s="915"/>
      <c r="AW505" s="915"/>
      <c r="AX505" s="915"/>
      <c r="AY505" s="915"/>
      <c r="AZ505" s="916"/>
      <c r="BA505" s="170"/>
      <c r="BB505" s="127"/>
      <c r="BC505" s="58"/>
      <c r="BD505" s="58"/>
      <c r="BE505" s="922"/>
      <c r="BF505" s="805"/>
      <c r="BG505" s="808"/>
      <c r="BH505" s="808"/>
      <c r="BI505" s="805"/>
      <c r="BJ505" s="805"/>
      <c r="BK505" s="808"/>
      <c r="BL505" s="928"/>
      <c r="BM505" s="58"/>
      <c r="BN505" s="58"/>
      <c r="BO505" s="58"/>
      <c r="BP505" s="58"/>
      <c r="BQ505" s="58"/>
      <c r="BR505" s="58"/>
      <c r="BS505" s="58"/>
      <c r="BT505" s="125"/>
      <c r="BU505" s="937"/>
      <c r="BV505" s="938"/>
      <c r="BW505" s="938"/>
      <c r="BX505" s="938"/>
      <c r="BY505" s="938"/>
      <c r="BZ505" s="938"/>
      <c r="CA505" s="938"/>
      <c r="CB505" s="938"/>
      <c r="CC505" s="938"/>
      <c r="CD505" s="938"/>
      <c r="CE505" s="938"/>
      <c r="CF505" s="938"/>
      <c r="CG505" s="938"/>
      <c r="CH505" s="938"/>
      <c r="CI505" s="938"/>
      <c r="CJ505" s="938"/>
      <c r="CK505" s="161"/>
      <c r="CL505" s="161"/>
      <c r="CM505" s="161"/>
      <c r="CN505" s="914"/>
      <c r="CO505" s="915"/>
      <c r="CP505" s="915"/>
      <c r="CQ505" s="915"/>
      <c r="CR505" s="915"/>
      <c r="CS505" s="915"/>
      <c r="CT505" s="915"/>
      <c r="CU505" s="915"/>
      <c r="CV505" s="915"/>
      <c r="CW505" s="915"/>
      <c r="CX505" s="915"/>
      <c r="CY505" s="915"/>
      <c r="CZ505" s="915"/>
      <c r="DA505" s="915"/>
      <c r="DB505" s="915"/>
      <c r="DC505" s="915"/>
      <c r="DD505" s="915"/>
      <c r="DE505" s="915"/>
      <c r="DF505" s="915"/>
      <c r="DG505" s="915"/>
      <c r="DH505" s="915"/>
      <c r="DI505" s="915"/>
      <c r="DJ505" s="915"/>
      <c r="DK505" s="915"/>
      <c r="DL505" s="915"/>
      <c r="DM505" s="915"/>
      <c r="DN505" s="916"/>
      <c r="DO505" s="170"/>
      <c r="DP505" s="127"/>
      <c r="DQ505" s="58"/>
      <c r="DR505" s="58"/>
      <c r="DS505" s="922"/>
      <c r="DT505" s="805"/>
      <c r="DU505" s="808"/>
      <c r="DV505" s="808"/>
      <c r="DW505" s="805"/>
      <c r="DX505" s="805"/>
      <c r="DY505" s="808"/>
      <c r="DZ505" s="928"/>
      <c r="EA505" s="58"/>
      <c r="EB505" s="58"/>
      <c r="EC505" s="58"/>
      <c r="ED505" s="188"/>
      <c r="EE505" s="206"/>
      <c r="EF505" s="206"/>
      <c r="EG505" s="206"/>
      <c r="EH505" s="206"/>
      <c r="EI505" s="206"/>
      <c r="EJ505" s="206"/>
      <c r="EK505" s="206"/>
      <c r="EL505" s="206"/>
      <c r="EM505" s="206"/>
      <c r="EN505" s="206"/>
      <c r="EO505" s="206"/>
      <c r="EP505" s="206"/>
      <c r="EQ505" s="206"/>
      <c r="ER505" s="206"/>
      <c r="ES505" s="206"/>
      <c r="ET505" s="206"/>
      <c r="EU505" s="206"/>
      <c r="EV505" s="206"/>
      <c r="EW505" s="206"/>
      <c r="EX505" s="206"/>
      <c r="EY505" s="206"/>
      <c r="EZ505" s="206"/>
      <c r="FA505" s="206"/>
      <c r="FB505" s="206"/>
      <c r="FC505" s="206"/>
      <c r="FD505" s="206"/>
      <c r="FE505" s="206"/>
      <c r="FF505" s="206"/>
      <c r="FG505" s="206"/>
      <c r="FH505" s="206"/>
      <c r="FI505" s="206"/>
      <c r="FJ505" s="206"/>
      <c r="FK505" s="206"/>
      <c r="FL505" s="206"/>
      <c r="FM505" s="206"/>
      <c r="FN505" s="206"/>
      <c r="FO505" s="206"/>
      <c r="FP505" s="206"/>
      <c r="FQ505" s="206"/>
      <c r="FR505" s="206"/>
      <c r="FS505" s="206"/>
      <c r="FT505" s="206"/>
      <c r="FU505" s="206"/>
      <c r="FV505" s="206"/>
      <c r="FW505" s="206"/>
      <c r="FX505" s="206"/>
      <c r="FY505" s="206"/>
      <c r="FZ505" s="206"/>
      <c r="GA505" s="206"/>
      <c r="GB505" s="206"/>
      <c r="GC505" s="206"/>
      <c r="GD505" s="206"/>
      <c r="GE505" s="206"/>
      <c r="GF505" s="206"/>
      <c r="GG505" s="206"/>
      <c r="GH505" s="206"/>
      <c r="GI505" s="206"/>
      <c r="GJ505" s="206"/>
      <c r="GK505" s="206"/>
      <c r="GL505" s="206"/>
      <c r="GM505" s="206"/>
    </row>
    <row r="506" spans="1:195" s="236" customFormat="1" ht="9.9499999999999993" customHeight="1" thickBot="1">
      <c r="A506" s="58"/>
      <c r="B506" s="58"/>
      <c r="C506" s="58"/>
      <c r="D506" s="58"/>
      <c r="E506" s="58"/>
      <c r="F506" s="125"/>
      <c r="G506" s="932"/>
      <c r="H506" s="933"/>
      <c r="I506" s="933"/>
      <c r="J506" s="933"/>
      <c r="K506" s="933"/>
      <c r="L506" s="933"/>
      <c r="M506" s="933"/>
      <c r="N506" s="933"/>
      <c r="O506" s="933"/>
      <c r="P506" s="933"/>
      <c r="Q506" s="933"/>
      <c r="R506" s="933"/>
      <c r="S506" s="933"/>
      <c r="T506" s="933"/>
      <c r="U506" s="933"/>
      <c r="V506" s="933"/>
      <c r="W506" s="161"/>
      <c r="X506" s="161"/>
      <c r="Y506" s="161"/>
      <c r="Z506" s="917"/>
      <c r="AA506" s="918"/>
      <c r="AB506" s="918"/>
      <c r="AC506" s="918"/>
      <c r="AD506" s="918"/>
      <c r="AE506" s="918"/>
      <c r="AF506" s="918"/>
      <c r="AG506" s="918"/>
      <c r="AH506" s="918"/>
      <c r="AI506" s="918"/>
      <c r="AJ506" s="918"/>
      <c r="AK506" s="918"/>
      <c r="AL506" s="918"/>
      <c r="AM506" s="918"/>
      <c r="AN506" s="918"/>
      <c r="AO506" s="918"/>
      <c r="AP506" s="918"/>
      <c r="AQ506" s="918"/>
      <c r="AR506" s="918"/>
      <c r="AS506" s="918"/>
      <c r="AT506" s="918"/>
      <c r="AU506" s="918"/>
      <c r="AV506" s="918"/>
      <c r="AW506" s="918"/>
      <c r="AX506" s="918"/>
      <c r="AY506" s="918"/>
      <c r="AZ506" s="919"/>
      <c r="BA506" s="170"/>
      <c r="BB506" s="127"/>
      <c r="BC506" s="58"/>
      <c r="BD506" s="58"/>
      <c r="BE506" s="923"/>
      <c r="BF506" s="924"/>
      <c r="BG506" s="926"/>
      <c r="BH506" s="926"/>
      <c r="BI506" s="924"/>
      <c r="BJ506" s="924"/>
      <c r="BK506" s="926"/>
      <c r="BL506" s="929"/>
      <c r="BM506" s="58"/>
      <c r="BN506" s="58"/>
      <c r="BO506" s="58"/>
      <c r="BP506" s="58"/>
      <c r="BQ506" s="58"/>
      <c r="BR506" s="58"/>
      <c r="BS506" s="58"/>
      <c r="BT506" s="125"/>
      <c r="BU506" s="937"/>
      <c r="BV506" s="938"/>
      <c r="BW506" s="938"/>
      <c r="BX506" s="938"/>
      <c r="BY506" s="938"/>
      <c r="BZ506" s="938"/>
      <c r="CA506" s="938"/>
      <c r="CB506" s="938"/>
      <c r="CC506" s="938"/>
      <c r="CD506" s="938"/>
      <c r="CE506" s="938"/>
      <c r="CF506" s="938"/>
      <c r="CG506" s="938"/>
      <c r="CH506" s="938"/>
      <c r="CI506" s="938"/>
      <c r="CJ506" s="938"/>
      <c r="CK506" s="161"/>
      <c r="CL506" s="161"/>
      <c r="CM506" s="161"/>
      <c r="CN506" s="917"/>
      <c r="CO506" s="918"/>
      <c r="CP506" s="918"/>
      <c r="CQ506" s="918"/>
      <c r="CR506" s="918"/>
      <c r="CS506" s="918"/>
      <c r="CT506" s="918"/>
      <c r="CU506" s="918"/>
      <c r="CV506" s="918"/>
      <c r="CW506" s="918"/>
      <c r="CX506" s="918"/>
      <c r="CY506" s="918"/>
      <c r="CZ506" s="918"/>
      <c r="DA506" s="918"/>
      <c r="DB506" s="918"/>
      <c r="DC506" s="918"/>
      <c r="DD506" s="918"/>
      <c r="DE506" s="918"/>
      <c r="DF506" s="918"/>
      <c r="DG506" s="918"/>
      <c r="DH506" s="918"/>
      <c r="DI506" s="918"/>
      <c r="DJ506" s="918"/>
      <c r="DK506" s="918"/>
      <c r="DL506" s="918"/>
      <c r="DM506" s="918"/>
      <c r="DN506" s="919"/>
      <c r="DO506" s="170"/>
      <c r="DP506" s="127"/>
      <c r="DQ506" s="58"/>
      <c r="DR506" s="58"/>
      <c r="DS506" s="923"/>
      <c r="DT506" s="924"/>
      <c r="DU506" s="926"/>
      <c r="DV506" s="926"/>
      <c r="DW506" s="924"/>
      <c r="DX506" s="924"/>
      <c r="DY506" s="926"/>
      <c r="DZ506" s="929"/>
      <c r="EA506" s="58"/>
      <c r="EB506" s="58"/>
      <c r="EC506" s="58"/>
      <c r="ED506" s="188"/>
      <c r="EE506" s="206"/>
      <c r="EF506" s="206"/>
      <c r="EG506" s="206"/>
      <c r="EH506" s="206"/>
      <c r="EI506" s="206"/>
      <c r="EJ506" s="206"/>
      <c r="EK506" s="206"/>
      <c r="EL506" s="206"/>
      <c r="EM506" s="206"/>
      <c r="EN506" s="206"/>
      <c r="EO506" s="206"/>
      <c r="EP506" s="206"/>
      <c r="EQ506" s="206"/>
      <c r="ER506" s="206"/>
      <c r="ES506" s="206"/>
      <c r="ET506" s="206"/>
      <c r="EU506" s="206"/>
      <c r="EV506" s="206"/>
      <c r="EW506" s="206"/>
      <c r="EX506" s="206"/>
      <c r="EY506" s="206"/>
      <c r="EZ506" s="206"/>
      <c r="FA506" s="206"/>
      <c r="FB506" s="206"/>
      <c r="FC506" s="206"/>
      <c r="FD506" s="206"/>
      <c r="FE506" s="206"/>
      <c r="FF506" s="206"/>
      <c r="FG506" s="206"/>
      <c r="FH506" s="206"/>
      <c r="FI506" s="206"/>
      <c r="FJ506" s="206"/>
      <c r="FK506" s="206"/>
      <c r="FL506" s="206"/>
      <c r="FM506" s="206"/>
      <c r="FN506" s="206"/>
      <c r="FO506" s="206"/>
      <c r="FP506" s="206"/>
      <c r="FQ506" s="206"/>
      <c r="FR506" s="206"/>
      <c r="FS506" s="206"/>
      <c r="FT506" s="206"/>
      <c r="FU506" s="206"/>
      <c r="FV506" s="206"/>
      <c r="FW506" s="206"/>
      <c r="FX506" s="206"/>
      <c r="FY506" s="206"/>
      <c r="FZ506" s="206"/>
      <c r="GA506" s="206"/>
      <c r="GB506" s="206"/>
      <c r="GC506" s="206"/>
      <c r="GD506" s="206"/>
      <c r="GE506" s="206"/>
      <c r="GF506" s="206"/>
      <c r="GG506" s="206"/>
      <c r="GH506" s="206"/>
      <c r="GI506" s="206"/>
      <c r="GJ506" s="206"/>
      <c r="GK506" s="206"/>
      <c r="GL506" s="206"/>
      <c r="GM506" s="206"/>
    </row>
    <row r="507" spans="1:195" s="236" customFormat="1" ht="9.9499999999999993" customHeight="1" thickBot="1">
      <c r="A507" s="58"/>
      <c r="B507" s="58"/>
      <c r="C507" s="58"/>
      <c r="D507" s="58"/>
      <c r="E507" s="58"/>
      <c r="F507" s="125"/>
      <c r="G507" s="934"/>
      <c r="H507" s="935"/>
      <c r="I507" s="935"/>
      <c r="J507" s="935"/>
      <c r="K507" s="935"/>
      <c r="L507" s="935"/>
      <c r="M507" s="935"/>
      <c r="N507" s="935"/>
      <c r="O507" s="935"/>
      <c r="P507" s="935"/>
      <c r="Q507" s="935"/>
      <c r="R507" s="935"/>
      <c r="S507" s="935"/>
      <c r="T507" s="935"/>
      <c r="U507" s="935"/>
      <c r="V507" s="935"/>
      <c r="W507" s="114"/>
      <c r="X507" s="114"/>
      <c r="Y507" s="114"/>
      <c r="Z507" s="114"/>
      <c r="AA507" s="109"/>
      <c r="AB507" s="171"/>
      <c r="AC507" s="110"/>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2"/>
      <c r="BB507" s="127"/>
      <c r="BC507" s="58"/>
      <c r="BD507" s="58"/>
      <c r="BE507" s="58"/>
      <c r="BF507" s="58"/>
      <c r="BG507" s="58"/>
      <c r="BH507" s="58"/>
      <c r="BI507" s="58"/>
      <c r="BJ507" s="58"/>
      <c r="BK507" s="58"/>
      <c r="BL507" s="58"/>
      <c r="BM507" s="58"/>
      <c r="BN507" s="58"/>
      <c r="BO507" s="58"/>
      <c r="BP507" s="58"/>
      <c r="BQ507" s="58"/>
      <c r="BR507" s="58"/>
      <c r="BS507" s="58"/>
      <c r="BT507" s="125"/>
      <c r="BU507" s="939"/>
      <c r="BV507" s="940"/>
      <c r="BW507" s="940"/>
      <c r="BX507" s="940"/>
      <c r="BY507" s="940"/>
      <c r="BZ507" s="940"/>
      <c r="CA507" s="940"/>
      <c r="CB507" s="940"/>
      <c r="CC507" s="940"/>
      <c r="CD507" s="940"/>
      <c r="CE507" s="940"/>
      <c r="CF507" s="940"/>
      <c r="CG507" s="940"/>
      <c r="CH507" s="940"/>
      <c r="CI507" s="940"/>
      <c r="CJ507" s="940"/>
      <c r="CK507" s="114"/>
      <c r="CL507" s="114"/>
      <c r="CM507" s="114"/>
      <c r="CN507" s="114"/>
      <c r="CO507" s="109"/>
      <c r="CP507" s="171"/>
      <c r="CQ507" s="110"/>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2"/>
      <c r="DP507" s="127"/>
      <c r="DQ507" s="58"/>
      <c r="DR507" s="58"/>
      <c r="DS507" s="58"/>
      <c r="DT507" s="58"/>
      <c r="DU507" s="58"/>
      <c r="DV507" s="58"/>
      <c r="DW507" s="58"/>
      <c r="DX507" s="58"/>
      <c r="DY507" s="58"/>
      <c r="DZ507" s="58"/>
      <c r="EA507" s="58"/>
      <c r="EB507" s="58"/>
      <c r="EC507" s="58"/>
      <c r="ED507" s="188"/>
      <c r="EE507" s="206"/>
      <c r="EF507" s="206"/>
      <c r="EG507" s="206"/>
      <c r="EH507" s="206"/>
      <c r="EI507" s="206"/>
      <c r="EJ507" s="206"/>
      <c r="EK507" s="206"/>
      <c r="EL507" s="206"/>
      <c r="EM507" s="206"/>
      <c r="EN507" s="206"/>
      <c r="EO507" s="206"/>
      <c r="EP507" s="206"/>
      <c r="EQ507" s="206"/>
      <c r="ER507" s="206"/>
      <c r="ES507" s="206"/>
      <c r="ET507" s="206"/>
      <c r="EU507" s="206"/>
      <c r="EV507" s="206"/>
      <c r="EW507" s="206"/>
      <c r="EX507" s="206"/>
      <c r="EY507" s="206"/>
      <c r="EZ507" s="206"/>
      <c r="FA507" s="206"/>
      <c r="FB507" s="206"/>
      <c r="FC507" s="206"/>
      <c r="FD507" s="206"/>
      <c r="FE507" s="206"/>
      <c r="FF507" s="206"/>
      <c r="FG507" s="206"/>
      <c r="FH507" s="206"/>
      <c r="FI507" s="206"/>
      <c r="FJ507" s="206"/>
      <c r="FK507" s="206"/>
      <c r="FL507" s="206"/>
      <c r="FM507" s="206"/>
      <c r="FN507" s="206"/>
      <c r="FO507" s="206"/>
      <c r="FP507" s="206"/>
      <c r="FQ507" s="206"/>
      <c r="FR507" s="206"/>
      <c r="FS507" s="206"/>
      <c r="FT507" s="206"/>
      <c r="FU507" s="206"/>
      <c r="FV507" s="206"/>
      <c r="FW507" s="206"/>
      <c r="FX507" s="206"/>
      <c r="FY507" s="206"/>
      <c r="FZ507" s="206"/>
      <c r="GA507" s="206"/>
      <c r="GB507" s="206"/>
      <c r="GC507" s="206"/>
      <c r="GD507" s="206"/>
      <c r="GE507" s="206"/>
      <c r="GF507" s="206"/>
      <c r="GG507" s="206"/>
      <c r="GH507" s="206"/>
      <c r="GI507" s="206"/>
      <c r="GJ507" s="206"/>
      <c r="GK507" s="206"/>
      <c r="GL507" s="206"/>
      <c r="GM507" s="206"/>
    </row>
    <row r="508" spans="1:195" s="236" customFormat="1" ht="9" customHeight="1">
      <c r="A508" s="58"/>
      <c r="B508" s="58"/>
      <c r="C508" s="58"/>
      <c r="D508" s="58"/>
      <c r="E508" s="58"/>
      <c r="F508" s="125"/>
      <c r="G508" s="216"/>
      <c r="H508" s="216"/>
      <c r="I508" s="216"/>
      <c r="J508" s="216"/>
      <c r="K508" s="216"/>
      <c r="L508" s="216"/>
      <c r="M508" s="216"/>
      <c r="N508" s="216"/>
      <c r="O508" s="216"/>
      <c r="P508" s="216"/>
      <c r="Q508" s="216"/>
      <c r="R508" s="216"/>
      <c r="S508" s="216"/>
      <c r="T508" s="216"/>
      <c r="U508" s="216"/>
      <c r="V508" s="216"/>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58"/>
      <c r="BD508" s="58"/>
      <c r="BE508" s="58"/>
      <c r="BF508" s="58"/>
      <c r="BG508" s="58"/>
      <c r="BH508" s="58"/>
      <c r="BI508" s="58"/>
      <c r="BJ508" s="58"/>
      <c r="BK508" s="58"/>
      <c r="BL508" s="58"/>
      <c r="BM508" s="58"/>
      <c r="BN508" s="58"/>
      <c r="BO508" s="58"/>
      <c r="BP508" s="58"/>
      <c r="BQ508" s="58"/>
      <c r="BR508" s="58"/>
      <c r="BS508" s="58"/>
      <c r="BT508" s="125"/>
      <c r="BU508" s="216"/>
      <c r="BV508" s="216"/>
      <c r="BW508" s="216"/>
      <c r="BX508" s="216"/>
      <c r="BY508" s="216"/>
      <c r="BZ508" s="216"/>
      <c r="CA508" s="216"/>
      <c r="CB508" s="216"/>
      <c r="CC508" s="216"/>
      <c r="CD508" s="216"/>
      <c r="CE508" s="216"/>
      <c r="CF508" s="216"/>
      <c r="CG508" s="216"/>
      <c r="CH508" s="216"/>
      <c r="CI508" s="216"/>
      <c r="CJ508" s="216"/>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58"/>
      <c r="DR508" s="58"/>
      <c r="DS508" s="58"/>
      <c r="DT508" s="58"/>
      <c r="DU508" s="58"/>
      <c r="DV508" s="58"/>
      <c r="DW508" s="58"/>
      <c r="DX508" s="58"/>
      <c r="DY508" s="58"/>
      <c r="DZ508" s="58"/>
      <c r="EA508" s="58"/>
      <c r="EB508" s="58"/>
      <c r="EC508" s="58"/>
      <c r="ED508" s="188"/>
      <c r="EE508" s="206"/>
      <c r="EF508" s="206"/>
      <c r="EG508" s="206"/>
      <c r="EH508" s="206"/>
      <c r="EI508" s="206"/>
      <c r="EJ508" s="206"/>
      <c r="EK508" s="206"/>
      <c r="EL508" s="206"/>
      <c r="EM508" s="206"/>
      <c r="EN508" s="206"/>
      <c r="EO508" s="206"/>
      <c r="EP508" s="206"/>
      <c r="EQ508" s="206"/>
      <c r="ER508" s="206"/>
      <c r="ES508" s="206"/>
      <c r="ET508" s="206"/>
      <c r="EU508" s="206"/>
      <c r="EV508" s="206"/>
      <c r="EW508" s="206"/>
      <c r="EX508" s="206"/>
      <c r="EY508" s="206"/>
      <c r="EZ508" s="206"/>
      <c r="FA508" s="206"/>
      <c r="FB508" s="206"/>
      <c r="FC508" s="206"/>
      <c r="FD508" s="206"/>
      <c r="FE508" s="206"/>
      <c r="FF508" s="206"/>
      <c r="FG508" s="206"/>
      <c r="FH508" s="206"/>
      <c r="FI508" s="206"/>
      <c r="FJ508" s="206"/>
      <c r="FK508" s="206"/>
      <c r="FL508" s="206"/>
      <c r="FM508" s="206"/>
      <c r="FN508" s="206"/>
      <c r="FO508" s="206"/>
      <c r="FP508" s="206"/>
      <c r="FQ508" s="206"/>
      <c r="FR508" s="206"/>
      <c r="FS508" s="206"/>
      <c r="FT508" s="206"/>
      <c r="FU508" s="206"/>
      <c r="FV508" s="206"/>
      <c r="FW508" s="206"/>
      <c r="FX508" s="206"/>
      <c r="FY508" s="206"/>
      <c r="FZ508" s="206"/>
      <c r="GA508" s="206"/>
      <c r="GB508" s="206"/>
      <c r="GC508" s="206"/>
      <c r="GD508" s="206"/>
      <c r="GE508" s="206"/>
      <c r="GF508" s="206"/>
      <c r="GG508" s="206"/>
      <c r="GH508" s="206"/>
      <c r="GI508" s="206"/>
      <c r="GJ508" s="206"/>
      <c r="GK508" s="206"/>
      <c r="GL508" s="206"/>
      <c r="GM508" s="206"/>
    </row>
    <row r="509" spans="1:195" s="236" customFormat="1" ht="26.25" customHeight="1" thickBot="1">
      <c r="A509" s="58"/>
      <c r="B509" s="58"/>
      <c r="C509" s="58"/>
      <c r="D509" s="58"/>
      <c r="E509" s="58"/>
      <c r="F509" s="58"/>
      <c r="G509" s="66"/>
      <c r="H509" s="66"/>
      <c r="I509" s="66"/>
      <c r="J509" s="66"/>
      <c r="K509" s="66"/>
      <c r="L509" s="66"/>
      <c r="M509" s="66"/>
      <c r="N509" s="66"/>
      <c r="O509" s="66"/>
      <c r="P509" s="66"/>
      <c r="Q509" s="66"/>
      <c r="R509" s="66"/>
      <c r="S509" s="66"/>
      <c r="T509" s="66"/>
      <c r="U509" s="66"/>
      <c r="V509" s="66"/>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66"/>
      <c r="BV509" s="66"/>
      <c r="BW509" s="66"/>
      <c r="BX509" s="66"/>
      <c r="BY509" s="66"/>
      <c r="BZ509" s="66"/>
      <c r="CA509" s="66"/>
      <c r="CB509" s="66"/>
      <c r="CC509" s="66"/>
      <c r="CD509" s="66"/>
      <c r="CE509" s="66"/>
      <c r="CF509" s="66"/>
      <c r="CG509" s="66"/>
      <c r="CH509" s="66"/>
      <c r="CI509" s="66"/>
      <c r="CJ509" s="66"/>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188"/>
      <c r="EE509" s="206"/>
      <c r="EF509" s="206"/>
      <c r="EG509" s="206"/>
      <c r="EH509" s="206"/>
      <c r="EI509" s="206"/>
      <c r="EJ509" s="206"/>
      <c r="EK509" s="206"/>
      <c r="EL509" s="206"/>
      <c r="EM509" s="206"/>
      <c r="EN509" s="206"/>
      <c r="EO509" s="206"/>
      <c r="EP509" s="206"/>
      <c r="EQ509" s="206"/>
      <c r="ER509" s="206"/>
      <c r="ES509" s="206"/>
      <c r="ET509" s="206"/>
      <c r="EU509" s="206"/>
      <c r="EV509" s="206"/>
      <c r="EW509" s="206"/>
      <c r="EX509" s="206"/>
      <c r="EY509" s="206"/>
      <c r="EZ509" s="206"/>
      <c r="FA509" s="206"/>
      <c r="FB509" s="206"/>
      <c r="FC509" s="206"/>
      <c r="FD509" s="206"/>
      <c r="FE509" s="206"/>
      <c r="FF509" s="206"/>
      <c r="FG509" s="206"/>
      <c r="FH509" s="206"/>
      <c r="FI509" s="206"/>
      <c r="FJ509" s="206"/>
      <c r="FK509" s="206"/>
      <c r="FL509" s="206"/>
      <c r="FM509" s="206"/>
      <c r="FN509" s="206"/>
      <c r="FO509" s="206"/>
      <c r="FP509" s="206"/>
      <c r="FQ509" s="206"/>
      <c r="FR509" s="206"/>
      <c r="FS509" s="206"/>
      <c r="FT509" s="206"/>
      <c r="FU509" s="206"/>
      <c r="FV509" s="206"/>
      <c r="FW509" s="206"/>
      <c r="FX509" s="206"/>
      <c r="FY509" s="206"/>
      <c r="FZ509" s="206"/>
      <c r="GA509" s="206"/>
      <c r="GB509" s="206"/>
      <c r="GC509" s="206"/>
      <c r="GD509" s="206"/>
      <c r="GE509" s="206"/>
      <c r="GF509" s="206"/>
      <c r="GG509" s="206"/>
      <c r="GH509" s="206"/>
      <c r="GI509" s="206"/>
      <c r="GJ509" s="206"/>
      <c r="GK509" s="206"/>
      <c r="GL509" s="206"/>
      <c r="GM509" s="206"/>
    </row>
    <row r="510" spans="1:195" s="236" customFormat="1" ht="9.9499999999999993" customHeight="1" thickBot="1">
      <c r="A510" s="58"/>
      <c r="B510" s="58"/>
      <c r="C510" s="58"/>
      <c r="D510" s="58"/>
      <c r="E510" s="58"/>
      <c r="F510" s="58"/>
      <c r="G510" s="930" t="s">
        <v>427</v>
      </c>
      <c r="H510" s="931"/>
      <c r="I510" s="931"/>
      <c r="J510" s="931"/>
      <c r="K510" s="931"/>
      <c r="L510" s="931"/>
      <c r="M510" s="931"/>
      <c r="N510" s="931"/>
      <c r="O510" s="931"/>
      <c r="P510" s="931"/>
      <c r="Q510" s="931"/>
      <c r="R510" s="931"/>
      <c r="S510" s="931"/>
      <c r="T510" s="931"/>
      <c r="U510" s="931"/>
      <c r="V510" s="931"/>
      <c r="W510" s="111"/>
      <c r="X510" s="111"/>
      <c r="Y510" s="111"/>
      <c r="Z510" s="111"/>
      <c r="AA510" s="104"/>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6"/>
      <c r="BB510" s="58"/>
      <c r="BC510" s="58"/>
      <c r="BD510" s="58"/>
      <c r="BE510" s="58"/>
      <c r="BF510" s="58"/>
      <c r="BG510" s="58"/>
      <c r="BH510" s="58"/>
      <c r="BI510" s="58"/>
      <c r="BJ510" s="58"/>
      <c r="BK510" s="58"/>
      <c r="BL510" s="58"/>
      <c r="BM510" s="58"/>
      <c r="BN510" s="58"/>
      <c r="BO510" s="58"/>
      <c r="BP510" s="58"/>
      <c r="BQ510" s="58"/>
      <c r="BR510" s="58"/>
      <c r="BS510" s="58"/>
      <c r="BT510" s="58"/>
      <c r="BU510" s="930" t="s">
        <v>427</v>
      </c>
      <c r="BV510" s="936"/>
      <c r="BW510" s="936"/>
      <c r="BX510" s="936"/>
      <c r="BY510" s="936"/>
      <c r="BZ510" s="936"/>
      <c r="CA510" s="936"/>
      <c r="CB510" s="936"/>
      <c r="CC510" s="936"/>
      <c r="CD510" s="936"/>
      <c r="CE510" s="936"/>
      <c r="CF510" s="936"/>
      <c r="CG510" s="936"/>
      <c r="CH510" s="936"/>
      <c r="CI510" s="936"/>
      <c r="CJ510" s="936"/>
      <c r="CK510" s="111"/>
      <c r="CL510" s="111"/>
      <c r="CM510" s="111"/>
      <c r="CN510" s="111"/>
      <c r="CO510" s="104"/>
      <c r="CP510" s="105"/>
      <c r="CQ510" s="105"/>
      <c r="CR510" s="105"/>
      <c r="CS510" s="105"/>
      <c r="CT510" s="105"/>
      <c r="CU510" s="105"/>
      <c r="CV510" s="105"/>
      <c r="CW510" s="105"/>
      <c r="CX510" s="105"/>
      <c r="CY510" s="105"/>
      <c r="CZ510" s="105"/>
      <c r="DA510" s="105"/>
      <c r="DB510" s="105"/>
      <c r="DC510" s="105"/>
      <c r="DD510" s="105"/>
      <c r="DE510" s="105"/>
      <c r="DF510" s="105"/>
      <c r="DG510" s="105"/>
      <c r="DH510" s="105"/>
      <c r="DI510" s="105"/>
      <c r="DJ510" s="105"/>
      <c r="DK510" s="105"/>
      <c r="DL510" s="105"/>
      <c r="DM510" s="105"/>
      <c r="DN510" s="105"/>
      <c r="DO510" s="106"/>
      <c r="DP510" s="58"/>
      <c r="DQ510" s="58"/>
      <c r="DR510" s="58"/>
      <c r="DS510" s="58"/>
      <c r="DT510" s="58"/>
      <c r="DU510" s="58"/>
      <c r="DV510" s="58"/>
      <c r="DW510" s="58"/>
      <c r="DX510" s="58"/>
      <c r="DY510" s="58"/>
      <c r="DZ510" s="58"/>
      <c r="EA510" s="58"/>
      <c r="EB510" s="58"/>
      <c r="EC510" s="58"/>
      <c r="ED510" s="188"/>
      <c r="EE510" s="206"/>
      <c r="EF510" s="206"/>
      <c r="EG510" s="206"/>
      <c r="EH510" s="206"/>
      <c r="EI510" s="206"/>
      <c r="EJ510" s="206"/>
      <c r="EK510" s="206"/>
      <c r="EL510" s="206"/>
      <c r="EM510" s="206"/>
      <c r="EN510" s="206"/>
      <c r="EO510" s="206"/>
      <c r="EP510" s="206"/>
      <c r="EQ510" s="206"/>
      <c r="ER510" s="206"/>
      <c r="ES510" s="206"/>
      <c r="ET510" s="206"/>
      <c r="EU510" s="206"/>
      <c r="EV510" s="206"/>
      <c r="EW510" s="206"/>
      <c r="EX510" s="206"/>
      <c r="EY510" s="206"/>
      <c r="EZ510" s="206"/>
      <c r="FA510" s="206"/>
      <c r="FB510" s="206"/>
      <c r="FC510" s="206"/>
      <c r="FD510" s="206"/>
      <c r="FE510" s="206"/>
      <c r="FF510" s="206"/>
      <c r="FG510" s="206"/>
      <c r="FH510" s="206"/>
      <c r="FI510" s="206"/>
      <c r="FJ510" s="206"/>
      <c r="FK510" s="206"/>
      <c r="FL510" s="206"/>
      <c r="FM510" s="206"/>
      <c r="FN510" s="206"/>
      <c r="FO510" s="206"/>
      <c r="FP510" s="206"/>
      <c r="FQ510" s="206"/>
      <c r="FR510" s="206"/>
      <c r="FS510" s="206"/>
      <c r="FT510" s="206"/>
      <c r="FU510" s="206"/>
      <c r="FV510" s="206"/>
      <c r="FW510" s="206"/>
      <c r="FX510" s="206"/>
      <c r="FY510" s="206"/>
      <c r="FZ510" s="206"/>
      <c r="GA510" s="206"/>
      <c r="GB510" s="206"/>
      <c r="GC510" s="206"/>
      <c r="GD510" s="206"/>
      <c r="GE510" s="206"/>
      <c r="GF510" s="206"/>
      <c r="GG510" s="206"/>
      <c r="GH510" s="206"/>
      <c r="GI510" s="206"/>
      <c r="GJ510" s="206"/>
      <c r="GK510" s="206"/>
      <c r="GL510" s="206"/>
      <c r="GM510" s="206"/>
    </row>
    <row r="511" spans="1:195" s="236" customFormat="1" ht="9.9499999999999993" customHeight="1">
      <c r="A511" s="58"/>
      <c r="B511" s="58"/>
      <c r="C511" s="58"/>
      <c r="D511" s="58"/>
      <c r="E511" s="58"/>
      <c r="F511" s="58"/>
      <c r="G511" s="932"/>
      <c r="H511" s="933"/>
      <c r="I511" s="933"/>
      <c r="J511" s="933"/>
      <c r="K511" s="933"/>
      <c r="L511" s="933"/>
      <c r="M511" s="933"/>
      <c r="N511" s="933"/>
      <c r="O511" s="933"/>
      <c r="P511" s="933"/>
      <c r="Q511" s="933"/>
      <c r="R511" s="933"/>
      <c r="S511" s="933"/>
      <c r="T511" s="933"/>
      <c r="U511" s="933"/>
      <c r="V511" s="933"/>
      <c r="W511" s="161"/>
      <c r="X511" s="161"/>
      <c r="Y511" s="161"/>
      <c r="Z511" s="911" t="s">
        <v>428</v>
      </c>
      <c r="AA511" s="912"/>
      <c r="AB511" s="912"/>
      <c r="AC511" s="912"/>
      <c r="AD511" s="912"/>
      <c r="AE511" s="912"/>
      <c r="AF511" s="912"/>
      <c r="AG511" s="912"/>
      <c r="AH511" s="912"/>
      <c r="AI511" s="912"/>
      <c r="AJ511" s="912"/>
      <c r="AK511" s="912"/>
      <c r="AL511" s="912"/>
      <c r="AM511" s="912"/>
      <c r="AN511" s="912"/>
      <c r="AO511" s="912"/>
      <c r="AP511" s="912"/>
      <c r="AQ511" s="912"/>
      <c r="AR511" s="912"/>
      <c r="AS511" s="912"/>
      <c r="AT511" s="912"/>
      <c r="AU511" s="912"/>
      <c r="AV511" s="912"/>
      <c r="AW511" s="912"/>
      <c r="AX511" s="912"/>
      <c r="AY511" s="912"/>
      <c r="AZ511" s="913"/>
      <c r="BA511" s="107"/>
      <c r="BB511" s="58"/>
      <c r="BC511" s="58"/>
      <c r="BD511" s="58"/>
      <c r="BE511" s="920"/>
      <c r="BF511" s="921"/>
      <c r="BG511" s="925" t="s">
        <v>92</v>
      </c>
      <c r="BH511" s="925"/>
      <c r="BI511" s="921"/>
      <c r="BJ511" s="921"/>
      <c r="BK511" s="925" t="s">
        <v>93</v>
      </c>
      <c r="BL511" s="927"/>
      <c r="BM511" s="58"/>
      <c r="BN511" s="58"/>
      <c r="BO511" s="58"/>
      <c r="BP511" s="58"/>
      <c r="BQ511" s="58"/>
      <c r="BR511" s="58"/>
      <c r="BS511" s="58"/>
      <c r="BT511" s="58"/>
      <c r="BU511" s="937"/>
      <c r="BV511" s="938"/>
      <c r="BW511" s="938"/>
      <c r="BX511" s="938"/>
      <c r="BY511" s="938"/>
      <c r="BZ511" s="938"/>
      <c r="CA511" s="938"/>
      <c r="CB511" s="938"/>
      <c r="CC511" s="938"/>
      <c r="CD511" s="938"/>
      <c r="CE511" s="938"/>
      <c r="CF511" s="938"/>
      <c r="CG511" s="938"/>
      <c r="CH511" s="938"/>
      <c r="CI511" s="938"/>
      <c r="CJ511" s="938"/>
      <c r="CK511" s="161"/>
      <c r="CL511" s="161"/>
      <c r="CM511" s="161"/>
      <c r="CN511" s="911" t="s">
        <v>428</v>
      </c>
      <c r="CO511" s="912"/>
      <c r="CP511" s="912"/>
      <c r="CQ511" s="912"/>
      <c r="CR511" s="912"/>
      <c r="CS511" s="912"/>
      <c r="CT511" s="912"/>
      <c r="CU511" s="912"/>
      <c r="CV511" s="912"/>
      <c r="CW511" s="912"/>
      <c r="CX511" s="912"/>
      <c r="CY511" s="912"/>
      <c r="CZ511" s="912"/>
      <c r="DA511" s="912"/>
      <c r="DB511" s="912"/>
      <c r="DC511" s="912"/>
      <c r="DD511" s="912"/>
      <c r="DE511" s="912"/>
      <c r="DF511" s="912"/>
      <c r="DG511" s="912"/>
      <c r="DH511" s="912"/>
      <c r="DI511" s="912"/>
      <c r="DJ511" s="912"/>
      <c r="DK511" s="912"/>
      <c r="DL511" s="912"/>
      <c r="DM511" s="912"/>
      <c r="DN511" s="913"/>
      <c r="DO511" s="107"/>
      <c r="DP511" s="58"/>
      <c r="DQ511" s="58"/>
      <c r="DR511" s="58"/>
      <c r="DS511" s="920">
        <v>9</v>
      </c>
      <c r="DT511" s="921"/>
      <c r="DU511" s="925" t="s">
        <v>92</v>
      </c>
      <c r="DV511" s="925"/>
      <c r="DW511" s="921">
        <v>1</v>
      </c>
      <c r="DX511" s="921"/>
      <c r="DY511" s="925" t="s">
        <v>93</v>
      </c>
      <c r="DZ511" s="927"/>
      <c r="EA511" s="58"/>
      <c r="EB511" s="58"/>
      <c r="EC511" s="58"/>
      <c r="ED511" s="188"/>
      <c r="EE511" s="206"/>
      <c r="EF511" s="206"/>
      <c r="EG511" s="206"/>
      <c r="EH511" s="206"/>
      <c r="EI511" s="206"/>
      <c r="EJ511" s="206"/>
      <c r="EK511" s="206"/>
      <c r="EL511" s="206"/>
      <c r="EM511" s="206"/>
      <c r="EN511" s="206"/>
      <c r="EO511" s="206"/>
      <c r="EP511" s="206"/>
      <c r="EQ511" s="206"/>
      <c r="ER511" s="206"/>
      <c r="ES511" s="206"/>
      <c r="ET511" s="206"/>
      <c r="EU511" s="206"/>
      <c r="EV511" s="206"/>
      <c r="EW511" s="206"/>
      <c r="EX511" s="206"/>
      <c r="EY511" s="206"/>
      <c r="EZ511" s="206"/>
      <c r="FA511" s="206"/>
      <c r="FB511" s="206"/>
      <c r="FC511" s="206"/>
      <c r="FD511" s="206"/>
      <c r="FE511" s="206"/>
      <c r="FF511" s="206"/>
      <c r="FG511" s="206"/>
      <c r="FH511" s="206"/>
      <c r="FI511" s="206"/>
      <c r="FJ511" s="206"/>
      <c r="FK511" s="206"/>
      <c r="FL511" s="206"/>
      <c r="FM511" s="206"/>
      <c r="FN511" s="206"/>
      <c r="FO511" s="206"/>
      <c r="FP511" s="206"/>
      <c r="FQ511" s="206"/>
      <c r="FR511" s="206"/>
      <c r="FS511" s="206"/>
      <c r="FT511" s="206"/>
      <c r="FU511" s="206"/>
      <c r="FV511" s="206"/>
      <c r="FW511" s="206"/>
      <c r="FX511" s="206"/>
      <c r="FY511" s="206"/>
      <c r="FZ511" s="206"/>
      <c r="GA511" s="206"/>
      <c r="GB511" s="206"/>
      <c r="GC511" s="206"/>
      <c r="GD511" s="206"/>
      <c r="GE511" s="206"/>
      <c r="GF511" s="206"/>
      <c r="GG511" s="206"/>
      <c r="GH511" s="206"/>
      <c r="GI511" s="206"/>
      <c r="GJ511" s="206"/>
      <c r="GK511" s="206"/>
      <c r="GL511" s="206"/>
      <c r="GM511" s="206"/>
    </row>
    <row r="512" spans="1:195" s="236" customFormat="1" ht="9.9499999999999993" customHeight="1">
      <c r="A512" s="58"/>
      <c r="B512" s="58"/>
      <c r="C512" s="58"/>
      <c r="D512" s="58"/>
      <c r="E512" s="58"/>
      <c r="F512" s="58"/>
      <c r="G512" s="932"/>
      <c r="H512" s="933"/>
      <c r="I512" s="933"/>
      <c r="J512" s="933"/>
      <c r="K512" s="933"/>
      <c r="L512" s="933"/>
      <c r="M512" s="933"/>
      <c r="N512" s="933"/>
      <c r="O512" s="933"/>
      <c r="P512" s="933"/>
      <c r="Q512" s="933"/>
      <c r="R512" s="933"/>
      <c r="S512" s="933"/>
      <c r="T512" s="933"/>
      <c r="U512" s="933"/>
      <c r="V512" s="933"/>
      <c r="W512" s="161"/>
      <c r="X512" s="161"/>
      <c r="Y512" s="161"/>
      <c r="Z512" s="914"/>
      <c r="AA512" s="915"/>
      <c r="AB512" s="915"/>
      <c r="AC512" s="915"/>
      <c r="AD512" s="915"/>
      <c r="AE512" s="915"/>
      <c r="AF512" s="915"/>
      <c r="AG512" s="915"/>
      <c r="AH512" s="915"/>
      <c r="AI512" s="915"/>
      <c r="AJ512" s="915"/>
      <c r="AK512" s="915"/>
      <c r="AL512" s="915"/>
      <c r="AM512" s="915"/>
      <c r="AN512" s="915"/>
      <c r="AO512" s="915"/>
      <c r="AP512" s="915"/>
      <c r="AQ512" s="915"/>
      <c r="AR512" s="915"/>
      <c r="AS512" s="915"/>
      <c r="AT512" s="915"/>
      <c r="AU512" s="915"/>
      <c r="AV512" s="915"/>
      <c r="AW512" s="915"/>
      <c r="AX512" s="915"/>
      <c r="AY512" s="915"/>
      <c r="AZ512" s="916"/>
      <c r="BA512" s="170"/>
      <c r="BB512" s="58"/>
      <c r="BC512" s="58"/>
      <c r="BD512" s="58"/>
      <c r="BE512" s="922"/>
      <c r="BF512" s="805"/>
      <c r="BG512" s="808"/>
      <c r="BH512" s="808"/>
      <c r="BI512" s="805"/>
      <c r="BJ512" s="805"/>
      <c r="BK512" s="808"/>
      <c r="BL512" s="928"/>
      <c r="BM512" s="58"/>
      <c r="BN512" s="58"/>
      <c r="BO512" s="58"/>
      <c r="BP512" s="58"/>
      <c r="BQ512" s="58"/>
      <c r="BR512" s="58"/>
      <c r="BS512" s="58"/>
      <c r="BT512" s="58"/>
      <c r="BU512" s="937"/>
      <c r="BV512" s="938"/>
      <c r="BW512" s="938"/>
      <c r="BX512" s="938"/>
      <c r="BY512" s="938"/>
      <c r="BZ512" s="938"/>
      <c r="CA512" s="938"/>
      <c r="CB512" s="938"/>
      <c r="CC512" s="938"/>
      <c r="CD512" s="938"/>
      <c r="CE512" s="938"/>
      <c r="CF512" s="938"/>
      <c r="CG512" s="938"/>
      <c r="CH512" s="938"/>
      <c r="CI512" s="938"/>
      <c r="CJ512" s="938"/>
      <c r="CK512" s="161"/>
      <c r="CL512" s="161"/>
      <c r="CM512" s="161"/>
      <c r="CN512" s="914"/>
      <c r="CO512" s="915"/>
      <c r="CP512" s="915"/>
      <c r="CQ512" s="915"/>
      <c r="CR512" s="915"/>
      <c r="CS512" s="915"/>
      <c r="CT512" s="915"/>
      <c r="CU512" s="915"/>
      <c r="CV512" s="915"/>
      <c r="CW512" s="915"/>
      <c r="CX512" s="915"/>
      <c r="CY512" s="915"/>
      <c r="CZ512" s="915"/>
      <c r="DA512" s="915"/>
      <c r="DB512" s="915"/>
      <c r="DC512" s="915"/>
      <c r="DD512" s="915"/>
      <c r="DE512" s="915"/>
      <c r="DF512" s="915"/>
      <c r="DG512" s="915"/>
      <c r="DH512" s="915"/>
      <c r="DI512" s="915"/>
      <c r="DJ512" s="915"/>
      <c r="DK512" s="915"/>
      <c r="DL512" s="915"/>
      <c r="DM512" s="915"/>
      <c r="DN512" s="916"/>
      <c r="DO512" s="170"/>
      <c r="DP512" s="58"/>
      <c r="DQ512" s="58"/>
      <c r="DR512" s="58"/>
      <c r="DS512" s="922"/>
      <c r="DT512" s="805"/>
      <c r="DU512" s="808"/>
      <c r="DV512" s="808"/>
      <c r="DW512" s="805"/>
      <c r="DX512" s="805"/>
      <c r="DY512" s="808"/>
      <c r="DZ512" s="928"/>
      <c r="EA512" s="58"/>
      <c r="EB512" s="58"/>
      <c r="EC512" s="58"/>
      <c r="ED512" s="188"/>
      <c r="EE512" s="206"/>
      <c r="EF512" s="206"/>
      <c r="EG512" s="206"/>
      <c r="EH512" s="206"/>
      <c r="EI512" s="206"/>
      <c r="EJ512" s="206"/>
      <c r="EK512" s="206"/>
      <c r="EL512" s="206"/>
      <c r="EM512" s="206"/>
      <c r="EN512" s="206"/>
      <c r="EO512" s="206"/>
      <c r="EP512" s="206"/>
      <c r="EQ512" s="206"/>
      <c r="ER512" s="206"/>
      <c r="ES512" s="206"/>
      <c r="ET512" s="206"/>
      <c r="EU512" s="206"/>
      <c r="EV512" s="206"/>
      <c r="EW512" s="206"/>
      <c r="EX512" s="206"/>
      <c r="EY512" s="206"/>
      <c r="EZ512" s="206"/>
      <c r="FA512" s="206"/>
      <c r="FB512" s="206"/>
      <c r="FC512" s="206"/>
      <c r="FD512" s="206"/>
      <c r="FE512" s="206"/>
      <c r="FF512" s="206"/>
      <c r="FG512" s="206"/>
      <c r="FH512" s="206"/>
      <c r="FI512" s="206"/>
      <c r="FJ512" s="206"/>
      <c r="FK512" s="206"/>
      <c r="FL512" s="206"/>
      <c r="FM512" s="206"/>
      <c r="FN512" s="206"/>
      <c r="FO512" s="206"/>
      <c r="FP512" s="206"/>
      <c r="FQ512" s="206"/>
      <c r="FR512" s="206"/>
      <c r="FS512" s="206"/>
      <c r="FT512" s="206"/>
      <c r="FU512" s="206"/>
      <c r="FV512" s="206"/>
      <c r="FW512" s="206"/>
      <c r="FX512" s="206"/>
      <c r="FY512" s="206"/>
      <c r="FZ512" s="206"/>
      <c r="GA512" s="206"/>
      <c r="GB512" s="206"/>
      <c r="GC512" s="206"/>
      <c r="GD512" s="206"/>
      <c r="GE512" s="206"/>
      <c r="GF512" s="206"/>
      <c r="GG512" s="206"/>
      <c r="GH512" s="206"/>
      <c r="GI512" s="206"/>
      <c r="GJ512" s="206"/>
      <c r="GK512" s="206"/>
      <c r="GL512" s="206"/>
      <c r="GM512" s="206"/>
    </row>
    <row r="513" spans="1:195" s="236" customFormat="1" ht="9.9499999999999993" customHeight="1" thickBot="1">
      <c r="A513" s="58"/>
      <c r="B513" s="58"/>
      <c r="C513" s="58"/>
      <c r="D513" s="58"/>
      <c r="E513" s="58"/>
      <c r="F513" s="58"/>
      <c r="G513" s="932"/>
      <c r="H513" s="933"/>
      <c r="I513" s="933"/>
      <c r="J513" s="933"/>
      <c r="K513" s="933"/>
      <c r="L513" s="933"/>
      <c r="M513" s="933"/>
      <c r="N513" s="933"/>
      <c r="O513" s="933"/>
      <c r="P513" s="933"/>
      <c r="Q513" s="933"/>
      <c r="R513" s="933"/>
      <c r="S513" s="933"/>
      <c r="T513" s="933"/>
      <c r="U513" s="933"/>
      <c r="V513" s="933"/>
      <c r="W513" s="161"/>
      <c r="X513" s="161"/>
      <c r="Y513" s="161"/>
      <c r="Z513" s="917"/>
      <c r="AA513" s="918"/>
      <c r="AB513" s="918"/>
      <c r="AC513" s="918"/>
      <c r="AD513" s="918"/>
      <c r="AE513" s="918"/>
      <c r="AF513" s="918"/>
      <c r="AG513" s="918"/>
      <c r="AH513" s="918"/>
      <c r="AI513" s="918"/>
      <c r="AJ513" s="918"/>
      <c r="AK513" s="918"/>
      <c r="AL513" s="918"/>
      <c r="AM513" s="918"/>
      <c r="AN513" s="918"/>
      <c r="AO513" s="918"/>
      <c r="AP513" s="918"/>
      <c r="AQ513" s="918"/>
      <c r="AR513" s="918"/>
      <c r="AS513" s="918"/>
      <c r="AT513" s="918"/>
      <c r="AU513" s="918"/>
      <c r="AV513" s="918"/>
      <c r="AW513" s="918"/>
      <c r="AX513" s="918"/>
      <c r="AY513" s="918"/>
      <c r="AZ513" s="919"/>
      <c r="BA513" s="170"/>
      <c r="BB513" s="58"/>
      <c r="BC513" s="58"/>
      <c r="BD513" s="58"/>
      <c r="BE513" s="923"/>
      <c r="BF513" s="924"/>
      <c r="BG513" s="926"/>
      <c r="BH513" s="926"/>
      <c r="BI513" s="924"/>
      <c r="BJ513" s="924"/>
      <c r="BK513" s="926"/>
      <c r="BL513" s="929"/>
      <c r="BM513" s="58"/>
      <c r="BN513" s="58"/>
      <c r="BO513" s="58"/>
      <c r="BP513" s="58"/>
      <c r="BQ513" s="58"/>
      <c r="BR513" s="58"/>
      <c r="BS513" s="58"/>
      <c r="BT513" s="58"/>
      <c r="BU513" s="937"/>
      <c r="BV513" s="938"/>
      <c r="BW513" s="938"/>
      <c r="BX513" s="938"/>
      <c r="BY513" s="938"/>
      <c r="BZ513" s="938"/>
      <c r="CA513" s="938"/>
      <c r="CB513" s="938"/>
      <c r="CC513" s="938"/>
      <c r="CD513" s="938"/>
      <c r="CE513" s="938"/>
      <c r="CF513" s="938"/>
      <c r="CG513" s="938"/>
      <c r="CH513" s="938"/>
      <c r="CI513" s="938"/>
      <c r="CJ513" s="938"/>
      <c r="CK513" s="161"/>
      <c r="CL513" s="161"/>
      <c r="CM513" s="161"/>
      <c r="CN513" s="917"/>
      <c r="CO513" s="918"/>
      <c r="CP513" s="918"/>
      <c r="CQ513" s="918"/>
      <c r="CR513" s="918"/>
      <c r="CS513" s="918"/>
      <c r="CT513" s="918"/>
      <c r="CU513" s="918"/>
      <c r="CV513" s="918"/>
      <c r="CW513" s="918"/>
      <c r="CX513" s="918"/>
      <c r="CY513" s="918"/>
      <c r="CZ513" s="918"/>
      <c r="DA513" s="918"/>
      <c r="DB513" s="918"/>
      <c r="DC513" s="918"/>
      <c r="DD513" s="918"/>
      <c r="DE513" s="918"/>
      <c r="DF513" s="918"/>
      <c r="DG513" s="918"/>
      <c r="DH513" s="918"/>
      <c r="DI513" s="918"/>
      <c r="DJ513" s="918"/>
      <c r="DK513" s="918"/>
      <c r="DL513" s="918"/>
      <c r="DM513" s="918"/>
      <c r="DN513" s="919"/>
      <c r="DO513" s="170"/>
      <c r="DP513" s="58"/>
      <c r="DQ513" s="58"/>
      <c r="DR513" s="58"/>
      <c r="DS513" s="923"/>
      <c r="DT513" s="924"/>
      <c r="DU513" s="926"/>
      <c r="DV513" s="926"/>
      <c r="DW513" s="924"/>
      <c r="DX513" s="924"/>
      <c r="DY513" s="926"/>
      <c r="DZ513" s="929"/>
      <c r="EA513" s="58"/>
      <c r="EB513" s="58"/>
      <c r="EC513" s="58"/>
      <c r="ED513" s="188"/>
      <c r="EE513" s="206"/>
      <c r="EF513" s="206"/>
      <c r="EG513" s="206"/>
      <c r="EH513" s="206"/>
      <c r="EI513" s="206"/>
      <c r="EJ513" s="206"/>
      <c r="EK513" s="206"/>
      <c r="EL513" s="206"/>
      <c r="EM513" s="206"/>
      <c r="EN513" s="206"/>
      <c r="EO513" s="206"/>
      <c r="EP513" s="206"/>
      <c r="EQ513" s="206"/>
      <c r="ER513" s="206"/>
      <c r="ES513" s="206"/>
      <c r="ET513" s="206"/>
      <c r="EU513" s="206"/>
      <c r="EV513" s="206"/>
      <c r="EW513" s="206"/>
      <c r="EX513" s="206"/>
      <c r="EY513" s="206"/>
      <c r="EZ513" s="206"/>
      <c r="FA513" s="206"/>
      <c r="FB513" s="206"/>
      <c r="FC513" s="206"/>
      <c r="FD513" s="206"/>
      <c r="FE513" s="206"/>
      <c r="FF513" s="206"/>
      <c r="FG513" s="206"/>
      <c r="FH513" s="206"/>
      <c r="FI513" s="206"/>
      <c r="FJ513" s="206"/>
      <c r="FK513" s="206"/>
      <c r="FL513" s="206"/>
      <c r="FM513" s="206"/>
      <c r="FN513" s="206"/>
      <c r="FO513" s="206"/>
      <c r="FP513" s="206"/>
      <c r="FQ513" s="206"/>
      <c r="FR513" s="206"/>
      <c r="FS513" s="206"/>
      <c r="FT513" s="206"/>
      <c r="FU513" s="206"/>
      <c r="FV513" s="206"/>
      <c r="FW513" s="206"/>
      <c r="FX513" s="206"/>
      <c r="FY513" s="206"/>
      <c r="FZ513" s="206"/>
      <c r="GA513" s="206"/>
      <c r="GB513" s="206"/>
      <c r="GC513" s="206"/>
      <c r="GD513" s="206"/>
      <c r="GE513" s="206"/>
      <c r="GF513" s="206"/>
      <c r="GG513" s="206"/>
      <c r="GH513" s="206"/>
      <c r="GI513" s="206"/>
      <c r="GJ513" s="206"/>
      <c r="GK513" s="206"/>
      <c r="GL513" s="206"/>
      <c r="GM513" s="206"/>
    </row>
    <row r="514" spans="1:195" s="236" customFormat="1" ht="9.9499999999999993" customHeight="1" thickBot="1">
      <c r="A514" s="58"/>
      <c r="B514" s="58"/>
      <c r="C514" s="58"/>
      <c r="D514" s="58"/>
      <c r="E514" s="58"/>
      <c r="F514" s="58"/>
      <c r="G514" s="934"/>
      <c r="H514" s="935"/>
      <c r="I514" s="935"/>
      <c r="J514" s="935"/>
      <c r="K514" s="935"/>
      <c r="L514" s="935"/>
      <c r="M514" s="935"/>
      <c r="N514" s="935"/>
      <c r="O514" s="935"/>
      <c r="P514" s="935"/>
      <c r="Q514" s="935"/>
      <c r="R514" s="935"/>
      <c r="S514" s="935"/>
      <c r="T514" s="935"/>
      <c r="U514" s="935"/>
      <c r="V514" s="935"/>
      <c r="W514" s="114"/>
      <c r="X514" s="114"/>
      <c r="Y514" s="114"/>
      <c r="Z514" s="114"/>
      <c r="AA514" s="109"/>
      <c r="AB514" s="171"/>
      <c r="AC514" s="110"/>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2"/>
      <c r="BB514" s="58"/>
      <c r="BC514" s="58"/>
      <c r="BD514" s="58"/>
      <c r="BE514" s="58"/>
      <c r="BF514" s="58"/>
      <c r="BG514" s="58"/>
      <c r="BH514" s="58"/>
      <c r="BI514" s="58"/>
      <c r="BJ514" s="58"/>
      <c r="BK514" s="58"/>
      <c r="BL514" s="58"/>
      <c r="BM514" s="58"/>
      <c r="BN514" s="58"/>
      <c r="BO514" s="58"/>
      <c r="BP514" s="58"/>
      <c r="BQ514" s="58"/>
      <c r="BR514" s="58"/>
      <c r="BS514" s="58"/>
      <c r="BT514" s="58"/>
      <c r="BU514" s="939"/>
      <c r="BV514" s="940"/>
      <c r="BW514" s="940"/>
      <c r="BX514" s="940"/>
      <c r="BY514" s="940"/>
      <c r="BZ514" s="940"/>
      <c r="CA514" s="940"/>
      <c r="CB514" s="940"/>
      <c r="CC514" s="940"/>
      <c r="CD514" s="940"/>
      <c r="CE514" s="940"/>
      <c r="CF514" s="940"/>
      <c r="CG514" s="940"/>
      <c r="CH514" s="940"/>
      <c r="CI514" s="940"/>
      <c r="CJ514" s="940"/>
      <c r="CK514" s="114"/>
      <c r="CL514" s="114"/>
      <c r="CM514" s="114"/>
      <c r="CN514" s="114"/>
      <c r="CO514" s="109"/>
      <c r="CP514" s="171"/>
      <c r="CQ514" s="110"/>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2"/>
      <c r="DP514" s="58"/>
      <c r="DQ514" s="58"/>
      <c r="DR514" s="58"/>
      <c r="DS514" s="58"/>
      <c r="DT514" s="58"/>
      <c r="DU514" s="58"/>
      <c r="DV514" s="58"/>
      <c r="DW514" s="58"/>
      <c r="DX514" s="58"/>
      <c r="DY514" s="58"/>
      <c r="DZ514" s="58"/>
      <c r="EA514" s="58"/>
      <c r="EB514" s="58"/>
      <c r="EC514" s="58"/>
      <c r="ED514" s="188"/>
      <c r="EE514" s="206"/>
      <c r="EF514" s="206"/>
      <c r="EG514" s="206"/>
      <c r="EH514" s="206"/>
      <c r="EI514" s="206"/>
      <c r="EJ514" s="206"/>
      <c r="EK514" s="206"/>
      <c r="EL514" s="206"/>
      <c r="EM514" s="206"/>
      <c r="EN514" s="206"/>
      <c r="EO514" s="206"/>
      <c r="EP514" s="206"/>
      <c r="EQ514" s="206"/>
      <c r="ER514" s="206"/>
      <c r="ES514" s="206"/>
      <c r="ET514" s="206"/>
      <c r="EU514" s="206"/>
      <c r="EV514" s="206"/>
      <c r="EW514" s="206"/>
      <c r="EX514" s="206"/>
      <c r="EY514" s="206"/>
      <c r="EZ514" s="206"/>
      <c r="FA514" s="206"/>
      <c r="FB514" s="206"/>
      <c r="FC514" s="206"/>
      <c r="FD514" s="206"/>
      <c r="FE514" s="206"/>
      <c r="FF514" s="206"/>
      <c r="FG514" s="206"/>
      <c r="FH514" s="206"/>
      <c r="FI514" s="206"/>
      <c r="FJ514" s="206"/>
      <c r="FK514" s="206"/>
      <c r="FL514" s="206"/>
      <c r="FM514" s="206"/>
      <c r="FN514" s="206"/>
      <c r="FO514" s="206"/>
      <c r="FP514" s="206"/>
      <c r="FQ514" s="206"/>
      <c r="FR514" s="206"/>
      <c r="FS514" s="206"/>
      <c r="FT514" s="206"/>
      <c r="FU514" s="206"/>
      <c r="FV514" s="206"/>
      <c r="FW514" s="206"/>
      <c r="FX514" s="206"/>
      <c r="FY514" s="206"/>
      <c r="FZ514" s="206"/>
      <c r="GA514" s="206"/>
      <c r="GB514" s="206"/>
      <c r="GC514" s="206"/>
      <c r="GD514" s="206"/>
      <c r="GE514" s="206"/>
      <c r="GF514" s="206"/>
      <c r="GG514" s="206"/>
      <c r="GH514" s="206"/>
      <c r="GI514" s="206"/>
      <c r="GJ514" s="206"/>
      <c r="GK514" s="206"/>
      <c r="GL514" s="206"/>
      <c r="GM514" s="206"/>
    </row>
    <row r="515" spans="1:195" s="236" customFormat="1" ht="52.5" customHeight="1" thickBot="1">
      <c r="A515" s="58"/>
      <c r="B515" s="58"/>
      <c r="C515" s="58"/>
      <c r="D515" s="58"/>
      <c r="E515" s="58"/>
      <c r="F515" s="58"/>
      <c r="G515" s="66"/>
      <c r="H515" s="66"/>
      <c r="I515" s="66"/>
      <c r="J515" s="66"/>
      <c r="K515" s="66"/>
      <c r="L515" s="66"/>
      <c r="M515" s="66"/>
      <c r="N515" s="66"/>
      <c r="O515" s="66"/>
      <c r="P515" s="66"/>
      <c r="Q515" s="66"/>
      <c r="R515" s="66"/>
      <c r="S515" s="66"/>
      <c r="T515" s="66"/>
      <c r="U515" s="66"/>
      <c r="V515" s="66"/>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66"/>
      <c r="BV515" s="66"/>
      <c r="BW515" s="66"/>
      <c r="BX515" s="66"/>
      <c r="BY515" s="66"/>
      <c r="BZ515" s="66"/>
      <c r="CA515" s="66"/>
      <c r="CB515" s="66"/>
      <c r="CC515" s="66"/>
      <c r="CD515" s="66"/>
      <c r="CE515" s="66"/>
      <c r="CF515" s="66"/>
      <c r="CG515" s="66"/>
      <c r="CH515" s="66"/>
      <c r="CI515" s="66"/>
      <c r="CJ515" s="66"/>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188"/>
      <c r="EE515" s="206"/>
      <c r="EF515" s="206"/>
      <c r="EG515" s="206"/>
      <c r="EH515" s="206"/>
      <c r="EI515" s="206"/>
      <c r="EJ515" s="206"/>
      <c r="EK515" s="206"/>
      <c r="EL515" s="206"/>
      <c r="EM515" s="206"/>
      <c r="EN515" s="206"/>
      <c r="EO515" s="206"/>
      <c r="EP515" s="206"/>
      <c r="EQ515" s="206"/>
      <c r="ER515" s="206"/>
      <c r="ES515" s="206"/>
      <c r="ET515" s="206"/>
      <c r="EU515" s="206"/>
      <c r="EV515" s="206"/>
      <c r="EW515" s="206"/>
      <c r="EX515" s="206"/>
      <c r="EY515" s="206"/>
      <c r="EZ515" s="206"/>
      <c r="FA515" s="206"/>
      <c r="FB515" s="206"/>
      <c r="FC515" s="206"/>
      <c r="FD515" s="206"/>
      <c r="FE515" s="206"/>
      <c r="FF515" s="206"/>
      <c r="FG515" s="206"/>
      <c r="FH515" s="206"/>
      <c r="FI515" s="206"/>
      <c r="FJ515" s="206"/>
      <c r="FK515" s="206"/>
      <c r="FL515" s="206"/>
      <c r="FM515" s="206"/>
      <c r="FN515" s="206"/>
      <c r="FO515" s="206"/>
      <c r="FP515" s="206"/>
      <c r="FQ515" s="206"/>
      <c r="FR515" s="206"/>
      <c r="FS515" s="206"/>
      <c r="FT515" s="206"/>
      <c r="FU515" s="206"/>
      <c r="FV515" s="206"/>
      <c r="FW515" s="206"/>
      <c r="FX515" s="206"/>
      <c r="FY515" s="206"/>
      <c r="FZ515" s="206"/>
      <c r="GA515" s="206"/>
      <c r="GB515" s="206"/>
      <c r="GC515" s="206"/>
      <c r="GD515" s="206"/>
      <c r="GE515" s="206"/>
      <c r="GF515" s="206"/>
      <c r="GG515" s="206"/>
      <c r="GH515" s="206"/>
      <c r="GI515" s="206"/>
      <c r="GJ515" s="206"/>
      <c r="GK515" s="206"/>
      <c r="GL515" s="206"/>
      <c r="GM515" s="206"/>
    </row>
    <row r="516" spans="1:195" s="236" customFormat="1" ht="9.9499999999999993" customHeight="1" thickBot="1">
      <c r="A516" s="58"/>
      <c r="B516" s="58"/>
      <c r="C516" s="58"/>
      <c r="D516" s="58"/>
      <c r="E516" s="58"/>
      <c r="F516" s="58"/>
      <c r="G516" s="930" t="s">
        <v>429</v>
      </c>
      <c r="H516" s="931"/>
      <c r="I516" s="931"/>
      <c r="J516" s="931"/>
      <c r="K516" s="931"/>
      <c r="L516" s="931"/>
      <c r="M516" s="931"/>
      <c r="N516" s="931"/>
      <c r="O516" s="931"/>
      <c r="P516" s="931"/>
      <c r="Q516" s="931"/>
      <c r="R516" s="931"/>
      <c r="S516" s="931"/>
      <c r="T516" s="931"/>
      <c r="U516" s="931"/>
      <c r="V516" s="931"/>
      <c r="W516" s="111"/>
      <c r="X516" s="111"/>
      <c r="Y516" s="111"/>
      <c r="Z516" s="111"/>
      <c r="AA516" s="104"/>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6"/>
      <c r="BB516" s="58"/>
      <c r="BC516" s="58"/>
      <c r="BD516" s="58"/>
      <c r="BE516" s="58"/>
      <c r="BF516" s="58"/>
      <c r="BG516" s="58"/>
      <c r="BH516" s="58"/>
      <c r="BI516" s="58"/>
      <c r="BJ516" s="58"/>
      <c r="BK516" s="58"/>
      <c r="BL516" s="58"/>
      <c r="BM516" s="58"/>
      <c r="BN516" s="58"/>
      <c r="BO516" s="58"/>
      <c r="BP516" s="58"/>
      <c r="BQ516" s="58"/>
      <c r="BR516" s="58"/>
      <c r="BS516" s="58"/>
      <c r="BT516" s="58"/>
      <c r="BU516" s="930" t="s">
        <v>429</v>
      </c>
      <c r="BV516" s="936"/>
      <c r="BW516" s="936"/>
      <c r="BX516" s="936"/>
      <c r="BY516" s="936"/>
      <c r="BZ516" s="936"/>
      <c r="CA516" s="936"/>
      <c r="CB516" s="936"/>
      <c r="CC516" s="936"/>
      <c r="CD516" s="936"/>
      <c r="CE516" s="936"/>
      <c r="CF516" s="936"/>
      <c r="CG516" s="936"/>
      <c r="CH516" s="936"/>
      <c r="CI516" s="936"/>
      <c r="CJ516" s="936"/>
      <c r="CK516" s="111"/>
      <c r="CL516" s="111"/>
      <c r="CM516" s="111"/>
      <c r="CN516" s="111"/>
      <c r="CO516" s="104"/>
      <c r="CP516" s="105"/>
      <c r="CQ516" s="105"/>
      <c r="CR516" s="105"/>
      <c r="CS516" s="105"/>
      <c r="CT516" s="105"/>
      <c r="CU516" s="105"/>
      <c r="CV516" s="105"/>
      <c r="CW516" s="105"/>
      <c r="CX516" s="105"/>
      <c r="CY516" s="105"/>
      <c r="CZ516" s="105"/>
      <c r="DA516" s="105"/>
      <c r="DB516" s="105"/>
      <c r="DC516" s="105"/>
      <c r="DD516" s="105"/>
      <c r="DE516" s="105"/>
      <c r="DF516" s="105"/>
      <c r="DG516" s="105"/>
      <c r="DH516" s="105"/>
      <c r="DI516" s="105"/>
      <c r="DJ516" s="105"/>
      <c r="DK516" s="105"/>
      <c r="DL516" s="105"/>
      <c r="DM516" s="105"/>
      <c r="DN516" s="105"/>
      <c r="DO516" s="106"/>
      <c r="DP516" s="58"/>
      <c r="DQ516" s="58"/>
      <c r="DR516" s="58"/>
      <c r="DS516" s="58"/>
      <c r="DT516" s="58"/>
      <c r="DU516" s="58"/>
      <c r="DV516" s="58"/>
      <c r="DW516" s="58"/>
      <c r="DX516" s="58"/>
      <c r="DY516" s="58"/>
      <c r="DZ516" s="58"/>
      <c r="EA516" s="58"/>
      <c r="EB516" s="58"/>
      <c r="EC516" s="58"/>
      <c r="ED516" s="188"/>
      <c r="EE516" s="206"/>
      <c r="EF516" s="206"/>
      <c r="EG516" s="206"/>
      <c r="EH516" s="206"/>
      <c r="EI516" s="206"/>
      <c r="EJ516" s="206"/>
      <c r="EK516" s="206"/>
      <c r="EL516" s="206"/>
      <c r="EM516" s="206"/>
      <c r="EN516" s="206"/>
      <c r="EO516" s="206"/>
      <c r="EP516" s="206"/>
      <c r="EQ516" s="206"/>
      <c r="ER516" s="206"/>
      <c r="ES516" s="206"/>
      <c r="ET516" s="206"/>
      <c r="EU516" s="206"/>
      <c r="EV516" s="206"/>
      <c r="EW516" s="206"/>
      <c r="EX516" s="206"/>
      <c r="EY516" s="206"/>
      <c r="EZ516" s="206"/>
      <c r="FA516" s="206"/>
      <c r="FB516" s="206"/>
      <c r="FC516" s="206"/>
      <c r="FD516" s="206"/>
      <c r="FE516" s="206"/>
      <c r="FF516" s="206"/>
      <c r="FG516" s="206"/>
      <c r="FH516" s="206"/>
      <c r="FI516" s="206"/>
      <c r="FJ516" s="206"/>
      <c r="FK516" s="206"/>
      <c r="FL516" s="206"/>
      <c r="FM516" s="206"/>
      <c r="FN516" s="206"/>
      <c r="FO516" s="206"/>
      <c r="FP516" s="206"/>
      <c r="FQ516" s="206"/>
      <c r="FR516" s="206"/>
      <c r="FS516" s="206"/>
      <c r="FT516" s="206"/>
      <c r="FU516" s="206"/>
      <c r="FV516" s="206"/>
      <c r="FW516" s="206"/>
      <c r="FX516" s="206"/>
      <c r="FY516" s="206"/>
      <c r="FZ516" s="206"/>
      <c r="GA516" s="206"/>
      <c r="GB516" s="206"/>
      <c r="GC516" s="206"/>
      <c r="GD516" s="206"/>
      <c r="GE516" s="206"/>
      <c r="GF516" s="206"/>
      <c r="GG516" s="206"/>
      <c r="GH516" s="206"/>
      <c r="GI516" s="206"/>
      <c r="GJ516" s="206"/>
      <c r="GK516" s="206"/>
      <c r="GL516" s="206"/>
      <c r="GM516" s="206"/>
    </row>
    <row r="517" spans="1:195" s="236" customFormat="1" ht="9.9499999999999993" customHeight="1">
      <c r="A517" s="58"/>
      <c r="B517" s="58"/>
      <c r="C517" s="58"/>
      <c r="D517" s="58"/>
      <c r="E517" s="58"/>
      <c r="F517" s="58"/>
      <c r="G517" s="932"/>
      <c r="H517" s="933"/>
      <c r="I517" s="933"/>
      <c r="J517" s="933"/>
      <c r="K517" s="933"/>
      <c r="L517" s="933"/>
      <c r="M517" s="933"/>
      <c r="N517" s="933"/>
      <c r="O517" s="933"/>
      <c r="P517" s="933"/>
      <c r="Q517" s="933"/>
      <c r="R517" s="933"/>
      <c r="S517" s="933"/>
      <c r="T517" s="933"/>
      <c r="U517" s="933"/>
      <c r="V517" s="933"/>
      <c r="W517" s="161"/>
      <c r="X517" s="161"/>
      <c r="Y517" s="161"/>
      <c r="Z517" s="911" t="s">
        <v>430</v>
      </c>
      <c r="AA517" s="912"/>
      <c r="AB517" s="912"/>
      <c r="AC517" s="912"/>
      <c r="AD517" s="912"/>
      <c r="AE517" s="912"/>
      <c r="AF517" s="912"/>
      <c r="AG517" s="912"/>
      <c r="AH517" s="912"/>
      <c r="AI517" s="912"/>
      <c r="AJ517" s="912"/>
      <c r="AK517" s="912"/>
      <c r="AL517" s="912"/>
      <c r="AM517" s="912"/>
      <c r="AN517" s="912"/>
      <c r="AO517" s="912"/>
      <c r="AP517" s="912"/>
      <c r="AQ517" s="912"/>
      <c r="AR517" s="912"/>
      <c r="AS517" s="912"/>
      <c r="AT517" s="912"/>
      <c r="AU517" s="912"/>
      <c r="AV517" s="912"/>
      <c r="AW517" s="912"/>
      <c r="AX517" s="912"/>
      <c r="AY517" s="912"/>
      <c r="AZ517" s="913"/>
      <c r="BA517" s="107"/>
      <c r="BB517" s="58"/>
      <c r="BC517" s="58"/>
      <c r="BD517" s="58"/>
      <c r="BE517" s="920"/>
      <c r="BF517" s="921"/>
      <c r="BG517" s="925" t="s">
        <v>92</v>
      </c>
      <c r="BH517" s="925"/>
      <c r="BI517" s="921"/>
      <c r="BJ517" s="921"/>
      <c r="BK517" s="925" t="s">
        <v>93</v>
      </c>
      <c r="BL517" s="927"/>
      <c r="BM517" s="58"/>
      <c r="BN517" s="58"/>
      <c r="BO517" s="58"/>
      <c r="BP517" s="58"/>
      <c r="BQ517" s="58"/>
      <c r="BR517" s="58"/>
      <c r="BS517" s="58"/>
      <c r="BT517" s="58"/>
      <c r="BU517" s="937"/>
      <c r="BV517" s="938"/>
      <c r="BW517" s="938"/>
      <c r="BX517" s="938"/>
      <c r="BY517" s="938"/>
      <c r="BZ517" s="938"/>
      <c r="CA517" s="938"/>
      <c r="CB517" s="938"/>
      <c r="CC517" s="938"/>
      <c r="CD517" s="938"/>
      <c r="CE517" s="938"/>
      <c r="CF517" s="938"/>
      <c r="CG517" s="938"/>
      <c r="CH517" s="938"/>
      <c r="CI517" s="938"/>
      <c r="CJ517" s="938"/>
      <c r="CK517" s="161"/>
      <c r="CL517" s="161"/>
      <c r="CM517" s="161"/>
      <c r="CN517" s="911" t="s">
        <v>430</v>
      </c>
      <c r="CO517" s="912"/>
      <c r="CP517" s="912"/>
      <c r="CQ517" s="912"/>
      <c r="CR517" s="912"/>
      <c r="CS517" s="912"/>
      <c r="CT517" s="912"/>
      <c r="CU517" s="912"/>
      <c r="CV517" s="912"/>
      <c r="CW517" s="912"/>
      <c r="CX517" s="912"/>
      <c r="CY517" s="912"/>
      <c r="CZ517" s="912"/>
      <c r="DA517" s="912"/>
      <c r="DB517" s="912"/>
      <c r="DC517" s="912"/>
      <c r="DD517" s="912"/>
      <c r="DE517" s="912"/>
      <c r="DF517" s="912"/>
      <c r="DG517" s="912"/>
      <c r="DH517" s="912"/>
      <c r="DI517" s="912"/>
      <c r="DJ517" s="912"/>
      <c r="DK517" s="912"/>
      <c r="DL517" s="912"/>
      <c r="DM517" s="912"/>
      <c r="DN517" s="913"/>
      <c r="DO517" s="107"/>
      <c r="DP517" s="58"/>
      <c r="DQ517" s="58"/>
      <c r="DR517" s="58"/>
      <c r="DS517" s="920">
        <v>3</v>
      </c>
      <c r="DT517" s="921"/>
      <c r="DU517" s="925" t="s">
        <v>92</v>
      </c>
      <c r="DV517" s="925"/>
      <c r="DW517" s="921">
        <v>1</v>
      </c>
      <c r="DX517" s="921"/>
      <c r="DY517" s="925" t="s">
        <v>93</v>
      </c>
      <c r="DZ517" s="927"/>
      <c r="EA517" s="58"/>
      <c r="EB517" s="58"/>
      <c r="EC517" s="58"/>
      <c r="ED517" s="188"/>
      <c r="EE517" s="206"/>
      <c r="EF517" s="206"/>
      <c r="EG517" s="206"/>
      <c r="EH517" s="206"/>
      <c r="EI517" s="206"/>
      <c r="EJ517" s="206"/>
      <c r="EK517" s="206"/>
      <c r="EL517" s="206"/>
      <c r="EM517" s="206"/>
      <c r="EN517" s="206"/>
      <c r="EO517" s="206"/>
      <c r="EP517" s="206"/>
      <c r="EQ517" s="206"/>
      <c r="ER517" s="206"/>
      <c r="ES517" s="206"/>
      <c r="ET517" s="206"/>
      <c r="EU517" s="206"/>
      <c r="EV517" s="206"/>
      <c r="EW517" s="206"/>
      <c r="EX517" s="206"/>
      <c r="EY517" s="206"/>
      <c r="EZ517" s="206"/>
      <c r="FA517" s="206"/>
      <c r="FB517" s="206"/>
      <c r="FC517" s="206"/>
      <c r="FD517" s="206"/>
      <c r="FE517" s="206"/>
      <c r="FF517" s="206"/>
      <c r="FG517" s="206"/>
      <c r="FH517" s="206"/>
      <c r="FI517" s="206"/>
      <c r="FJ517" s="206"/>
      <c r="FK517" s="206"/>
      <c r="FL517" s="206"/>
      <c r="FM517" s="206"/>
      <c r="FN517" s="206"/>
      <c r="FO517" s="206"/>
      <c r="FP517" s="206"/>
      <c r="FQ517" s="206"/>
      <c r="FR517" s="206"/>
      <c r="FS517" s="206"/>
      <c r="FT517" s="206"/>
      <c r="FU517" s="206"/>
      <c r="FV517" s="206"/>
      <c r="FW517" s="206"/>
      <c r="FX517" s="206"/>
      <c r="FY517" s="206"/>
      <c r="FZ517" s="206"/>
      <c r="GA517" s="206"/>
      <c r="GB517" s="206"/>
      <c r="GC517" s="206"/>
      <c r="GD517" s="206"/>
      <c r="GE517" s="206"/>
      <c r="GF517" s="206"/>
      <c r="GG517" s="206"/>
      <c r="GH517" s="206"/>
      <c r="GI517" s="206"/>
      <c r="GJ517" s="206"/>
      <c r="GK517" s="206"/>
      <c r="GL517" s="206"/>
      <c r="GM517" s="206"/>
    </row>
    <row r="518" spans="1:195" s="236" customFormat="1" ht="9.9499999999999993" customHeight="1">
      <c r="A518" s="58"/>
      <c r="B518" s="58"/>
      <c r="C518" s="58"/>
      <c r="D518" s="58"/>
      <c r="E518" s="58"/>
      <c r="F518" s="58"/>
      <c r="G518" s="932"/>
      <c r="H518" s="933"/>
      <c r="I518" s="933"/>
      <c r="J518" s="933"/>
      <c r="K518" s="933"/>
      <c r="L518" s="933"/>
      <c r="M518" s="933"/>
      <c r="N518" s="933"/>
      <c r="O518" s="933"/>
      <c r="P518" s="933"/>
      <c r="Q518" s="933"/>
      <c r="R518" s="933"/>
      <c r="S518" s="933"/>
      <c r="T518" s="933"/>
      <c r="U518" s="933"/>
      <c r="V518" s="933"/>
      <c r="W518" s="161"/>
      <c r="X518" s="161"/>
      <c r="Y518" s="161"/>
      <c r="Z518" s="914"/>
      <c r="AA518" s="915"/>
      <c r="AB518" s="915"/>
      <c r="AC518" s="915"/>
      <c r="AD518" s="915"/>
      <c r="AE518" s="915"/>
      <c r="AF518" s="915"/>
      <c r="AG518" s="915"/>
      <c r="AH518" s="915"/>
      <c r="AI518" s="915"/>
      <c r="AJ518" s="915"/>
      <c r="AK518" s="915"/>
      <c r="AL518" s="915"/>
      <c r="AM518" s="915"/>
      <c r="AN518" s="915"/>
      <c r="AO518" s="915"/>
      <c r="AP518" s="915"/>
      <c r="AQ518" s="915"/>
      <c r="AR518" s="915"/>
      <c r="AS518" s="915"/>
      <c r="AT518" s="915"/>
      <c r="AU518" s="915"/>
      <c r="AV518" s="915"/>
      <c r="AW518" s="915"/>
      <c r="AX518" s="915"/>
      <c r="AY518" s="915"/>
      <c r="AZ518" s="916"/>
      <c r="BA518" s="170"/>
      <c r="BB518" s="58"/>
      <c r="BC518" s="58"/>
      <c r="BD518" s="58"/>
      <c r="BE518" s="922"/>
      <c r="BF518" s="805"/>
      <c r="BG518" s="808"/>
      <c r="BH518" s="808"/>
      <c r="BI518" s="805"/>
      <c r="BJ518" s="805"/>
      <c r="BK518" s="808"/>
      <c r="BL518" s="928"/>
      <c r="BM518" s="58"/>
      <c r="BN518" s="58"/>
      <c r="BO518" s="58"/>
      <c r="BP518" s="58"/>
      <c r="BQ518" s="58"/>
      <c r="BR518" s="58"/>
      <c r="BS518" s="58"/>
      <c r="BT518" s="58"/>
      <c r="BU518" s="937"/>
      <c r="BV518" s="938"/>
      <c r="BW518" s="938"/>
      <c r="BX518" s="938"/>
      <c r="BY518" s="938"/>
      <c r="BZ518" s="938"/>
      <c r="CA518" s="938"/>
      <c r="CB518" s="938"/>
      <c r="CC518" s="938"/>
      <c r="CD518" s="938"/>
      <c r="CE518" s="938"/>
      <c r="CF518" s="938"/>
      <c r="CG518" s="938"/>
      <c r="CH518" s="938"/>
      <c r="CI518" s="938"/>
      <c r="CJ518" s="938"/>
      <c r="CK518" s="161"/>
      <c r="CL518" s="161"/>
      <c r="CM518" s="161"/>
      <c r="CN518" s="914"/>
      <c r="CO518" s="915"/>
      <c r="CP518" s="915"/>
      <c r="CQ518" s="915"/>
      <c r="CR518" s="915"/>
      <c r="CS518" s="915"/>
      <c r="CT518" s="915"/>
      <c r="CU518" s="915"/>
      <c r="CV518" s="915"/>
      <c r="CW518" s="915"/>
      <c r="CX518" s="915"/>
      <c r="CY518" s="915"/>
      <c r="CZ518" s="915"/>
      <c r="DA518" s="915"/>
      <c r="DB518" s="915"/>
      <c r="DC518" s="915"/>
      <c r="DD518" s="915"/>
      <c r="DE518" s="915"/>
      <c r="DF518" s="915"/>
      <c r="DG518" s="915"/>
      <c r="DH518" s="915"/>
      <c r="DI518" s="915"/>
      <c r="DJ518" s="915"/>
      <c r="DK518" s="915"/>
      <c r="DL518" s="915"/>
      <c r="DM518" s="915"/>
      <c r="DN518" s="916"/>
      <c r="DO518" s="170"/>
      <c r="DP518" s="58"/>
      <c r="DQ518" s="58"/>
      <c r="DR518" s="58"/>
      <c r="DS518" s="922"/>
      <c r="DT518" s="805"/>
      <c r="DU518" s="808"/>
      <c r="DV518" s="808"/>
      <c r="DW518" s="805"/>
      <c r="DX518" s="805"/>
      <c r="DY518" s="808"/>
      <c r="DZ518" s="928"/>
      <c r="EA518" s="58"/>
      <c r="EB518" s="58"/>
      <c r="EC518" s="58"/>
      <c r="ED518" s="188"/>
      <c r="EE518" s="206"/>
      <c r="EF518" s="206"/>
      <c r="EG518" s="206"/>
      <c r="EH518" s="206"/>
      <c r="EI518" s="206"/>
      <c r="EJ518" s="206"/>
      <c r="EK518" s="206"/>
      <c r="EL518" s="206"/>
      <c r="EM518" s="206"/>
      <c r="EN518" s="206"/>
      <c r="EO518" s="206"/>
      <c r="EP518" s="206"/>
      <c r="EQ518" s="206"/>
      <c r="ER518" s="206"/>
      <c r="ES518" s="206"/>
      <c r="ET518" s="206"/>
      <c r="EU518" s="206"/>
      <c r="EV518" s="206"/>
      <c r="EW518" s="206"/>
      <c r="EX518" s="206"/>
      <c r="EY518" s="206"/>
      <c r="EZ518" s="206"/>
      <c r="FA518" s="206"/>
      <c r="FB518" s="206"/>
      <c r="FC518" s="206"/>
      <c r="FD518" s="206"/>
      <c r="FE518" s="206"/>
      <c r="FF518" s="206"/>
      <c r="FG518" s="206"/>
      <c r="FH518" s="206"/>
      <c r="FI518" s="206"/>
      <c r="FJ518" s="206"/>
      <c r="FK518" s="206"/>
      <c r="FL518" s="206"/>
      <c r="FM518" s="206"/>
      <c r="FN518" s="206"/>
      <c r="FO518" s="206"/>
      <c r="FP518" s="206"/>
      <c r="FQ518" s="206"/>
      <c r="FR518" s="206"/>
      <c r="FS518" s="206"/>
      <c r="FT518" s="206"/>
      <c r="FU518" s="206"/>
      <c r="FV518" s="206"/>
      <c r="FW518" s="206"/>
      <c r="FX518" s="206"/>
      <c r="FY518" s="206"/>
      <c r="FZ518" s="206"/>
      <c r="GA518" s="206"/>
      <c r="GB518" s="206"/>
      <c r="GC518" s="206"/>
      <c r="GD518" s="206"/>
      <c r="GE518" s="206"/>
      <c r="GF518" s="206"/>
      <c r="GG518" s="206"/>
      <c r="GH518" s="206"/>
      <c r="GI518" s="206"/>
      <c r="GJ518" s="206"/>
      <c r="GK518" s="206"/>
      <c r="GL518" s="206"/>
      <c r="GM518" s="206"/>
    </row>
    <row r="519" spans="1:195" s="236" customFormat="1" ht="9.9499999999999993" customHeight="1" thickBot="1">
      <c r="A519" s="58"/>
      <c r="B519" s="58"/>
      <c r="C519" s="58"/>
      <c r="D519" s="58"/>
      <c r="E519" s="58"/>
      <c r="F519" s="58"/>
      <c r="G519" s="932"/>
      <c r="H519" s="933"/>
      <c r="I519" s="933"/>
      <c r="J519" s="933"/>
      <c r="K519" s="933"/>
      <c r="L519" s="933"/>
      <c r="M519" s="933"/>
      <c r="N519" s="933"/>
      <c r="O519" s="933"/>
      <c r="P519" s="933"/>
      <c r="Q519" s="933"/>
      <c r="R519" s="933"/>
      <c r="S519" s="933"/>
      <c r="T519" s="933"/>
      <c r="U519" s="933"/>
      <c r="V519" s="933"/>
      <c r="W519" s="161"/>
      <c r="X519" s="161"/>
      <c r="Y519" s="161"/>
      <c r="Z519" s="917"/>
      <c r="AA519" s="918"/>
      <c r="AB519" s="918"/>
      <c r="AC519" s="918"/>
      <c r="AD519" s="918"/>
      <c r="AE519" s="918"/>
      <c r="AF519" s="918"/>
      <c r="AG519" s="918"/>
      <c r="AH519" s="918"/>
      <c r="AI519" s="918"/>
      <c r="AJ519" s="918"/>
      <c r="AK519" s="918"/>
      <c r="AL519" s="918"/>
      <c r="AM519" s="918"/>
      <c r="AN519" s="918"/>
      <c r="AO519" s="918"/>
      <c r="AP519" s="918"/>
      <c r="AQ519" s="918"/>
      <c r="AR519" s="918"/>
      <c r="AS519" s="918"/>
      <c r="AT519" s="918"/>
      <c r="AU519" s="918"/>
      <c r="AV519" s="918"/>
      <c r="AW519" s="918"/>
      <c r="AX519" s="918"/>
      <c r="AY519" s="918"/>
      <c r="AZ519" s="919"/>
      <c r="BA519" s="170"/>
      <c r="BB519" s="58"/>
      <c r="BC519" s="58"/>
      <c r="BD519" s="58"/>
      <c r="BE519" s="923"/>
      <c r="BF519" s="924"/>
      <c r="BG519" s="926"/>
      <c r="BH519" s="926"/>
      <c r="BI519" s="924"/>
      <c r="BJ519" s="924"/>
      <c r="BK519" s="926"/>
      <c r="BL519" s="929"/>
      <c r="BM519" s="58"/>
      <c r="BN519" s="58"/>
      <c r="BO519" s="58"/>
      <c r="BP519" s="58"/>
      <c r="BQ519" s="58"/>
      <c r="BR519" s="58"/>
      <c r="BS519" s="58"/>
      <c r="BT519" s="58"/>
      <c r="BU519" s="937"/>
      <c r="BV519" s="938"/>
      <c r="BW519" s="938"/>
      <c r="BX519" s="938"/>
      <c r="BY519" s="938"/>
      <c r="BZ519" s="938"/>
      <c r="CA519" s="938"/>
      <c r="CB519" s="938"/>
      <c r="CC519" s="938"/>
      <c r="CD519" s="938"/>
      <c r="CE519" s="938"/>
      <c r="CF519" s="938"/>
      <c r="CG519" s="938"/>
      <c r="CH519" s="938"/>
      <c r="CI519" s="938"/>
      <c r="CJ519" s="938"/>
      <c r="CK519" s="161"/>
      <c r="CL519" s="161"/>
      <c r="CM519" s="161"/>
      <c r="CN519" s="917"/>
      <c r="CO519" s="918"/>
      <c r="CP519" s="918"/>
      <c r="CQ519" s="918"/>
      <c r="CR519" s="918"/>
      <c r="CS519" s="918"/>
      <c r="CT519" s="918"/>
      <c r="CU519" s="918"/>
      <c r="CV519" s="918"/>
      <c r="CW519" s="918"/>
      <c r="CX519" s="918"/>
      <c r="CY519" s="918"/>
      <c r="CZ519" s="918"/>
      <c r="DA519" s="918"/>
      <c r="DB519" s="918"/>
      <c r="DC519" s="918"/>
      <c r="DD519" s="918"/>
      <c r="DE519" s="918"/>
      <c r="DF519" s="918"/>
      <c r="DG519" s="918"/>
      <c r="DH519" s="918"/>
      <c r="DI519" s="918"/>
      <c r="DJ519" s="918"/>
      <c r="DK519" s="918"/>
      <c r="DL519" s="918"/>
      <c r="DM519" s="918"/>
      <c r="DN519" s="919"/>
      <c r="DO519" s="170"/>
      <c r="DP519" s="58"/>
      <c r="DQ519" s="58"/>
      <c r="DR519" s="58"/>
      <c r="DS519" s="923"/>
      <c r="DT519" s="924"/>
      <c r="DU519" s="926"/>
      <c r="DV519" s="926"/>
      <c r="DW519" s="924"/>
      <c r="DX519" s="924"/>
      <c r="DY519" s="926"/>
      <c r="DZ519" s="929"/>
      <c r="EA519" s="58"/>
      <c r="EB519" s="58"/>
      <c r="EC519" s="58"/>
      <c r="ED519" s="188"/>
      <c r="EE519" s="206"/>
      <c r="EF519" s="206"/>
      <c r="EG519" s="206"/>
      <c r="EH519" s="206"/>
      <c r="EI519" s="206"/>
      <c r="EJ519" s="206"/>
      <c r="EK519" s="206"/>
      <c r="EL519" s="206"/>
      <c r="EM519" s="206"/>
      <c r="EN519" s="206"/>
      <c r="EO519" s="206"/>
      <c r="EP519" s="206"/>
      <c r="EQ519" s="206"/>
      <c r="ER519" s="206"/>
      <c r="ES519" s="206"/>
      <c r="ET519" s="206"/>
      <c r="EU519" s="206"/>
      <c r="EV519" s="206"/>
      <c r="EW519" s="206"/>
      <c r="EX519" s="206"/>
      <c r="EY519" s="206"/>
      <c r="EZ519" s="206"/>
      <c r="FA519" s="206"/>
      <c r="FB519" s="206"/>
      <c r="FC519" s="206"/>
      <c r="FD519" s="206"/>
      <c r="FE519" s="206"/>
      <c r="FF519" s="206"/>
      <c r="FG519" s="206"/>
      <c r="FH519" s="206"/>
      <c r="FI519" s="206"/>
      <c r="FJ519" s="206"/>
      <c r="FK519" s="206"/>
      <c r="FL519" s="206"/>
      <c r="FM519" s="206"/>
      <c r="FN519" s="206"/>
      <c r="FO519" s="206"/>
      <c r="FP519" s="206"/>
      <c r="FQ519" s="206"/>
      <c r="FR519" s="206"/>
      <c r="FS519" s="206"/>
      <c r="FT519" s="206"/>
      <c r="FU519" s="206"/>
      <c r="FV519" s="206"/>
      <c r="FW519" s="206"/>
      <c r="FX519" s="206"/>
      <c r="FY519" s="206"/>
      <c r="FZ519" s="206"/>
      <c r="GA519" s="206"/>
      <c r="GB519" s="206"/>
      <c r="GC519" s="206"/>
      <c r="GD519" s="206"/>
      <c r="GE519" s="206"/>
      <c r="GF519" s="206"/>
      <c r="GG519" s="206"/>
      <c r="GH519" s="206"/>
      <c r="GI519" s="206"/>
      <c r="GJ519" s="206"/>
      <c r="GK519" s="206"/>
      <c r="GL519" s="206"/>
      <c r="GM519" s="206"/>
    </row>
    <row r="520" spans="1:195" s="236" customFormat="1" ht="9.9499999999999993" customHeight="1" thickBot="1">
      <c r="A520" s="58"/>
      <c r="B520" s="58"/>
      <c r="C520" s="58"/>
      <c r="D520" s="58"/>
      <c r="E520" s="58"/>
      <c r="F520" s="58"/>
      <c r="G520" s="934"/>
      <c r="H520" s="935"/>
      <c r="I520" s="935"/>
      <c r="J520" s="935"/>
      <c r="K520" s="935"/>
      <c r="L520" s="935"/>
      <c r="M520" s="935"/>
      <c r="N520" s="935"/>
      <c r="O520" s="935"/>
      <c r="P520" s="935"/>
      <c r="Q520" s="935"/>
      <c r="R520" s="935"/>
      <c r="S520" s="935"/>
      <c r="T520" s="935"/>
      <c r="U520" s="935"/>
      <c r="V520" s="935"/>
      <c r="W520" s="114"/>
      <c r="X520" s="114"/>
      <c r="Y520" s="114"/>
      <c r="Z520" s="114"/>
      <c r="AA520" s="109"/>
      <c r="AB520" s="171"/>
      <c r="AC520" s="110"/>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2"/>
      <c r="BB520" s="58"/>
      <c r="BC520" s="58"/>
      <c r="BD520" s="58"/>
      <c r="BE520" s="58"/>
      <c r="BF520" s="58"/>
      <c r="BG520" s="58"/>
      <c r="BH520" s="58"/>
      <c r="BI520" s="38"/>
      <c r="BJ520" s="38"/>
      <c r="BK520" s="38"/>
      <c r="BL520" s="38"/>
      <c r="BM520" s="58"/>
      <c r="BN520" s="58"/>
      <c r="BO520" s="58"/>
      <c r="BP520" s="58"/>
      <c r="BQ520" s="58"/>
      <c r="BR520" s="58"/>
      <c r="BS520" s="58"/>
      <c r="BT520" s="58"/>
      <c r="BU520" s="939"/>
      <c r="BV520" s="940"/>
      <c r="BW520" s="940"/>
      <c r="BX520" s="940"/>
      <c r="BY520" s="940"/>
      <c r="BZ520" s="940"/>
      <c r="CA520" s="940"/>
      <c r="CB520" s="940"/>
      <c r="CC520" s="940"/>
      <c r="CD520" s="940"/>
      <c r="CE520" s="940"/>
      <c r="CF520" s="940"/>
      <c r="CG520" s="940"/>
      <c r="CH520" s="940"/>
      <c r="CI520" s="940"/>
      <c r="CJ520" s="940"/>
      <c r="CK520" s="114"/>
      <c r="CL520" s="114"/>
      <c r="CM520" s="114"/>
      <c r="CN520" s="114"/>
      <c r="CO520" s="109"/>
      <c r="CP520" s="171"/>
      <c r="CQ520" s="110"/>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2"/>
      <c r="DP520" s="58"/>
      <c r="DQ520" s="58"/>
      <c r="DR520" s="58"/>
      <c r="DS520" s="58"/>
      <c r="DT520" s="58"/>
      <c r="DU520" s="58"/>
      <c r="DV520" s="58"/>
      <c r="DW520" s="38"/>
      <c r="DX520" s="38"/>
      <c r="DY520" s="38"/>
      <c r="DZ520" s="38"/>
      <c r="EA520" s="58"/>
      <c r="EB520" s="58"/>
      <c r="EC520" s="58"/>
      <c r="ED520" s="188"/>
      <c r="EE520" s="206"/>
      <c r="EF520" s="206"/>
      <c r="EG520" s="206"/>
      <c r="EH520" s="206"/>
      <c r="EI520" s="206"/>
      <c r="EJ520" s="206"/>
      <c r="EK520" s="206"/>
      <c r="EL520" s="206"/>
      <c r="EM520" s="206"/>
      <c r="EN520" s="206"/>
      <c r="EO520" s="206"/>
      <c r="EP520" s="206"/>
      <c r="EQ520" s="206"/>
      <c r="ER520" s="206"/>
      <c r="ES520" s="206"/>
      <c r="ET520" s="206"/>
      <c r="EU520" s="206"/>
      <c r="EV520" s="206"/>
      <c r="EW520" s="206"/>
      <c r="EX520" s="206"/>
      <c r="EY520" s="206"/>
      <c r="EZ520" s="206"/>
      <c r="FA520" s="206"/>
      <c r="FB520" s="206"/>
      <c r="FC520" s="206"/>
      <c r="FD520" s="206"/>
      <c r="FE520" s="206"/>
      <c r="FF520" s="206"/>
      <c r="FG520" s="206"/>
      <c r="FH520" s="206"/>
      <c r="FI520" s="206"/>
      <c r="FJ520" s="206"/>
      <c r="FK520" s="206"/>
      <c r="FL520" s="206"/>
      <c r="FM520" s="206"/>
      <c r="FN520" s="206"/>
      <c r="FO520" s="206"/>
      <c r="FP520" s="206"/>
      <c r="FQ520" s="206"/>
      <c r="FR520" s="206"/>
      <c r="FS520" s="206"/>
      <c r="FT520" s="206"/>
      <c r="FU520" s="206"/>
      <c r="FV520" s="206"/>
      <c r="FW520" s="206"/>
      <c r="FX520" s="206"/>
      <c r="FY520" s="206"/>
      <c r="FZ520" s="206"/>
      <c r="GA520" s="206"/>
      <c r="GB520" s="206"/>
      <c r="GC520" s="206"/>
      <c r="GD520" s="206"/>
      <c r="GE520" s="206"/>
      <c r="GF520" s="206"/>
      <c r="GG520" s="206"/>
      <c r="GH520" s="206"/>
      <c r="GI520" s="206"/>
      <c r="GJ520" s="206"/>
      <c r="GK520" s="206"/>
      <c r="GL520" s="206"/>
      <c r="GM520" s="206"/>
    </row>
    <row r="539" spans="1:195" s="236" customFormat="1" ht="18.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758" t="s">
        <v>278</v>
      </c>
      <c r="BF539" s="759"/>
      <c r="BG539" s="759"/>
      <c r="BH539" s="759"/>
      <c r="BI539" s="759"/>
      <c r="BJ539" s="759"/>
      <c r="BK539" s="759"/>
      <c r="BL539" s="760"/>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758" t="s">
        <v>223</v>
      </c>
      <c r="DT539" s="759"/>
      <c r="DU539" s="759"/>
      <c r="DV539" s="759"/>
      <c r="DW539" s="759"/>
      <c r="DX539" s="759"/>
      <c r="DY539" s="759"/>
      <c r="DZ539" s="760"/>
      <c r="EA539" s="58"/>
      <c r="EB539" s="58"/>
      <c r="EC539" s="58"/>
      <c r="ED539" s="188"/>
      <c r="EE539" s="206"/>
      <c r="EF539" s="206"/>
      <c r="EG539" s="206"/>
      <c r="EH539" s="206"/>
      <c r="EI539" s="206"/>
      <c r="EJ539" s="206"/>
      <c r="EK539" s="206"/>
      <c r="EL539" s="206"/>
      <c r="EM539" s="206"/>
      <c r="EN539" s="206"/>
      <c r="EO539" s="206"/>
      <c r="EP539" s="206"/>
      <c r="EQ539" s="206"/>
      <c r="ER539" s="206"/>
      <c r="ES539" s="206"/>
      <c r="ET539" s="206"/>
      <c r="EU539" s="206"/>
      <c r="EV539" s="206"/>
      <c r="EW539" s="206"/>
      <c r="EX539" s="206"/>
      <c r="EY539" s="206"/>
      <c r="EZ539" s="206"/>
      <c r="FA539" s="206"/>
      <c r="FB539" s="206"/>
      <c r="FC539" s="206"/>
      <c r="FD539" s="206"/>
      <c r="FE539" s="206"/>
      <c r="FF539" s="206"/>
      <c r="FG539" s="206"/>
      <c r="FH539" s="206"/>
      <c r="FI539" s="206"/>
      <c r="FJ539" s="206"/>
      <c r="FK539" s="206"/>
      <c r="FL539" s="206"/>
      <c r="FM539" s="206"/>
      <c r="FN539" s="206"/>
      <c r="FO539" s="206"/>
      <c r="FP539" s="206"/>
      <c r="FQ539" s="206"/>
      <c r="FR539" s="206"/>
      <c r="FS539" s="206"/>
      <c r="FT539" s="206"/>
      <c r="FU539" s="206"/>
      <c r="FV539" s="206"/>
      <c r="FW539" s="206"/>
      <c r="FX539" s="206"/>
      <c r="FY539" s="206"/>
      <c r="FZ539" s="206"/>
      <c r="GA539" s="206"/>
      <c r="GB539" s="206"/>
      <c r="GC539" s="206"/>
      <c r="GD539" s="206"/>
      <c r="GE539" s="206"/>
      <c r="GF539" s="206"/>
      <c r="GG539" s="206"/>
      <c r="GH539" s="206"/>
      <c r="GI539" s="206"/>
      <c r="GJ539" s="206"/>
      <c r="GK539" s="206"/>
      <c r="GL539" s="206"/>
      <c r="GM539" s="206"/>
    </row>
    <row r="540" spans="1:195" s="236" customFormat="1" ht="18.75" customHeight="1">
      <c r="A540" s="58"/>
      <c r="B540" s="58"/>
      <c r="C540" s="273" t="s">
        <v>180</v>
      </c>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761"/>
      <c r="BF540" s="762"/>
      <c r="BG540" s="762"/>
      <c r="BH540" s="762"/>
      <c r="BI540" s="762"/>
      <c r="BJ540" s="762"/>
      <c r="BK540" s="762"/>
      <c r="BL540" s="763"/>
      <c r="BM540" s="58"/>
      <c r="BN540" s="58"/>
      <c r="BO540" s="58"/>
      <c r="BP540" s="58"/>
      <c r="BQ540" s="273" t="s">
        <v>180</v>
      </c>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761"/>
      <c r="DT540" s="762"/>
      <c r="DU540" s="762"/>
      <c r="DV540" s="762"/>
      <c r="DW540" s="762"/>
      <c r="DX540" s="762"/>
      <c r="DY540" s="762"/>
      <c r="DZ540" s="763"/>
      <c r="EA540" s="58"/>
      <c r="EB540" s="58"/>
      <c r="EC540" s="58"/>
      <c r="ED540" s="188"/>
      <c r="EE540" s="206"/>
      <c r="EF540" s="206"/>
      <c r="EG540" s="206"/>
      <c r="EH540" s="206"/>
      <c r="EI540" s="206"/>
      <c r="EJ540" s="206"/>
      <c r="EK540" s="206"/>
      <c r="EL540" s="206"/>
      <c r="EM540" s="206"/>
      <c r="EN540" s="206"/>
      <c r="EO540" s="206"/>
      <c r="EP540" s="206"/>
      <c r="EQ540" s="206"/>
      <c r="ER540" s="206"/>
      <c r="ES540" s="206"/>
      <c r="ET540" s="206"/>
      <c r="EU540" s="206"/>
      <c r="EV540" s="206"/>
      <c r="EW540" s="206"/>
      <c r="EX540" s="206"/>
      <c r="EY540" s="206"/>
      <c r="EZ540" s="206"/>
      <c r="FA540" s="206"/>
      <c r="FB540" s="206"/>
      <c r="FC540" s="206"/>
      <c r="FD540" s="206"/>
      <c r="FE540" s="206"/>
      <c r="FF540" s="206"/>
      <c r="FG540" s="206"/>
      <c r="FH540" s="206"/>
      <c r="FI540" s="206"/>
      <c r="FJ540" s="206"/>
      <c r="FK540" s="206"/>
      <c r="FL540" s="206"/>
      <c r="FM540" s="206"/>
      <c r="FN540" s="206"/>
      <c r="FO540" s="206"/>
      <c r="FP540" s="206"/>
      <c r="FQ540" s="206"/>
      <c r="FR540" s="206"/>
      <c r="FS540" s="206"/>
      <c r="FT540" s="206"/>
      <c r="FU540" s="206"/>
      <c r="FV540" s="206"/>
      <c r="FW540" s="206"/>
      <c r="FX540" s="206"/>
      <c r="FY540" s="206"/>
      <c r="FZ540" s="206"/>
      <c r="GA540" s="206"/>
      <c r="GB540" s="206"/>
      <c r="GC540" s="206"/>
      <c r="GD540" s="206"/>
      <c r="GE540" s="206"/>
      <c r="GF540" s="206"/>
      <c r="GG540" s="206"/>
      <c r="GH540" s="206"/>
      <c r="GI540" s="206"/>
      <c r="GJ540" s="206"/>
      <c r="GK540" s="206"/>
      <c r="GL540" s="206"/>
      <c r="GM540" s="206"/>
    </row>
    <row r="541" spans="1:195" s="236" customFormat="1" ht="18.75" customHeight="1">
      <c r="A541" s="128"/>
      <c r="B541" s="128"/>
      <c r="C541" s="59"/>
      <c r="D541" s="128"/>
      <c r="E541" s="128"/>
      <c r="F541" s="128"/>
      <c r="G541" s="128"/>
      <c r="H541" s="128"/>
      <c r="I541" s="128"/>
      <c r="J541" s="128"/>
      <c r="K541" s="128"/>
      <c r="L541" s="128"/>
      <c r="M541" s="59"/>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273"/>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c r="CU541" s="128"/>
      <c r="CV541" s="128"/>
      <c r="CW541" s="128"/>
      <c r="CX541" s="128"/>
      <c r="CY541" s="128"/>
      <c r="CZ541" s="128"/>
      <c r="DA541" s="128"/>
      <c r="DB541" s="128"/>
      <c r="DC541" s="128"/>
      <c r="DD541" s="128"/>
      <c r="DE541" s="128"/>
      <c r="DF541" s="128"/>
      <c r="DG541" s="128"/>
      <c r="DH541" s="128"/>
      <c r="DI541" s="128"/>
      <c r="DJ541" s="128"/>
      <c r="DK541" s="128"/>
      <c r="DL541" s="128"/>
      <c r="DM541" s="128"/>
      <c r="DN541" s="128"/>
      <c r="DO541" s="128"/>
      <c r="DP541" s="128"/>
      <c r="DQ541" s="128"/>
      <c r="DR541" s="128"/>
      <c r="DS541" s="128"/>
      <c r="DT541" s="128"/>
      <c r="DU541" s="128"/>
      <c r="DV541" s="128"/>
      <c r="DW541" s="128"/>
      <c r="DX541" s="128"/>
      <c r="DY541" s="128"/>
      <c r="DZ541" s="128"/>
      <c r="EA541" s="128"/>
      <c r="EB541" s="128"/>
      <c r="EC541" s="128"/>
      <c r="ED541" s="197"/>
      <c r="EE541" s="207"/>
      <c r="EF541" s="206"/>
      <c r="EG541" s="206"/>
      <c r="EH541" s="206"/>
      <c r="EI541" s="206"/>
      <c r="EJ541" s="206"/>
      <c r="EK541" s="206"/>
      <c r="EL541" s="206"/>
      <c r="EM541" s="206"/>
      <c r="EN541" s="206"/>
      <c r="EO541" s="206"/>
      <c r="EP541" s="206"/>
      <c r="EQ541" s="206"/>
      <c r="ER541" s="206"/>
      <c r="ES541" s="206"/>
      <c r="ET541" s="206"/>
      <c r="EU541" s="206"/>
      <c r="EV541" s="206"/>
      <c r="EW541" s="206"/>
      <c r="EX541" s="206"/>
      <c r="EY541" s="206"/>
      <c r="EZ541" s="206"/>
      <c r="FA541" s="206"/>
      <c r="FB541" s="206"/>
      <c r="FC541" s="206"/>
      <c r="FD541" s="206"/>
      <c r="FE541" s="206"/>
      <c r="FF541" s="206"/>
      <c r="FG541" s="206"/>
      <c r="FH541" s="206"/>
      <c r="FI541" s="206"/>
      <c r="FJ541" s="206"/>
      <c r="FK541" s="206"/>
      <c r="FL541" s="206"/>
      <c r="FM541" s="206"/>
      <c r="FN541" s="206"/>
      <c r="FO541" s="206"/>
      <c r="FP541" s="206"/>
      <c r="FQ541" s="206"/>
      <c r="FR541" s="206"/>
      <c r="FS541" s="206"/>
      <c r="FT541" s="206"/>
      <c r="FU541" s="206"/>
      <c r="FV541" s="206"/>
      <c r="FW541" s="206"/>
      <c r="FX541" s="206"/>
      <c r="FY541" s="206"/>
      <c r="FZ541" s="206"/>
      <c r="GA541" s="206"/>
      <c r="GB541" s="206"/>
      <c r="GC541" s="206"/>
      <c r="GD541" s="206"/>
      <c r="GE541" s="206"/>
      <c r="GF541" s="206"/>
      <c r="GG541" s="206"/>
      <c r="GH541" s="206"/>
      <c r="GI541" s="206"/>
      <c r="GJ541" s="206"/>
      <c r="GK541" s="206"/>
      <c r="GL541" s="206"/>
      <c r="GM541" s="206"/>
    </row>
    <row r="542" spans="1:195" s="236" customFormat="1" ht="18.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c r="CU542" s="128"/>
      <c r="CV542" s="128"/>
      <c r="CW542" s="128"/>
      <c r="CX542" s="128"/>
      <c r="CY542" s="128"/>
      <c r="CZ542" s="128"/>
      <c r="DA542" s="128"/>
      <c r="DB542" s="128"/>
      <c r="DC542" s="128"/>
      <c r="DD542" s="128"/>
      <c r="DE542" s="128"/>
      <c r="DF542" s="128"/>
      <c r="DG542" s="128"/>
      <c r="DH542" s="128"/>
      <c r="DI542" s="128"/>
      <c r="DJ542" s="128"/>
      <c r="DK542" s="128"/>
      <c r="DL542" s="128"/>
      <c r="DM542" s="128"/>
      <c r="DN542" s="128"/>
      <c r="DO542" s="128"/>
      <c r="DP542" s="128"/>
      <c r="DQ542" s="128"/>
      <c r="DR542" s="128"/>
      <c r="DS542" s="128"/>
      <c r="DT542" s="128"/>
      <c r="DU542" s="128"/>
      <c r="DV542" s="128"/>
      <c r="DW542" s="128"/>
      <c r="DX542" s="128"/>
      <c r="DY542" s="128"/>
      <c r="DZ542" s="128"/>
      <c r="EA542" s="128"/>
      <c r="EB542" s="128"/>
      <c r="EC542" s="128"/>
      <c r="ED542" s="197"/>
      <c r="EE542" s="207"/>
      <c r="EF542" s="206"/>
      <c r="EG542" s="206"/>
      <c r="EH542" s="206"/>
      <c r="EI542" s="206"/>
      <c r="EJ542" s="206"/>
      <c r="EK542" s="206"/>
      <c r="EL542" s="206"/>
      <c r="EM542" s="206"/>
      <c r="EN542" s="206"/>
      <c r="EO542" s="206"/>
      <c r="EP542" s="206"/>
      <c r="EQ542" s="206"/>
      <c r="ER542" s="206"/>
      <c r="ES542" s="206"/>
      <c r="ET542" s="206"/>
      <c r="EU542" s="206"/>
      <c r="EV542" s="206"/>
      <c r="EW542" s="206"/>
      <c r="EX542" s="206"/>
      <c r="EY542" s="206"/>
      <c r="EZ542" s="206"/>
      <c r="FA542" s="206"/>
      <c r="FB542" s="206"/>
      <c r="FC542" s="206"/>
      <c r="FD542" s="206"/>
      <c r="FE542" s="206"/>
      <c r="FF542" s="206"/>
      <c r="FG542" s="206"/>
      <c r="FH542" s="206"/>
      <c r="FI542" s="206"/>
      <c r="FJ542" s="206"/>
      <c r="FK542" s="206"/>
      <c r="FL542" s="206"/>
      <c r="FM542" s="206"/>
      <c r="FN542" s="206"/>
      <c r="FO542" s="206"/>
      <c r="FP542" s="206"/>
      <c r="FQ542" s="206"/>
      <c r="FR542" s="206"/>
      <c r="FS542" s="206"/>
      <c r="FT542" s="206"/>
      <c r="FU542" s="206"/>
      <c r="FV542" s="206"/>
      <c r="FW542" s="206"/>
      <c r="FX542" s="206"/>
      <c r="FY542" s="206"/>
      <c r="FZ542" s="206"/>
      <c r="GA542" s="206"/>
      <c r="GB542" s="206"/>
      <c r="GC542" s="206"/>
      <c r="GD542" s="206"/>
      <c r="GE542" s="206"/>
      <c r="GF542" s="206"/>
      <c r="GG542" s="206"/>
      <c r="GH542" s="206"/>
      <c r="GI542" s="206"/>
      <c r="GJ542" s="206"/>
      <c r="GK542" s="206"/>
      <c r="GL542" s="206"/>
      <c r="GM542" s="206"/>
    </row>
    <row r="543" spans="1:195" s="236" customFormat="1" ht="18.75" customHeight="1">
      <c r="A543" s="128"/>
      <c r="B543" s="128"/>
      <c r="C543" s="129" t="s">
        <v>133</v>
      </c>
      <c r="D543" s="59"/>
      <c r="E543" s="128"/>
      <c r="F543" s="128"/>
      <c r="G543" s="128"/>
      <c r="H543" s="128"/>
      <c r="I543" s="128"/>
      <c r="J543" s="128"/>
      <c r="K543" s="128"/>
      <c r="L543" s="128"/>
      <c r="M543" s="130"/>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9" t="s">
        <v>133</v>
      </c>
      <c r="BR543" s="59"/>
      <c r="BS543" s="128"/>
      <c r="BT543" s="128"/>
      <c r="BU543" s="128"/>
      <c r="BV543" s="128"/>
      <c r="BW543" s="128"/>
      <c r="BX543" s="128"/>
      <c r="BY543" s="128"/>
      <c r="BZ543" s="128"/>
      <c r="CA543" s="130"/>
      <c r="CB543" s="128"/>
      <c r="CC543" s="128"/>
      <c r="CD543" s="128"/>
      <c r="CE543" s="128"/>
      <c r="CF543" s="128"/>
      <c r="CG543" s="128"/>
      <c r="CH543" s="128"/>
      <c r="CI543" s="128"/>
      <c r="CJ543" s="128"/>
      <c r="CK543" s="128"/>
      <c r="CL543" s="128"/>
      <c r="CM543" s="128"/>
      <c r="CN543" s="128"/>
      <c r="CO543" s="128"/>
      <c r="CP543" s="128"/>
      <c r="CQ543" s="128"/>
      <c r="CR543" s="128"/>
      <c r="CS543" s="128"/>
      <c r="CT543" s="128"/>
      <c r="CU543" s="128"/>
      <c r="CV543" s="128"/>
      <c r="CW543" s="128"/>
      <c r="CX543" s="128"/>
      <c r="CY543" s="128"/>
      <c r="CZ543" s="128"/>
      <c r="DA543" s="128"/>
      <c r="DB543" s="128"/>
      <c r="DC543" s="128"/>
      <c r="DD543" s="128"/>
      <c r="DE543" s="128"/>
      <c r="DF543" s="128"/>
      <c r="DG543" s="128"/>
      <c r="DH543" s="128"/>
      <c r="DI543" s="128"/>
      <c r="DJ543" s="128"/>
      <c r="DK543" s="128"/>
      <c r="DL543" s="128"/>
      <c r="DM543" s="128"/>
      <c r="DN543" s="128"/>
      <c r="DO543" s="128"/>
      <c r="DP543" s="128"/>
      <c r="DQ543" s="128"/>
      <c r="DR543" s="128"/>
      <c r="DS543" s="128"/>
      <c r="DT543" s="128"/>
      <c r="DU543" s="128"/>
      <c r="DV543" s="128"/>
      <c r="DW543" s="128"/>
      <c r="DX543" s="128"/>
      <c r="DY543" s="128"/>
      <c r="DZ543" s="128"/>
      <c r="EA543" s="128"/>
      <c r="EB543" s="128"/>
      <c r="EC543" s="128"/>
      <c r="ED543" s="197"/>
      <c r="EE543" s="207"/>
      <c r="EF543" s="206"/>
      <c r="EG543" s="206"/>
      <c r="EH543" s="206"/>
      <c r="EI543" s="206"/>
      <c r="EJ543" s="206"/>
      <c r="EK543" s="206"/>
      <c r="EL543" s="206"/>
      <c r="EM543" s="206"/>
      <c r="EN543" s="206"/>
      <c r="EO543" s="206"/>
      <c r="EP543" s="206"/>
      <c r="EQ543" s="206"/>
      <c r="ER543" s="206"/>
      <c r="ES543" s="206"/>
      <c r="ET543" s="206"/>
      <c r="EU543" s="206"/>
      <c r="EV543" s="206"/>
      <c r="EW543" s="206"/>
      <c r="EX543" s="206"/>
      <c r="EY543" s="206"/>
      <c r="EZ543" s="206"/>
      <c r="FA543" s="206"/>
      <c r="FB543" s="206"/>
      <c r="FC543" s="206"/>
      <c r="FD543" s="206"/>
      <c r="FE543" s="206"/>
      <c r="FF543" s="206"/>
      <c r="FG543" s="206"/>
      <c r="FH543" s="206"/>
      <c r="FI543" s="206"/>
      <c r="FJ543" s="206"/>
      <c r="FK543" s="206"/>
      <c r="FL543" s="206"/>
      <c r="FM543" s="206"/>
      <c r="FN543" s="206"/>
      <c r="FO543" s="206"/>
      <c r="FP543" s="206"/>
      <c r="FQ543" s="206"/>
      <c r="FR543" s="206"/>
      <c r="FS543" s="206"/>
      <c r="FT543" s="206"/>
      <c r="FU543" s="206"/>
      <c r="FV543" s="206"/>
      <c r="FW543" s="206"/>
      <c r="FX543" s="206"/>
      <c r="FY543" s="206"/>
      <c r="FZ543" s="206"/>
      <c r="GA543" s="206"/>
      <c r="GB543" s="206"/>
      <c r="GC543" s="206"/>
      <c r="GD543" s="206"/>
      <c r="GE543" s="206"/>
      <c r="GF543" s="206"/>
      <c r="GG543" s="206"/>
      <c r="GH543" s="206"/>
      <c r="GI543" s="206"/>
      <c r="GJ543" s="206"/>
      <c r="GK543" s="206"/>
      <c r="GL543" s="206"/>
      <c r="GM543" s="206"/>
    </row>
    <row r="544" spans="1:195" s="236" customFormat="1" ht="18.75" customHeight="1">
      <c r="A544" s="128"/>
      <c r="B544" s="128"/>
      <c r="C544" s="58"/>
      <c r="D544" s="58"/>
      <c r="E544" s="58"/>
      <c r="F544" s="58"/>
      <c r="G544" s="58"/>
      <c r="H544" s="58"/>
      <c r="I544" s="58"/>
      <c r="J544" s="58"/>
      <c r="K544" s="58"/>
      <c r="L544" s="58"/>
      <c r="M544" s="58"/>
      <c r="N544" s="58"/>
      <c r="O544" s="58"/>
      <c r="P544" s="58"/>
      <c r="Q544" s="58"/>
      <c r="R544" s="58"/>
      <c r="S544" s="58"/>
      <c r="T544" s="58"/>
      <c r="U544" s="58"/>
      <c r="V544" s="274"/>
      <c r="W544" s="274"/>
      <c r="X544" s="274"/>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9"/>
      <c r="AU544" s="58"/>
      <c r="AV544" s="58"/>
      <c r="AW544" s="58"/>
      <c r="AX544" s="58"/>
      <c r="AY544" s="58"/>
      <c r="AZ544" s="58"/>
      <c r="BA544" s="58"/>
      <c r="BB544" s="58"/>
      <c r="BC544" s="58"/>
      <c r="BD544" s="58"/>
      <c r="BE544" s="58"/>
      <c r="BF544" s="58"/>
      <c r="BG544" s="58"/>
      <c r="BH544" s="58"/>
      <c r="BI544" s="58"/>
      <c r="BJ544" s="58"/>
      <c r="BK544" s="58"/>
      <c r="BL544" s="5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c r="CU544" s="128"/>
      <c r="CV544" s="128"/>
      <c r="CW544" s="128"/>
      <c r="CX544" s="128"/>
      <c r="CY544" s="128"/>
      <c r="CZ544" s="128"/>
      <c r="DA544" s="128"/>
      <c r="DB544" s="128"/>
      <c r="DC544" s="128"/>
      <c r="DD544" s="128"/>
      <c r="DE544" s="128"/>
      <c r="DF544" s="128"/>
      <c r="DG544" s="128"/>
      <c r="DH544" s="128"/>
      <c r="DI544" s="128"/>
      <c r="DJ544" s="128"/>
      <c r="DK544" s="128"/>
      <c r="DL544" s="128"/>
      <c r="DM544" s="128"/>
      <c r="DN544" s="128"/>
      <c r="DO544" s="128"/>
      <c r="DP544" s="128"/>
      <c r="DQ544" s="128"/>
      <c r="DR544" s="128"/>
      <c r="DS544" s="128"/>
      <c r="DT544" s="128"/>
      <c r="DU544" s="128"/>
      <c r="DV544" s="128"/>
      <c r="DW544" s="128"/>
      <c r="DX544" s="128"/>
      <c r="DY544" s="128"/>
      <c r="DZ544" s="128"/>
      <c r="EA544" s="128"/>
      <c r="EB544" s="128"/>
      <c r="EC544" s="128"/>
      <c r="ED544" s="197"/>
      <c r="EE544" s="207"/>
      <c r="EF544" s="206"/>
      <c r="EG544" s="206"/>
      <c r="EH544" s="206"/>
      <c r="EI544" s="206"/>
      <c r="EJ544" s="206"/>
      <c r="EK544" s="206"/>
      <c r="EL544" s="206"/>
      <c r="EM544" s="206"/>
      <c r="EN544" s="206"/>
      <c r="EO544" s="206"/>
      <c r="EP544" s="206"/>
      <c r="EQ544" s="206"/>
      <c r="ER544" s="206"/>
      <c r="ES544" s="206"/>
      <c r="ET544" s="206"/>
      <c r="EU544" s="206"/>
      <c r="EV544" s="206"/>
      <c r="EW544" s="206"/>
      <c r="EX544" s="206"/>
      <c r="EY544" s="206"/>
      <c r="EZ544" s="206"/>
      <c r="FA544" s="206"/>
      <c r="FB544" s="206"/>
      <c r="FC544" s="206"/>
      <c r="FD544" s="206"/>
      <c r="FE544" s="206"/>
      <c r="FF544" s="206"/>
      <c r="FG544" s="206"/>
      <c r="FH544" s="206"/>
      <c r="FI544" s="206"/>
      <c r="FJ544" s="206"/>
      <c r="FK544" s="206"/>
      <c r="FL544" s="206"/>
      <c r="FM544" s="206"/>
      <c r="FN544" s="206"/>
      <c r="FO544" s="206"/>
      <c r="FP544" s="206"/>
      <c r="FQ544" s="206"/>
      <c r="FR544" s="206"/>
      <c r="FS544" s="206"/>
      <c r="FT544" s="206"/>
      <c r="FU544" s="206"/>
      <c r="FV544" s="206"/>
      <c r="FW544" s="206"/>
      <c r="FX544" s="206"/>
      <c r="FY544" s="206"/>
      <c r="FZ544" s="206"/>
      <c r="GA544" s="206"/>
      <c r="GB544" s="206"/>
      <c r="GC544" s="206"/>
      <c r="GD544" s="206"/>
      <c r="GE544" s="206"/>
      <c r="GF544" s="206"/>
      <c r="GG544" s="206"/>
      <c r="GH544" s="206"/>
      <c r="GI544" s="206"/>
      <c r="GJ544" s="206"/>
      <c r="GK544" s="206"/>
      <c r="GL544" s="206"/>
      <c r="GM544" s="206"/>
    </row>
    <row r="545" spans="1:195" s="236" customFormat="1" ht="17.100000000000001" customHeight="1">
      <c r="A545" s="128"/>
      <c r="B545" s="128"/>
      <c r="C545" s="58"/>
      <c r="D545" s="58"/>
      <c r="E545" s="58"/>
      <c r="F545" s="58"/>
      <c r="G545" s="58"/>
      <c r="H545" s="58"/>
      <c r="I545" s="58"/>
      <c r="J545" s="58"/>
      <c r="K545" s="58"/>
      <c r="L545" s="58"/>
      <c r="M545" s="58"/>
      <c r="N545" s="58"/>
      <c r="O545" s="58"/>
      <c r="P545" s="58"/>
      <c r="Q545" s="58"/>
      <c r="R545" s="58"/>
      <c r="S545" s="58"/>
      <c r="T545" s="58"/>
      <c r="U545" s="58"/>
      <c r="V545" s="274"/>
      <c r="W545" s="274"/>
      <c r="X545" s="274"/>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131"/>
      <c r="BN545" s="128"/>
      <c r="BO545" s="128"/>
      <c r="BP545" s="128"/>
      <c r="BQ545" s="128"/>
      <c r="BR545" s="902"/>
      <c r="BS545" s="903"/>
      <c r="BT545" s="904"/>
      <c r="BU545" s="908" t="s">
        <v>43</v>
      </c>
      <c r="BV545" s="909"/>
      <c r="BW545" s="909"/>
      <c r="BX545" s="909"/>
      <c r="BY545" s="909"/>
      <c r="BZ545" s="909"/>
      <c r="CA545" s="909"/>
      <c r="CB545" s="909"/>
      <c r="CC545" s="909"/>
      <c r="CD545" s="909"/>
      <c r="CE545" s="909"/>
      <c r="CF545" s="909"/>
      <c r="CG545" s="909"/>
      <c r="CH545" s="909"/>
      <c r="CI545" s="909"/>
      <c r="CJ545" s="909"/>
      <c r="CK545" s="909"/>
      <c r="CL545" s="909"/>
      <c r="CM545" s="909"/>
      <c r="CN545" s="901" t="s">
        <v>279</v>
      </c>
      <c r="CO545" s="901"/>
      <c r="CP545" s="901"/>
      <c r="CQ545" s="901"/>
      <c r="CR545" s="901"/>
      <c r="CS545" s="901"/>
      <c r="CT545" s="901"/>
      <c r="CU545" s="901"/>
      <c r="CV545" s="901"/>
      <c r="CW545" s="901"/>
      <c r="CX545" s="901"/>
      <c r="CY545" s="901"/>
      <c r="CZ545" s="901"/>
      <c r="DA545" s="901"/>
      <c r="DB545" s="901"/>
      <c r="DC545" s="901"/>
      <c r="DD545" s="901"/>
      <c r="DE545" s="901"/>
      <c r="DF545" s="901"/>
      <c r="DG545" s="901"/>
      <c r="DH545" s="901"/>
      <c r="DI545" s="901"/>
      <c r="DJ545" s="901"/>
      <c r="DK545" s="901"/>
      <c r="DL545" s="901"/>
      <c r="DM545" s="901"/>
      <c r="DN545" s="901"/>
      <c r="DO545" s="901" t="s">
        <v>280</v>
      </c>
      <c r="DP545" s="901"/>
      <c r="DQ545" s="901"/>
      <c r="DR545" s="901"/>
      <c r="DS545" s="901"/>
      <c r="DT545" s="901"/>
      <c r="DU545" s="901"/>
      <c r="DV545" s="901"/>
      <c r="DW545" s="901"/>
      <c r="DX545" s="901"/>
      <c r="DY545" s="128"/>
      <c r="DZ545" s="128"/>
      <c r="EA545" s="131"/>
      <c r="EB545" s="128"/>
      <c r="EC545" s="128"/>
      <c r="ED545" s="207"/>
      <c r="EE545" s="207"/>
      <c r="EF545" s="206"/>
      <c r="EG545" s="206"/>
      <c r="EH545" s="206"/>
      <c r="EI545" s="206"/>
      <c r="EJ545" s="206"/>
      <c r="EK545" s="206"/>
      <c r="EL545" s="206"/>
      <c r="EM545" s="206"/>
      <c r="EN545" s="204"/>
      <c r="EO545" s="206"/>
      <c r="EP545" s="206"/>
      <c r="EQ545" s="206"/>
      <c r="ER545" s="206"/>
      <c r="ES545" s="206"/>
      <c r="ET545" s="206"/>
      <c r="EU545" s="206"/>
      <c r="EV545" s="206"/>
      <c r="EW545" s="206"/>
      <c r="EX545" s="206"/>
      <c r="EY545" s="206"/>
      <c r="EZ545" s="206"/>
      <c r="FA545" s="206"/>
      <c r="FB545" s="206"/>
      <c r="FC545" s="206"/>
      <c r="FD545" s="206"/>
      <c r="FE545" s="206"/>
      <c r="FF545" s="206"/>
      <c r="FG545" s="206"/>
      <c r="FH545" s="206"/>
      <c r="FI545" s="206"/>
      <c r="FJ545" s="206"/>
      <c r="FK545" s="206"/>
      <c r="FL545" s="206"/>
      <c r="FM545" s="206"/>
      <c r="FN545" s="206"/>
      <c r="FO545" s="206"/>
      <c r="FP545" s="206"/>
      <c r="FQ545" s="206"/>
      <c r="FR545" s="206"/>
      <c r="FS545" s="206"/>
      <c r="FT545" s="206"/>
      <c r="FU545" s="206"/>
      <c r="FV545" s="206"/>
      <c r="FW545" s="206"/>
      <c r="FX545" s="206"/>
      <c r="FY545" s="206"/>
      <c r="FZ545" s="206"/>
      <c r="GA545" s="206"/>
      <c r="GB545" s="206"/>
      <c r="GC545" s="206"/>
      <c r="GD545" s="206"/>
      <c r="GE545" s="206"/>
      <c r="GF545" s="206"/>
      <c r="GG545" s="206"/>
      <c r="GH545" s="206"/>
      <c r="GI545" s="206"/>
      <c r="GJ545" s="206"/>
      <c r="GK545" s="206"/>
      <c r="GL545" s="206"/>
      <c r="GM545" s="206"/>
    </row>
    <row r="546" spans="1:195" s="236" customFormat="1" ht="17.100000000000001" customHeight="1">
      <c r="A546" s="128"/>
      <c r="B546" s="128"/>
      <c r="C546" s="58"/>
      <c r="D546" s="58"/>
      <c r="E546" s="58"/>
      <c r="F546" s="58"/>
      <c r="G546" s="58"/>
      <c r="H546" s="58"/>
      <c r="I546" s="58"/>
      <c r="J546" s="58"/>
      <c r="K546" s="58"/>
      <c r="L546" s="58"/>
      <c r="M546" s="58"/>
      <c r="N546" s="58"/>
      <c r="O546" s="58"/>
      <c r="P546" s="58"/>
      <c r="Q546" s="58"/>
      <c r="R546" s="58"/>
      <c r="S546" s="58"/>
      <c r="T546" s="58"/>
      <c r="U546" s="58"/>
      <c r="V546" s="274"/>
      <c r="W546" s="274"/>
      <c r="X546" s="274"/>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131"/>
      <c r="BN546" s="128"/>
      <c r="BO546" s="128"/>
      <c r="BP546" s="128"/>
      <c r="BQ546" s="128"/>
      <c r="BR546" s="905"/>
      <c r="BS546" s="906"/>
      <c r="BT546" s="907"/>
      <c r="BU546" s="908" t="s">
        <v>83</v>
      </c>
      <c r="BV546" s="909"/>
      <c r="BW546" s="909"/>
      <c r="BX546" s="909"/>
      <c r="BY546" s="909"/>
      <c r="BZ546" s="910"/>
      <c r="CA546" s="908" t="s">
        <v>281</v>
      </c>
      <c r="CB546" s="909"/>
      <c r="CC546" s="910"/>
      <c r="CD546" s="908" t="s">
        <v>282</v>
      </c>
      <c r="CE546" s="909"/>
      <c r="CF546" s="909"/>
      <c r="CG546" s="909"/>
      <c r="CH546" s="909"/>
      <c r="CI546" s="909"/>
      <c r="CJ546" s="909"/>
      <c r="CK546" s="909"/>
      <c r="CL546" s="909"/>
      <c r="CM546" s="910"/>
      <c r="CN546" s="901" t="s">
        <v>83</v>
      </c>
      <c r="CO546" s="901"/>
      <c r="CP546" s="901"/>
      <c r="CQ546" s="901"/>
      <c r="CR546" s="901"/>
      <c r="CS546" s="901"/>
      <c r="CT546" s="901" t="s">
        <v>283</v>
      </c>
      <c r="CU546" s="901"/>
      <c r="CV546" s="901"/>
      <c r="CW546" s="901" t="s">
        <v>74</v>
      </c>
      <c r="CX546" s="901"/>
      <c r="CY546" s="901"/>
      <c r="CZ546" s="901"/>
      <c r="DA546" s="901"/>
      <c r="DB546" s="901"/>
      <c r="DC546" s="901"/>
      <c r="DD546" s="901"/>
      <c r="DE546" s="901" t="s">
        <v>282</v>
      </c>
      <c r="DF546" s="901"/>
      <c r="DG546" s="901"/>
      <c r="DH546" s="901"/>
      <c r="DI546" s="901"/>
      <c r="DJ546" s="901"/>
      <c r="DK546" s="901"/>
      <c r="DL546" s="901"/>
      <c r="DM546" s="901"/>
      <c r="DN546" s="901"/>
      <c r="DO546" s="901" t="s">
        <v>284</v>
      </c>
      <c r="DP546" s="901"/>
      <c r="DQ546" s="901"/>
      <c r="DR546" s="901"/>
      <c r="DS546" s="901"/>
      <c r="DT546" s="901"/>
      <c r="DU546" s="901"/>
      <c r="DV546" s="901"/>
      <c r="DW546" s="901"/>
      <c r="DX546" s="901"/>
      <c r="DY546" s="128"/>
      <c r="DZ546" s="131"/>
      <c r="EA546" s="131"/>
      <c r="EB546" s="128"/>
      <c r="EC546" s="128"/>
      <c r="ED546" s="207"/>
      <c r="EE546" s="198"/>
      <c r="EF546" s="204"/>
      <c r="EG546" s="204"/>
      <c r="EH546" s="204"/>
      <c r="EI546" s="204"/>
      <c r="EJ546" s="204"/>
      <c r="EK546" s="204"/>
      <c r="EL546" s="204"/>
      <c r="EM546" s="204"/>
      <c r="EN546" s="204"/>
      <c r="EO546" s="206"/>
      <c r="EP546" s="206"/>
      <c r="EQ546" s="206"/>
      <c r="ER546" s="206"/>
      <c r="ES546" s="206"/>
      <c r="ET546" s="206"/>
      <c r="EU546" s="206"/>
      <c r="EV546" s="206"/>
      <c r="EW546" s="206"/>
      <c r="EX546" s="206"/>
      <c r="EY546" s="206"/>
      <c r="EZ546" s="206"/>
      <c r="FA546" s="206"/>
      <c r="FB546" s="206"/>
      <c r="FC546" s="206"/>
      <c r="FD546" s="206"/>
      <c r="FE546" s="206"/>
      <c r="FF546" s="206"/>
      <c r="FG546" s="206"/>
      <c r="FH546" s="206"/>
      <c r="FI546" s="206"/>
      <c r="FJ546" s="206"/>
      <c r="FK546" s="206"/>
      <c r="FL546" s="206"/>
      <c r="FM546" s="206"/>
      <c r="FN546" s="206"/>
      <c r="FO546" s="206"/>
      <c r="FP546" s="206"/>
      <c r="FQ546" s="206"/>
      <c r="FR546" s="206"/>
      <c r="FS546" s="206"/>
      <c r="FT546" s="206"/>
      <c r="FU546" s="206"/>
      <c r="FV546" s="206"/>
      <c r="FW546" s="206"/>
      <c r="FX546" s="206"/>
      <c r="FY546" s="206"/>
      <c r="FZ546" s="206"/>
      <c r="GA546" s="206"/>
      <c r="GB546" s="206"/>
      <c r="GC546" s="206"/>
      <c r="GD546" s="206"/>
      <c r="GE546" s="206"/>
      <c r="GF546" s="206"/>
      <c r="GG546" s="206"/>
      <c r="GH546" s="206"/>
      <c r="GI546" s="206"/>
      <c r="GJ546" s="206"/>
      <c r="GK546" s="206"/>
      <c r="GL546" s="206"/>
      <c r="GM546" s="206"/>
    </row>
    <row r="547" spans="1:195" s="236" customFormat="1" ht="17.100000000000001" customHeight="1">
      <c r="A547" s="128"/>
      <c r="B547" s="128"/>
      <c r="C547" s="58"/>
      <c r="D547" s="58"/>
      <c r="E547" s="58"/>
      <c r="F547" s="58"/>
      <c r="G547" s="58"/>
      <c r="H547" s="58"/>
      <c r="I547" s="58"/>
      <c r="J547" s="58"/>
      <c r="K547" s="58"/>
      <c r="L547" s="58"/>
      <c r="M547" s="58"/>
      <c r="N547" s="58"/>
      <c r="O547" s="58"/>
      <c r="P547" s="58"/>
      <c r="Q547" s="58"/>
      <c r="R547" s="58"/>
      <c r="S547" s="58"/>
      <c r="T547" s="58"/>
      <c r="U547" s="58"/>
      <c r="V547" s="274"/>
      <c r="W547" s="274"/>
      <c r="X547" s="274"/>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128"/>
      <c r="BN547" s="128"/>
      <c r="BO547" s="128"/>
      <c r="BP547" s="128"/>
      <c r="BQ547" s="128"/>
      <c r="BR547" s="898">
        <v>1</v>
      </c>
      <c r="BS547" s="899"/>
      <c r="BT547" s="900"/>
      <c r="BU547" s="895" t="s">
        <v>285</v>
      </c>
      <c r="BV547" s="896"/>
      <c r="BW547" s="896"/>
      <c r="BX547" s="896"/>
      <c r="BY547" s="896"/>
      <c r="BZ547" s="897"/>
      <c r="CA547" s="895">
        <v>84</v>
      </c>
      <c r="CB547" s="896"/>
      <c r="CC547" s="897"/>
      <c r="CD547" s="895" t="s">
        <v>431</v>
      </c>
      <c r="CE547" s="896"/>
      <c r="CF547" s="896"/>
      <c r="CG547" s="896"/>
      <c r="CH547" s="896"/>
      <c r="CI547" s="896"/>
      <c r="CJ547" s="896"/>
      <c r="CK547" s="896"/>
      <c r="CL547" s="896"/>
      <c r="CM547" s="897"/>
      <c r="CN547" s="895" t="s">
        <v>432</v>
      </c>
      <c r="CO547" s="896"/>
      <c r="CP547" s="896"/>
      <c r="CQ547" s="896"/>
      <c r="CR547" s="896"/>
      <c r="CS547" s="897"/>
      <c r="CT547" s="895" t="s">
        <v>433</v>
      </c>
      <c r="CU547" s="896"/>
      <c r="CV547" s="897"/>
      <c r="CW547" s="895" t="s">
        <v>434</v>
      </c>
      <c r="CX547" s="896"/>
      <c r="CY547" s="896"/>
      <c r="CZ547" s="896"/>
      <c r="DA547" s="896"/>
      <c r="DB547" s="896"/>
      <c r="DC547" s="896"/>
      <c r="DD547" s="897"/>
      <c r="DE547" s="895" t="s">
        <v>431</v>
      </c>
      <c r="DF547" s="896"/>
      <c r="DG547" s="896"/>
      <c r="DH547" s="896"/>
      <c r="DI547" s="896"/>
      <c r="DJ547" s="896"/>
      <c r="DK547" s="896"/>
      <c r="DL547" s="896"/>
      <c r="DM547" s="896"/>
      <c r="DN547" s="897"/>
      <c r="DO547" s="895" t="s">
        <v>435</v>
      </c>
      <c r="DP547" s="896"/>
      <c r="DQ547" s="896"/>
      <c r="DR547" s="896"/>
      <c r="DS547" s="896"/>
      <c r="DT547" s="896"/>
      <c r="DU547" s="896"/>
      <c r="DV547" s="896"/>
      <c r="DW547" s="896"/>
      <c r="DX547" s="897"/>
      <c r="DY547" s="128"/>
      <c r="DZ547" s="128"/>
      <c r="EA547" s="128"/>
      <c r="EB547" s="128"/>
      <c r="EC547" s="128"/>
      <c r="ED547" s="197"/>
      <c r="EE547" s="198"/>
      <c r="EF547" s="204"/>
      <c r="EG547" s="204"/>
      <c r="EH547" s="204"/>
      <c r="EI547" s="204"/>
      <c r="EJ547" s="204"/>
      <c r="EK547" s="204"/>
      <c r="EL547" s="204"/>
      <c r="EM547" s="204"/>
      <c r="EN547" s="204"/>
      <c r="EO547" s="206"/>
      <c r="EP547" s="206"/>
      <c r="EQ547" s="206"/>
      <c r="ER547" s="206"/>
      <c r="ES547" s="206"/>
      <c r="ET547" s="206"/>
      <c r="EU547" s="206"/>
      <c r="EV547" s="206"/>
      <c r="EW547" s="206"/>
      <c r="EX547" s="206"/>
      <c r="EY547" s="206"/>
      <c r="EZ547" s="206"/>
      <c r="FA547" s="206"/>
      <c r="FB547" s="206"/>
      <c r="FC547" s="206"/>
      <c r="FD547" s="206"/>
      <c r="FE547" s="206"/>
      <c r="FF547" s="206"/>
      <c r="FG547" s="206"/>
      <c r="FH547" s="206"/>
      <c r="FI547" s="206"/>
      <c r="FJ547" s="206"/>
      <c r="FK547" s="206"/>
      <c r="FL547" s="206"/>
      <c r="FM547" s="206"/>
      <c r="FN547" s="206"/>
      <c r="FO547" s="206"/>
      <c r="FP547" s="206"/>
      <c r="FQ547" s="206"/>
      <c r="FR547" s="206"/>
      <c r="FS547" s="206"/>
      <c r="FT547" s="206"/>
      <c r="FU547" s="206"/>
      <c r="FV547" s="206"/>
      <c r="FW547" s="206"/>
      <c r="FX547" s="206"/>
      <c r="FY547" s="206"/>
      <c r="FZ547" s="206"/>
      <c r="GA547" s="206"/>
      <c r="GB547" s="206"/>
      <c r="GC547" s="206"/>
      <c r="GD547" s="206"/>
      <c r="GE547" s="206"/>
      <c r="GF547" s="206"/>
      <c r="GG547" s="206"/>
      <c r="GH547" s="206"/>
      <c r="GI547" s="206"/>
      <c r="GJ547" s="206"/>
      <c r="GK547" s="206"/>
      <c r="GL547" s="206"/>
      <c r="GM547" s="206"/>
    </row>
    <row r="548" spans="1:195" s="236" customFormat="1" ht="17.100000000000001" customHeight="1">
      <c r="A548" s="128"/>
      <c r="B548" s="128"/>
      <c r="C548" s="58"/>
      <c r="D548" s="58"/>
      <c r="E548" s="58"/>
      <c r="F548" s="58"/>
      <c r="G548" s="58"/>
      <c r="H548" s="58"/>
      <c r="I548" s="58"/>
      <c r="J548" s="58"/>
      <c r="K548" s="58"/>
      <c r="L548" s="58"/>
      <c r="M548" s="58"/>
      <c r="N548" s="58"/>
      <c r="O548" s="58"/>
      <c r="P548" s="58"/>
      <c r="Q548" s="58"/>
      <c r="R548" s="58"/>
      <c r="S548" s="58"/>
      <c r="T548" s="58"/>
      <c r="U548" s="58"/>
      <c r="V548" s="274"/>
      <c r="W548" s="274"/>
      <c r="X548" s="274"/>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128"/>
      <c r="BN548" s="128"/>
      <c r="BO548" s="128"/>
      <c r="BP548" s="128"/>
      <c r="BQ548" s="128"/>
      <c r="BR548" s="898">
        <v>2</v>
      </c>
      <c r="BS548" s="899"/>
      <c r="BT548" s="900"/>
      <c r="BU548" s="895"/>
      <c r="BV548" s="896"/>
      <c r="BW548" s="896"/>
      <c r="BX548" s="896"/>
      <c r="BY548" s="896"/>
      <c r="BZ548" s="897"/>
      <c r="CA548" s="895"/>
      <c r="CB548" s="896"/>
      <c r="CC548" s="897"/>
      <c r="CD548" s="895"/>
      <c r="CE548" s="896"/>
      <c r="CF548" s="896"/>
      <c r="CG548" s="896"/>
      <c r="CH548" s="896"/>
      <c r="CI548" s="896"/>
      <c r="CJ548" s="896"/>
      <c r="CK548" s="896"/>
      <c r="CL548" s="896"/>
      <c r="CM548" s="897"/>
      <c r="CN548" s="895"/>
      <c r="CO548" s="896"/>
      <c r="CP548" s="896"/>
      <c r="CQ548" s="896"/>
      <c r="CR548" s="896"/>
      <c r="CS548" s="897"/>
      <c r="CT548" s="895"/>
      <c r="CU548" s="896"/>
      <c r="CV548" s="897"/>
      <c r="CW548" s="895"/>
      <c r="CX548" s="896"/>
      <c r="CY548" s="896"/>
      <c r="CZ548" s="896"/>
      <c r="DA548" s="896"/>
      <c r="DB548" s="896"/>
      <c r="DC548" s="896"/>
      <c r="DD548" s="897"/>
      <c r="DE548" s="895"/>
      <c r="DF548" s="896"/>
      <c r="DG548" s="896"/>
      <c r="DH548" s="896"/>
      <c r="DI548" s="896"/>
      <c r="DJ548" s="896"/>
      <c r="DK548" s="896"/>
      <c r="DL548" s="896"/>
      <c r="DM548" s="896"/>
      <c r="DN548" s="897"/>
      <c r="DO548" s="895"/>
      <c r="DP548" s="896"/>
      <c r="DQ548" s="896"/>
      <c r="DR548" s="896"/>
      <c r="DS548" s="896"/>
      <c r="DT548" s="896"/>
      <c r="DU548" s="896"/>
      <c r="DV548" s="896"/>
      <c r="DW548" s="896"/>
      <c r="DX548" s="897"/>
      <c r="DY548" s="128"/>
      <c r="DZ548" s="128"/>
      <c r="EA548" s="128"/>
      <c r="EB548" s="128"/>
      <c r="EC548" s="128"/>
      <c r="ED548" s="197"/>
      <c r="EE548" s="198"/>
      <c r="EF548" s="204"/>
      <c r="EG548" s="204"/>
      <c r="EH548" s="204"/>
      <c r="EI548" s="204"/>
      <c r="EJ548" s="204"/>
      <c r="EK548" s="204"/>
      <c r="EL548" s="204"/>
      <c r="EM548" s="204"/>
      <c r="EN548" s="204"/>
      <c r="EO548" s="206"/>
      <c r="EP548" s="206"/>
      <c r="EQ548" s="206"/>
      <c r="ER548" s="206"/>
      <c r="ES548" s="206"/>
      <c r="ET548" s="206"/>
      <c r="EU548" s="206"/>
      <c r="EV548" s="206"/>
      <c r="EW548" s="206"/>
      <c r="EX548" s="206"/>
      <c r="EY548" s="206"/>
      <c r="EZ548" s="206"/>
      <c r="FA548" s="206"/>
      <c r="FB548" s="206"/>
      <c r="FC548" s="206"/>
      <c r="FD548" s="206"/>
      <c r="FE548" s="206"/>
      <c r="FF548" s="206"/>
      <c r="FG548" s="206"/>
      <c r="FH548" s="206"/>
      <c r="FI548" s="206"/>
      <c r="FJ548" s="206"/>
      <c r="FK548" s="206"/>
      <c r="FL548" s="206"/>
      <c r="FM548" s="206"/>
      <c r="FN548" s="206"/>
      <c r="FO548" s="206"/>
      <c r="FP548" s="206"/>
      <c r="FQ548" s="206"/>
      <c r="FR548" s="206"/>
      <c r="FS548" s="206"/>
      <c r="FT548" s="206"/>
      <c r="FU548" s="206"/>
      <c r="FV548" s="206"/>
      <c r="FW548" s="206"/>
      <c r="FX548" s="206"/>
      <c r="FY548" s="206"/>
      <c r="FZ548" s="206"/>
      <c r="GA548" s="206"/>
      <c r="GB548" s="206"/>
      <c r="GC548" s="206"/>
      <c r="GD548" s="206"/>
      <c r="GE548" s="206"/>
      <c r="GF548" s="206"/>
      <c r="GG548" s="206"/>
      <c r="GH548" s="206"/>
      <c r="GI548" s="206"/>
      <c r="GJ548" s="206"/>
      <c r="GK548" s="206"/>
      <c r="GL548" s="206"/>
      <c r="GM548" s="206"/>
    </row>
    <row r="549" spans="1:195" s="236" customFormat="1" ht="17.100000000000001" customHeight="1">
      <c r="A549" s="128"/>
      <c r="B549" s="128"/>
      <c r="C549" s="58"/>
      <c r="D549" s="58"/>
      <c r="E549" s="58"/>
      <c r="F549" s="58"/>
      <c r="G549" s="58"/>
      <c r="H549" s="58"/>
      <c r="I549" s="58"/>
      <c r="J549" s="58"/>
      <c r="K549" s="58"/>
      <c r="L549" s="58"/>
      <c r="M549" s="58"/>
      <c r="N549" s="58"/>
      <c r="O549" s="58"/>
      <c r="P549" s="58"/>
      <c r="Q549" s="58"/>
      <c r="R549" s="58"/>
      <c r="S549" s="58"/>
      <c r="T549" s="58"/>
      <c r="U549" s="58"/>
      <c r="V549" s="274"/>
      <c r="W549" s="274"/>
      <c r="X549" s="274"/>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128"/>
      <c r="BN549" s="128"/>
      <c r="BO549" s="128"/>
      <c r="BP549" s="128"/>
      <c r="BQ549" s="128"/>
      <c r="BR549" s="898">
        <v>3</v>
      </c>
      <c r="BS549" s="899"/>
      <c r="BT549" s="900"/>
      <c r="BU549" s="895"/>
      <c r="BV549" s="896"/>
      <c r="BW549" s="896"/>
      <c r="BX549" s="896"/>
      <c r="BY549" s="896"/>
      <c r="BZ549" s="897"/>
      <c r="CA549" s="895"/>
      <c r="CB549" s="896"/>
      <c r="CC549" s="897"/>
      <c r="CD549" s="895"/>
      <c r="CE549" s="896"/>
      <c r="CF549" s="896"/>
      <c r="CG549" s="896"/>
      <c r="CH549" s="896"/>
      <c r="CI549" s="896"/>
      <c r="CJ549" s="896"/>
      <c r="CK549" s="896"/>
      <c r="CL549" s="896"/>
      <c r="CM549" s="897"/>
      <c r="CN549" s="895"/>
      <c r="CO549" s="896"/>
      <c r="CP549" s="896"/>
      <c r="CQ549" s="896"/>
      <c r="CR549" s="896"/>
      <c r="CS549" s="897"/>
      <c r="CT549" s="895"/>
      <c r="CU549" s="896"/>
      <c r="CV549" s="897"/>
      <c r="CW549" s="895"/>
      <c r="CX549" s="896"/>
      <c r="CY549" s="896"/>
      <c r="CZ549" s="896"/>
      <c r="DA549" s="896"/>
      <c r="DB549" s="896"/>
      <c r="DC549" s="896"/>
      <c r="DD549" s="897"/>
      <c r="DE549" s="895"/>
      <c r="DF549" s="896"/>
      <c r="DG549" s="896"/>
      <c r="DH549" s="896"/>
      <c r="DI549" s="896"/>
      <c r="DJ549" s="896"/>
      <c r="DK549" s="896"/>
      <c r="DL549" s="896"/>
      <c r="DM549" s="896"/>
      <c r="DN549" s="897"/>
      <c r="DO549" s="895"/>
      <c r="DP549" s="896"/>
      <c r="DQ549" s="896"/>
      <c r="DR549" s="896"/>
      <c r="DS549" s="896"/>
      <c r="DT549" s="896"/>
      <c r="DU549" s="896"/>
      <c r="DV549" s="896"/>
      <c r="DW549" s="896"/>
      <c r="DX549" s="897"/>
      <c r="DY549" s="128"/>
      <c r="DZ549" s="128"/>
      <c r="EA549" s="128"/>
      <c r="EB549" s="128"/>
      <c r="EC549" s="128"/>
      <c r="ED549" s="197"/>
      <c r="EE549" s="198"/>
      <c r="EF549" s="204"/>
      <c r="EG549" s="204"/>
      <c r="EH549" s="204"/>
      <c r="EI549" s="204"/>
      <c r="EJ549" s="204"/>
      <c r="EK549" s="204"/>
      <c r="EL549" s="204"/>
      <c r="EM549" s="204"/>
      <c r="EN549" s="204"/>
      <c r="EO549" s="206"/>
      <c r="EP549" s="206"/>
      <c r="EQ549" s="206"/>
      <c r="ER549" s="206"/>
      <c r="ES549" s="206"/>
      <c r="ET549" s="206"/>
      <c r="EU549" s="206"/>
      <c r="EV549" s="206"/>
      <c r="EW549" s="206"/>
      <c r="EX549" s="206"/>
      <c r="EY549" s="206"/>
      <c r="EZ549" s="206"/>
      <c r="FA549" s="206"/>
      <c r="FB549" s="206"/>
      <c r="FC549" s="206"/>
      <c r="FD549" s="206"/>
      <c r="FE549" s="206"/>
      <c r="FF549" s="206"/>
      <c r="FG549" s="206"/>
      <c r="FH549" s="206"/>
      <c r="FI549" s="206"/>
      <c r="FJ549" s="206"/>
      <c r="FK549" s="206"/>
      <c r="FL549" s="206"/>
      <c r="FM549" s="206"/>
      <c r="FN549" s="206"/>
      <c r="FO549" s="206"/>
      <c r="FP549" s="206"/>
      <c r="FQ549" s="206"/>
      <c r="FR549" s="206"/>
      <c r="FS549" s="206"/>
      <c r="FT549" s="206"/>
      <c r="FU549" s="206"/>
      <c r="FV549" s="206"/>
      <c r="FW549" s="206"/>
      <c r="FX549" s="206"/>
      <c r="FY549" s="206"/>
      <c r="FZ549" s="206"/>
      <c r="GA549" s="206"/>
      <c r="GB549" s="206"/>
      <c r="GC549" s="206"/>
      <c r="GD549" s="206"/>
      <c r="GE549" s="206"/>
      <c r="GF549" s="206"/>
      <c r="GG549" s="206"/>
      <c r="GH549" s="206"/>
      <c r="GI549" s="206"/>
      <c r="GJ549" s="206"/>
      <c r="GK549" s="206"/>
      <c r="GL549" s="206"/>
      <c r="GM549" s="206"/>
    </row>
    <row r="550" spans="1:195" s="236" customFormat="1" ht="17.100000000000001" customHeight="1">
      <c r="A550" s="128"/>
      <c r="B550" s="128"/>
      <c r="C550" s="58"/>
      <c r="D550" s="58"/>
      <c r="E550" s="58"/>
      <c r="F550" s="58"/>
      <c r="G550" s="58"/>
      <c r="H550" s="58"/>
      <c r="I550" s="58"/>
      <c r="J550" s="58"/>
      <c r="K550" s="58"/>
      <c r="L550" s="58"/>
      <c r="M550" s="58"/>
      <c r="N550" s="58"/>
      <c r="O550" s="58"/>
      <c r="P550" s="58"/>
      <c r="Q550" s="58"/>
      <c r="R550" s="58"/>
      <c r="S550" s="58"/>
      <c r="T550" s="58"/>
      <c r="U550" s="58"/>
      <c r="V550" s="274"/>
      <c r="W550" s="274"/>
      <c r="X550" s="274"/>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128"/>
      <c r="BN550" s="128"/>
      <c r="BO550" s="128"/>
      <c r="BP550" s="128"/>
      <c r="BQ550" s="128"/>
      <c r="BR550" s="898">
        <v>4</v>
      </c>
      <c r="BS550" s="899"/>
      <c r="BT550" s="900"/>
      <c r="BU550" s="895"/>
      <c r="BV550" s="896"/>
      <c r="BW550" s="896"/>
      <c r="BX550" s="896"/>
      <c r="BY550" s="896"/>
      <c r="BZ550" s="897"/>
      <c r="CA550" s="895"/>
      <c r="CB550" s="896"/>
      <c r="CC550" s="897"/>
      <c r="CD550" s="895"/>
      <c r="CE550" s="896"/>
      <c r="CF550" s="896"/>
      <c r="CG550" s="896"/>
      <c r="CH550" s="896"/>
      <c r="CI550" s="896"/>
      <c r="CJ550" s="896"/>
      <c r="CK550" s="896"/>
      <c r="CL550" s="896"/>
      <c r="CM550" s="897"/>
      <c r="CN550" s="895"/>
      <c r="CO550" s="896"/>
      <c r="CP550" s="896"/>
      <c r="CQ550" s="896"/>
      <c r="CR550" s="896"/>
      <c r="CS550" s="897"/>
      <c r="CT550" s="895"/>
      <c r="CU550" s="896"/>
      <c r="CV550" s="897"/>
      <c r="CW550" s="895"/>
      <c r="CX550" s="896"/>
      <c r="CY550" s="896"/>
      <c r="CZ550" s="896"/>
      <c r="DA550" s="896"/>
      <c r="DB550" s="896"/>
      <c r="DC550" s="896"/>
      <c r="DD550" s="897"/>
      <c r="DE550" s="895"/>
      <c r="DF550" s="896"/>
      <c r="DG550" s="896"/>
      <c r="DH550" s="896"/>
      <c r="DI550" s="896"/>
      <c r="DJ550" s="896"/>
      <c r="DK550" s="896"/>
      <c r="DL550" s="896"/>
      <c r="DM550" s="896"/>
      <c r="DN550" s="897"/>
      <c r="DO550" s="895"/>
      <c r="DP550" s="896"/>
      <c r="DQ550" s="896"/>
      <c r="DR550" s="896"/>
      <c r="DS550" s="896"/>
      <c r="DT550" s="896"/>
      <c r="DU550" s="896"/>
      <c r="DV550" s="896"/>
      <c r="DW550" s="896"/>
      <c r="DX550" s="897"/>
      <c r="DY550" s="128"/>
      <c r="DZ550" s="128"/>
      <c r="EA550" s="128"/>
      <c r="EB550" s="128"/>
      <c r="EC550" s="128"/>
      <c r="ED550" s="197"/>
      <c r="EE550" s="198"/>
      <c r="EF550" s="204"/>
      <c r="EG550" s="204"/>
      <c r="EH550" s="204"/>
      <c r="EI550" s="204"/>
      <c r="EJ550" s="204"/>
      <c r="EK550" s="204"/>
      <c r="EL550" s="204"/>
      <c r="EM550" s="204"/>
      <c r="EN550" s="204"/>
      <c r="EO550" s="206"/>
      <c r="EP550" s="206"/>
      <c r="EQ550" s="206"/>
      <c r="ER550" s="206"/>
      <c r="ES550" s="206"/>
      <c r="ET550" s="206"/>
      <c r="EU550" s="206"/>
      <c r="EV550" s="206"/>
      <c r="EW550" s="206"/>
      <c r="EX550" s="206"/>
      <c r="EY550" s="206"/>
      <c r="EZ550" s="206"/>
      <c r="FA550" s="206"/>
      <c r="FB550" s="206"/>
      <c r="FC550" s="206"/>
      <c r="FD550" s="206"/>
      <c r="FE550" s="206"/>
      <c r="FF550" s="206"/>
      <c r="FG550" s="206"/>
      <c r="FH550" s="206"/>
      <c r="FI550" s="206"/>
      <c r="FJ550" s="206"/>
      <c r="FK550" s="206"/>
      <c r="FL550" s="206"/>
      <c r="FM550" s="206"/>
      <c r="FN550" s="206"/>
      <c r="FO550" s="206"/>
      <c r="FP550" s="206"/>
      <c r="FQ550" s="206"/>
      <c r="FR550" s="206"/>
      <c r="FS550" s="206"/>
      <c r="FT550" s="206"/>
      <c r="FU550" s="206"/>
      <c r="FV550" s="206"/>
      <c r="FW550" s="206"/>
      <c r="FX550" s="206"/>
      <c r="FY550" s="206"/>
      <c r="FZ550" s="206"/>
      <c r="GA550" s="206"/>
      <c r="GB550" s="206"/>
      <c r="GC550" s="206"/>
      <c r="GD550" s="206"/>
      <c r="GE550" s="206"/>
      <c r="GF550" s="206"/>
      <c r="GG550" s="206"/>
      <c r="GH550" s="206"/>
      <c r="GI550" s="206"/>
      <c r="GJ550" s="206"/>
      <c r="GK550" s="206"/>
      <c r="GL550" s="206"/>
      <c r="GM550" s="206"/>
    </row>
    <row r="551" spans="1:195" s="236" customFormat="1" ht="17.100000000000001" customHeight="1">
      <c r="A551" s="128"/>
      <c r="B551" s="12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274"/>
      <c r="BJ551" s="274"/>
      <c r="BK551" s="274"/>
      <c r="BL551" s="274"/>
      <c r="BM551" s="128"/>
      <c r="BN551" s="128"/>
      <c r="BO551" s="128"/>
      <c r="BP551" s="128"/>
      <c r="BQ551" s="128"/>
      <c r="BR551" s="898">
        <v>5</v>
      </c>
      <c r="BS551" s="899"/>
      <c r="BT551" s="900"/>
      <c r="BU551" s="895"/>
      <c r="BV551" s="896"/>
      <c r="BW551" s="896"/>
      <c r="BX551" s="896"/>
      <c r="BY551" s="896"/>
      <c r="BZ551" s="897"/>
      <c r="CA551" s="895"/>
      <c r="CB551" s="896"/>
      <c r="CC551" s="897"/>
      <c r="CD551" s="895"/>
      <c r="CE551" s="896"/>
      <c r="CF551" s="896"/>
      <c r="CG551" s="896"/>
      <c r="CH551" s="896"/>
      <c r="CI551" s="896"/>
      <c r="CJ551" s="896"/>
      <c r="CK551" s="896"/>
      <c r="CL551" s="896"/>
      <c r="CM551" s="897"/>
      <c r="CN551" s="895"/>
      <c r="CO551" s="896"/>
      <c r="CP551" s="896"/>
      <c r="CQ551" s="896"/>
      <c r="CR551" s="896"/>
      <c r="CS551" s="897"/>
      <c r="CT551" s="895"/>
      <c r="CU551" s="896"/>
      <c r="CV551" s="897"/>
      <c r="CW551" s="895"/>
      <c r="CX551" s="896"/>
      <c r="CY551" s="896"/>
      <c r="CZ551" s="896"/>
      <c r="DA551" s="896"/>
      <c r="DB551" s="896"/>
      <c r="DC551" s="896"/>
      <c r="DD551" s="897"/>
      <c r="DE551" s="895"/>
      <c r="DF551" s="896"/>
      <c r="DG551" s="896"/>
      <c r="DH551" s="896"/>
      <c r="DI551" s="896"/>
      <c r="DJ551" s="896"/>
      <c r="DK551" s="896"/>
      <c r="DL551" s="896"/>
      <c r="DM551" s="896"/>
      <c r="DN551" s="897"/>
      <c r="DO551" s="895"/>
      <c r="DP551" s="896"/>
      <c r="DQ551" s="896"/>
      <c r="DR551" s="896"/>
      <c r="DS551" s="896"/>
      <c r="DT551" s="896"/>
      <c r="DU551" s="896"/>
      <c r="DV551" s="896"/>
      <c r="DW551" s="896"/>
      <c r="DX551" s="897"/>
      <c r="DY551" s="128"/>
      <c r="DZ551" s="128"/>
      <c r="EA551" s="128"/>
      <c r="EB551" s="128"/>
      <c r="EC551" s="128"/>
      <c r="ED551" s="197"/>
      <c r="EE551" s="198"/>
      <c r="EF551" s="204"/>
      <c r="EG551" s="204"/>
      <c r="EH551" s="204"/>
      <c r="EI551" s="204"/>
      <c r="EJ551" s="204"/>
      <c r="EK551" s="204"/>
      <c r="EL551" s="204"/>
      <c r="EM551" s="204"/>
      <c r="EN551" s="204"/>
      <c r="EO551" s="206"/>
      <c r="EP551" s="206"/>
      <c r="EQ551" s="206"/>
      <c r="ER551" s="206"/>
      <c r="ES551" s="206"/>
      <c r="ET551" s="206"/>
      <c r="EU551" s="206"/>
      <c r="EV551" s="206"/>
      <c r="EW551" s="206"/>
      <c r="EX551" s="206"/>
      <c r="EY551" s="206"/>
      <c r="EZ551" s="206"/>
      <c r="FA551" s="206"/>
      <c r="FB551" s="206"/>
      <c r="FC551" s="206"/>
      <c r="FD551" s="206"/>
      <c r="FE551" s="206"/>
      <c r="FF551" s="206"/>
      <c r="FG551" s="206"/>
      <c r="FH551" s="206"/>
      <c r="FI551" s="206"/>
      <c r="FJ551" s="206"/>
      <c r="FK551" s="206"/>
      <c r="FL551" s="206"/>
      <c r="FM551" s="206"/>
      <c r="FN551" s="206"/>
      <c r="FO551" s="206"/>
      <c r="FP551" s="206"/>
      <c r="FQ551" s="206"/>
      <c r="FR551" s="206"/>
      <c r="FS551" s="206"/>
      <c r="FT551" s="206"/>
      <c r="FU551" s="206"/>
      <c r="FV551" s="206"/>
      <c r="FW551" s="206"/>
      <c r="FX551" s="206"/>
      <c r="FY551" s="206"/>
      <c r="FZ551" s="206"/>
      <c r="GA551" s="206"/>
      <c r="GB551" s="206"/>
      <c r="GC551" s="206"/>
      <c r="GD551" s="206"/>
      <c r="GE551" s="206"/>
      <c r="GF551" s="206"/>
      <c r="GG551" s="206"/>
      <c r="GH551" s="206"/>
      <c r="GI551" s="206"/>
      <c r="GJ551" s="206"/>
      <c r="GK551" s="206"/>
      <c r="GL551" s="206"/>
      <c r="GM551" s="206"/>
    </row>
    <row r="552" spans="1:195" s="236" customFormat="1" ht="17.100000000000001" customHeight="1">
      <c r="A552" s="128"/>
      <c r="B552" s="12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128"/>
      <c r="BN552" s="128"/>
      <c r="BO552" s="128"/>
      <c r="BP552" s="128"/>
      <c r="BQ552" s="128"/>
      <c r="BR552" s="898">
        <v>6</v>
      </c>
      <c r="BS552" s="899"/>
      <c r="BT552" s="900"/>
      <c r="BU552" s="895"/>
      <c r="BV552" s="896"/>
      <c r="BW552" s="896"/>
      <c r="BX552" s="896"/>
      <c r="BY552" s="896"/>
      <c r="BZ552" s="897"/>
      <c r="CA552" s="895"/>
      <c r="CB552" s="896"/>
      <c r="CC552" s="897"/>
      <c r="CD552" s="895"/>
      <c r="CE552" s="896"/>
      <c r="CF552" s="896"/>
      <c r="CG552" s="896"/>
      <c r="CH552" s="896"/>
      <c r="CI552" s="896"/>
      <c r="CJ552" s="896"/>
      <c r="CK552" s="896"/>
      <c r="CL552" s="896"/>
      <c r="CM552" s="897"/>
      <c r="CN552" s="895"/>
      <c r="CO552" s="896"/>
      <c r="CP552" s="896"/>
      <c r="CQ552" s="896"/>
      <c r="CR552" s="896"/>
      <c r="CS552" s="897"/>
      <c r="CT552" s="895"/>
      <c r="CU552" s="896"/>
      <c r="CV552" s="897"/>
      <c r="CW552" s="895"/>
      <c r="CX552" s="896"/>
      <c r="CY552" s="896"/>
      <c r="CZ552" s="896"/>
      <c r="DA552" s="896"/>
      <c r="DB552" s="896"/>
      <c r="DC552" s="896"/>
      <c r="DD552" s="897"/>
      <c r="DE552" s="895"/>
      <c r="DF552" s="896"/>
      <c r="DG552" s="896"/>
      <c r="DH552" s="896"/>
      <c r="DI552" s="896"/>
      <c r="DJ552" s="896"/>
      <c r="DK552" s="896"/>
      <c r="DL552" s="896"/>
      <c r="DM552" s="896"/>
      <c r="DN552" s="897"/>
      <c r="DO552" s="895"/>
      <c r="DP552" s="896"/>
      <c r="DQ552" s="896"/>
      <c r="DR552" s="896"/>
      <c r="DS552" s="896"/>
      <c r="DT552" s="896"/>
      <c r="DU552" s="896"/>
      <c r="DV552" s="896"/>
      <c r="DW552" s="896"/>
      <c r="DX552" s="897"/>
      <c r="DY552" s="128"/>
      <c r="DZ552" s="128"/>
      <c r="EA552" s="128"/>
      <c r="EB552" s="128"/>
      <c r="EC552" s="128"/>
      <c r="ED552" s="197"/>
      <c r="EE552" s="198"/>
      <c r="EF552" s="204"/>
      <c r="EG552" s="204"/>
      <c r="EH552" s="204"/>
      <c r="EI552" s="204"/>
      <c r="EJ552" s="204"/>
      <c r="EK552" s="204"/>
      <c r="EL552" s="204"/>
      <c r="EM552" s="204"/>
      <c r="EN552" s="204"/>
      <c r="EO552" s="206"/>
      <c r="EP552" s="206"/>
      <c r="EQ552" s="206"/>
      <c r="ER552" s="206"/>
      <c r="ES552" s="206"/>
      <c r="ET552" s="206"/>
      <c r="EU552" s="206"/>
      <c r="EV552" s="206"/>
      <c r="EW552" s="206"/>
      <c r="EX552" s="206"/>
      <c r="EY552" s="206"/>
      <c r="EZ552" s="206"/>
      <c r="FA552" s="206"/>
      <c r="FB552" s="206"/>
      <c r="FC552" s="206"/>
      <c r="FD552" s="206"/>
      <c r="FE552" s="206"/>
      <c r="FF552" s="206"/>
      <c r="FG552" s="206"/>
      <c r="FH552" s="206"/>
      <c r="FI552" s="206"/>
      <c r="FJ552" s="206"/>
      <c r="FK552" s="206"/>
      <c r="FL552" s="206"/>
      <c r="FM552" s="206"/>
      <c r="FN552" s="206"/>
      <c r="FO552" s="206"/>
      <c r="FP552" s="206"/>
      <c r="FQ552" s="206"/>
      <c r="FR552" s="206"/>
      <c r="FS552" s="206"/>
      <c r="FT552" s="206"/>
      <c r="FU552" s="206"/>
      <c r="FV552" s="206"/>
      <c r="FW552" s="206"/>
      <c r="FX552" s="206"/>
      <c r="FY552" s="206"/>
      <c r="FZ552" s="206"/>
      <c r="GA552" s="206"/>
      <c r="GB552" s="206"/>
      <c r="GC552" s="206"/>
      <c r="GD552" s="206"/>
      <c r="GE552" s="206"/>
      <c r="GF552" s="206"/>
      <c r="GG552" s="206"/>
      <c r="GH552" s="206"/>
      <c r="GI552" s="206"/>
      <c r="GJ552" s="206"/>
      <c r="GK552" s="206"/>
      <c r="GL552" s="206"/>
      <c r="GM552" s="206"/>
    </row>
    <row r="553" spans="1:195" s="236" customFormat="1" ht="17.100000000000001" customHeight="1">
      <c r="A553" s="128"/>
      <c r="B553" s="128"/>
      <c r="C553" s="274"/>
      <c r="D553" s="274"/>
      <c r="E553" s="58"/>
      <c r="F553" s="58"/>
      <c r="G553" s="58"/>
      <c r="H553" s="58"/>
      <c r="I553" s="58"/>
      <c r="J553" s="58"/>
      <c r="K553" s="58"/>
      <c r="L553" s="58"/>
      <c r="M553" s="58"/>
      <c r="N553" s="58"/>
      <c r="O553" s="58"/>
      <c r="P553" s="58"/>
      <c r="Q553" s="58"/>
      <c r="R553" s="58"/>
      <c r="S553" s="58"/>
      <c r="T553" s="274"/>
      <c r="U553" s="58"/>
      <c r="V553" s="58"/>
      <c r="W553" s="58"/>
      <c r="X553" s="58"/>
      <c r="Y553" s="58"/>
      <c r="Z553" s="58"/>
      <c r="AA553" s="58"/>
      <c r="AB553" s="58"/>
      <c r="AC553" s="58"/>
      <c r="AD553" s="58"/>
      <c r="AE553" s="58"/>
      <c r="AF553" s="58"/>
      <c r="AG553" s="274"/>
      <c r="AH553" s="58"/>
      <c r="AI553" s="58"/>
      <c r="AJ553" s="58"/>
      <c r="AK553" s="58"/>
      <c r="AL553" s="58"/>
      <c r="AM553" s="58"/>
      <c r="AN553" s="58"/>
      <c r="AO553" s="58"/>
      <c r="AP553" s="58"/>
      <c r="AQ553" s="58"/>
      <c r="AR553" s="58"/>
      <c r="AS553" s="58"/>
      <c r="AT553" s="274"/>
      <c r="AU553" s="58"/>
      <c r="AV553" s="58"/>
      <c r="AW553" s="58"/>
      <c r="AX553" s="58"/>
      <c r="AY553" s="58"/>
      <c r="AZ553" s="58"/>
      <c r="BA553" s="58"/>
      <c r="BB553" s="58"/>
      <c r="BC553" s="58"/>
      <c r="BD553" s="58"/>
      <c r="BE553" s="58"/>
      <c r="BF553" s="58"/>
      <c r="BG553" s="58"/>
      <c r="BH553" s="58"/>
      <c r="BI553" s="58"/>
      <c r="BJ553" s="58"/>
      <c r="BK553" s="58"/>
      <c r="BL553" s="58"/>
      <c r="BM553" s="128"/>
      <c r="BN553" s="128"/>
      <c r="BO553" s="128"/>
      <c r="BP553" s="128"/>
      <c r="BQ553" s="128"/>
      <c r="BR553" s="898">
        <v>7</v>
      </c>
      <c r="BS553" s="899"/>
      <c r="BT553" s="900"/>
      <c r="BU553" s="895"/>
      <c r="BV553" s="896"/>
      <c r="BW553" s="896"/>
      <c r="BX553" s="896"/>
      <c r="BY553" s="896"/>
      <c r="BZ553" s="897"/>
      <c r="CA553" s="895"/>
      <c r="CB553" s="896"/>
      <c r="CC553" s="897"/>
      <c r="CD553" s="895"/>
      <c r="CE553" s="896"/>
      <c r="CF553" s="896"/>
      <c r="CG553" s="896"/>
      <c r="CH553" s="896"/>
      <c r="CI553" s="896"/>
      <c r="CJ553" s="896"/>
      <c r="CK553" s="896"/>
      <c r="CL553" s="896"/>
      <c r="CM553" s="897"/>
      <c r="CN553" s="895"/>
      <c r="CO553" s="896"/>
      <c r="CP553" s="896"/>
      <c r="CQ553" s="896"/>
      <c r="CR553" s="896"/>
      <c r="CS553" s="897"/>
      <c r="CT553" s="895"/>
      <c r="CU553" s="896"/>
      <c r="CV553" s="897"/>
      <c r="CW553" s="895"/>
      <c r="CX553" s="896"/>
      <c r="CY553" s="896"/>
      <c r="CZ553" s="896"/>
      <c r="DA553" s="896"/>
      <c r="DB553" s="896"/>
      <c r="DC553" s="896"/>
      <c r="DD553" s="897"/>
      <c r="DE553" s="895"/>
      <c r="DF553" s="896"/>
      <c r="DG553" s="896"/>
      <c r="DH553" s="896"/>
      <c r="DI553" s="896"/>
      <c r="DJ553" s="896"/>
      <c r="DK553" s="896"/>
      <c r="DL553" s="896"/>
      <c r="DM553" s="896"/>
      <c r="DN553" s="897"/>
      <c r="DO553" s="895"/>
      <c r="DP553" s="896"/>
      <c r="DQ553" s="896"/>
      <c r="DR553" s="896"/>
      <c r="DS553" s="896"/>
      <c r="DT553" s="896"/>
      <c r="DU553" s="896"/>
      <c r="DV553" s="896"/>
      <c r="DW553" s="896"/>
      <c r="DX553" s="897"/>
      <c r="DY553" s="128"/>
      <c r="DZ553" s="128"/>
      <c r="EA553" s="128"/>
      <c r="EB553" s="128"/>
      <c r="EC553" s="128"/>
      <c r="ED553" s="197"/>
      <c r="EE553" s="198"/>
      <c r="EF553" s="204"/>
      <c r="EG553" s="204"/>
      <c r="EH553" s="204"/>
      <c r="EI553" s="204"/>
      <c r="EJ553" s="204"/>
      <c r="EK553" s="204"/>
      <c r="EL553" s="204"/>
      <c r="EM553" s="204"/>
      <c r="EN553" s="204"/>
      <c r="EO553" s="206"/>
      <c r="EP553" s="206"/>
      <c r="EQ553" s="206"/>
      <c r="ER553" s="206"/>
      <c r="ES553" s="206"/>
      <c r="ET553" s="206"/>
      <c r="EU553" s="206"/>
      <c r="EV553" s="206"/>
      <c r="EW553" s="206"/>
      <c r="EX553" s="206"/>
      <c r="EY553" s="206"/>
      <c r="EZ553" s="206"/>
      <c r="FA553" s="206"/>
      <c r="FB553" s="206"/>
      <c r="FC553" s="206"/>
      <c r="FD553" s="206"/>
      <c r="FE553" s="206"/>
      <c r="FF553" s="206"/>
      <c r="FG553" s="206"/>
      <c r="FH553" s="206"/>
      <c r="FI553" s="206"/>
      <c r="FJ553" s="206"/>
      <c r="FK553" s="206"/>
      <c r="FL553" s="206"/>
      <c r="FM553" s="206"/>
      <c r="FN553" s="206"/>
      <c r="FO553" s="206"/>
      <c r="FP553" s="206"/>
      <c r="FQ553" s="206"/>
      <c r="FR553" s="206"/>
      <c r="FS553" s="206"/>
      <c r="FT553" s="206"/>
      <c r="FU553" s="206"/>
      <c r="FV553" s="206"/>
      <c r="FW553" s="206"/>
      <c r="FX553" s="206"/>
      <c r="FY553" s="206"/>
      <c r="FZ553" s="206"/>
      <c r="GA553" s="206"/>
      <c r="GB553" s="206"/>
      <c r="GC553" s="206"/>
      <c r="GD553" s="206"/>
      <c r="GE553" s="206"/>
      <c r="GF553" s="206"/>
      <c r="GG553" s="206"/>
      <c r="GH553" s="206"/>
      <c r="GI553" s="206"/>
      <c r="GJ553" s="206"/>
      <c r="GK553" s="206"/>
      <c r="GL553" s="206"/>
      <c r="GM553" s="206"/>
    </row>
    <row r="554" spans="1:195" s="236" customFormat="1" ht="17.100000000000001" customHeight="1">
      <c r="A554" s="128"/>
      <c r="B554" s="128"/>
      <c r="C554" s="274"/>
      <c r="D554" s="274"/>
      <c r="E554" s="58"/>
      <c r="F554" s="58"/>
      <c r="G554" s="58"/>
      <c r="H554" s="58"/>
      <c r="I554" s="58"/>
      <c r="J554" s="58"/>
      <c r="K554" s="58"/>
      <c r="L554" s="58"/>
      <c r="M554" s="58"/>
      <c r="N554" s="58"/>
      <c r="O554" s="58"/>
      <c r="P554" s="58"/>
      <c r="Q554" s="58"/>
      <c r="R554" s="58"/>
      <c r="S554" s="58"/>
      <c r="T554" s="274"/>
      <c r="U554" s="58"/>
      <c r="V554" s="58"/>
      <c r="W554" s="58"/>
      <c r="X554" s="58"/>
      <c r="Y554" s="58"/>
      <c r="Z554" s="58"/>
      <c r="AA554" s="58"/>
      <c r="AB554" s="58"/>
      <c r="AC554" s="58"/>
      <c r="AD554" s="58"/>
      <c r="AE554" s="58"/>
      <c r="AF554" s="58"/>
      <c r="AG554" s="274"/>
      <c r="AH554" s="58"/>
      <c r="AI554" s="58"/>
      <c r="AJ554" s="58"/>
      <c r="AK554" s="58"/>
      <c r="AL554" s="58"/>
      <c r="AM554" s="58"/>
      <c r="AN554" s="58"/>
      <c r="AO554" s="58"/>
      <c r="AP554" s="58"/>
      <c r="AQ554" s="58"/>
      <c r="AR554" s="58"/>
      <c r="AS554" s="58"/>
      <c r="AT554" s="274"/>
      <c r="AU554" s="58"/>
      <c r="AV554" s="58"/>
      <c r="AW554" s="58"/>
      <c r="AX554" s="58"/>
      <c r="AY554" s="58"/>
      <c r="AZ554" s="58"/>
      <c r="BA554" s="58"/>
      <c r="BB554" s="58"/>
      <c r="BC554" s="58"/>
      <c r="BD554" s="58"/>
      <c r="BE554" s="58"/>
      <c r="BF554" s="58"/>
      <c r="BG554" s="58"/>
      <c r="BH554" s="58"/>
      <c r="BI554" s="58"/>
      <c r="BJ554" s="58"/>
      <c r="BK554" s="58"/>
      <c r="BL554" s="58"/>
      <c r="BM554" s="128"/>
      <c r="BN554" s="128"/>
      <c r="BO554" s="128"/>
      <c r="BP554" s="128"/>
      <c r="BQ554" s="128"/>
      <c r="BR554" s="898">
        <v>8</v>
      </c>
      <c r="BS554" s="899"/>
      <c r="BT554" s="900"/>
      <c r="BU554" s="895"/>
      <c r="BV554" s="896"/>
      <c r="BW554" s="896"/>
      <c r="BX554" s="896"/>
      <c r="BY554" s="896"/>
      <c r="BZ554" s="897"/>
      <c r="CA554" s="895"/>
      <c r="CB554" s="896"/>
      <c r="CC554" s="897"/>
      <c r="CD554" s="895"/>
      <c r="CE554" s="896"/>
      <c r="CF554" s="896"/>
      <c r="CG554" s="896"/>
      <c r="CH554" s="896"/>
      <c r="CI554" s="896"/>
      <c r="CJ554" s="896"/>
      <c r="CK554" s="896"/>
      <c r="CL554" s="896"/>
      <c r="CM554" s="897"/>
      <c r="CN554" s="895"/>
      <c r="CO554" s="896"/>
      <c r="CP554" s="896"/>
      <c r="CQ554" s="896"/>
      <c r="CR554" s="896"/>
      <c r="CS554" s="897"/>
      <c r="CT554" s="895"/>
      <c r="CU554" s="896"/>
      <c r="CV554" s="897"/>
      <c r="CW554" s="895"/>
      <c r="CX554" s="896"/>
      <c r="CY554" s="896"/>
      <c r="CZ554" s="896"/>
      <c r="DA554" s="896"/>
      <c r="DB554" s="896"/>
      <c r="DC554" s="896"/>
      <c r="DD554" s="897"/>
      <c r="DE554" s="895"/>
      <c r="DF554" s="896"/>
      <c r="DG554" s="896"/>
      <c r="DH554" s="896"/>
      <c r="DI554" s="896"/>
      <c r="DJ554" s="896"/>
      <c r="DK554" s="896"/>
      <c r="DL554" s="896"/>
      <c r="DM554" s="896"/>
      <c r="DN554" s="897"/>
      <c r="DO554" s="895"/>
      <c r="DP554" s="896"/>
      <c r="DQ554" s="896"/>
      <c r="DR554" s="896"/>
      <c r="DS554" s="896"/>
      <c r="DT554" s="896"/>
      <c r="DU554" s="896"/>
      <c r="DV554" s="896"/>
      <c r="DW554" s="896"/>
      <c r="DX554" s="897"/>
      <c r="DY554" s="128"/>
      <c r="DZ554" s="128"/>
      <c r="EA554" s="128"/>
      <c r="EB554" s="128"/>
      <c r="EC554" s="128"/>
      <c r="ED554" s="197"/>
      <c r="EE554" s="198"/>
      <c r="EF554" s="204"/>
      <c r="EG554" s="204"/>
      <c r="EH554" s="204"/>
      <c r="EI554" s="204"/>
      <c r="EJ554" s="204"/>
      <c r="EK554" s="204"/>
      <c r="EL554" s="204"/>
      <c r="EM554" s="204"/>
      <c r="EN554" s="204"/>
      <c r="EO554" s="206"/>
      <c r="EP554" s="206"/>
      <c r="EQ554" s="206"/>
      <c r="ER554" s="206"/>
      <c r="ES554" s="206"/>
      <c r="ET554" s="206"/>
      <c r="EU554" s="206"/>
      <c r="EV554" s="206"/>
      <c r="EW554" s="206"/>
      <c r="EX554" s="206"/>
      <c r="EY554" s="206"/>
      <c r="EZ554" s="206"/>
      <c r="FA554" s="206"/>
      <c r="FB554" s="206"/>
      <c r="FC554" s="206"/>
      <c r="FD554" s="206"/>
      <c r="FE554" s="206"/>
      <c r="FF554" s="206"/>
      <c r="FG554" s="206"/>
      <c r="FH554" s="206"/>
      <c r="FI554" s="206"/>
      <c r="FJ554" s="206"/>
      <c r="FK554" s="206"/>
      <c r="FL554" s="206"/>
      <c r="FM554" s="206"/>
      <c r="FN554" s="206"/>
      <c r="FO554" s="206"/>
      <c r="FP554" s="206"/>
      <c r="FQ554" s="206"/>
      <c r="FR554" s="206"/>
      <c r="FS554" s="206"/>
      <c r="FT554" s="206"/>
      <c r="FU554" s="206"/>
      <c r="FV554" s="206"/>
      <c r="FW554" s="206"/>
      <c r="FX554" s="206"/>
      <c r="FY554" s="206"/>
      <c r="FZ554" s="206"/>
      <c r="GA554" s="206"/>
      <c r="GB554" s="206"/>
      <c r="GC554" s="206"/>
      <c r="GD554" s="206"/>
      <c r="GE554" s="206"/>
      <c r="GF554" s="206"/>
      <c r="GG554" s="206"/>
      <c r="GH554" s="206"/>
      <c r="GI554" s="206"/>
      <c r="GJ554" s="206"/>
      <c r="GK554" s="206"/>
      <c r="GL554" s="206"/>
      <c r="GM554" s="206"/>
    </row>
    <row r="555" spans="1:195" s="236" customFormat="1" ht="17.100000000000001" customHeight="1">
      <c r="A555" s="128"/>
      <c r="B555" s="128"/>
      <c r="C555" s="274"/>
      <c r="D555" s="274"/>
      <c r="E555" s="58"/>
      <c r="F555" s="58"/>
      <c r="G555" s="58"/>
      <c r="H555" s="58"/>
      <c r="I555" s="58"/>
      <c r="J555" s="58"/>
      <c r="K555" s="58"/>
      <c r="L555" s="58"/>
      <c r="M555" s="58"/>
      <c r="N555" s="58"/>
      <c r="O555" s="58"/>
      <c r="P555" s="58"/>
      <c r="Q555" s="58"/>
      <c r="R555" s="58"/>
      <c r="S555" s="58"/>
      <c r="T555" s="274"/>
      <c r="U555" s="58"/>
      <c r="V555" s="58"/>
      <c r="W555" s="58"/>
      <c r="X555" s="58"/>
      <c r="Y555" s="58"/>
      <c r="Z555" s="58"/>
      <c r="AA555" s="58"/>
      <c r="AB555" s="58"/>
      <c r="AC555" s="58"/>
      <c r="AD555" s="58"/>
      <c r="AE555" s="58"/>
      <c r="AF555" s="58"/>
      <c r="AG555" s="274"/>
      <c r="AH555" s="58"/>
      <c r="AI555" s="58"/>
      <c r="AJ555" s="58"/>
      <c r="AK555" s="58"/>
      <c r="AL555" s="58"/>
      <c r="AM555" s="58"/>
      <c r="AN555" s="58"/>
      <c r="AO555" s="58"/>
      <c r="AP555" s="58"/>
      <c r="AQ555" s="58"/>
      <c r="AR555" s="58"/>
      <c r="AS555" s="58"/>
      <c r="AT555" s="274"/>
      <c r="AU555" s="58"/>
      <c r="AV555" s="58"/>
      <c r="AW555" s="58"/>
      <c r="AX555" s="58"/>
      <c r="AY555" s="58"/>
      <c r="AZ555" s="58"/>
      <c r="BA555" s="58"/>
      <c r="BB555" s="58"/>
      <c r="BC555" s="58"/>
      <c r="BD555" s="58"/>
      <c r="BE555" s="58"/>
      <c r="BF555" s="58"/>
      <c r="BG555" s="58"/>
      <c r="BH555" s="58"/>
      <c r="BI555" s="58"/>
      <c r="BJ555" s="58"/>
      <c r="BK555" s="58"/>
      <c r="BL555" s="58"/>
      <c r="BM555" s="128"/>
      <c r="BN555" s="128"/>
      <c r="BO555" s="128"/>
      <c r="BP555" s="128"/>
      <c r="BQ555" s="128"/>
      <c r="BR555" s="898">
        <v>9</v>
      </c>
      <c r="BS555" s="899"/>
      <c r="BT555" s="900"/>
      <c r="BU555" s="895"/>
      <c r="BV555" s="896"/>
      <c r="BW555" s="896"/>
      <c r="BX555" s="896"/>
      <c r="BY555" s="896"/>
      <c r="BZ555" s="897"/>
      <c r="CA555" s="895"/>
      <c r="CB555" s="896"/>
      <c r="CC555" s="897"/>
      <c r="CD555" s="895"/>
      <c r="CE555" s="896"/>
      <c r="CF555" s="896"/>
      <c r="CG555" s="896"/>
      <c r="CH555" s="896"/>
      <c r="CI555" s="896"/>
      <c r="CJ555" s="896"/>
      <c r="CK555" s="896"/>
      <c r="CL555" s="896"/>
      <c r="CM555" s="897"/>
      <c r="CN555" s="895"/>
      <c r="CO555" s="896"/>
      <c r="CP555" s="896"/>
      <c r="CQ555" s="896"/>
      <c r="CR555" s="896"/>
      <c r="CS555" s="897"/>
      <c r="CT555" s="895"/>
      <c r="CU555" s="896"/>
      <c r="CV555" s="897"/>
      <c r="CW555" s="895"/>
      <c r="CX555" s="896"/>
      <c r="CY555" s="896"/>
      <c r="CZ555" s="896"/>
      <c r="DA555" s="896"/>
      <c r="DB555" s="896"/>
      <c r="DC555" s="896"/>
      <c r="DD555" s="897"/>
      <c r="DE555" s="895"/>
      <c r="DF555" s="896"/>
      <c r="DG555" s="896"/>
      <c r="DH555" s="896"/>
      <c r="DI555" s="896"/>
      <c r="DJ555" s="896"/>
      <c r="DK555" s="896"/>
      <c r="DL555" s="896"/>
      <c r="DM555" s="896"/>
      <c r="DN555" s="897"/>
      <c r="DO555" s="895"/>
      <c r="DP555" s="896"/>
      <c r="DQ555" s="896"/>
      <c r="DR555" s="896"/>
      <c r="DS555" s="896"/>
      <c r="DT555" s="896"/>
      <c r="DU555" s="896"/>
      <c r="DV555" s="896"/>
      <c r="DW555" s="896"/>
      <c r="DX555" s="897"/>
      <c r="DY555" s="128"/>
      <c r="DZ555" s="128"/>
      <c r="EA555" s="128"/>
      <c r="EB555" s="128"/>
      <c r="EC555" s="128"/>
      <c r="ED555" s="197"/>
      <c r="EE555" s="198"/>
      <c r="EF555" s="204"/>
      <c r="EG555" s="204"/>
      <c r="EH555" s="204"/>
      <c r="EI555" s="204"/>
      <c r="EJ555" s="204"/>
      <c r="EK555" s="204"/>
      <c r="EL555" s="204"/>
      <c r="EM555" s="204"/>
      <c r="EN555" s="204"/>
      <c r="EO555" s="206"/>
      <c r="EP555" s="206"/>
      <c r="EQ555" s="206"/>
      <c r="ER555" s="206"/>
      <c r="ES555" s="206"/>
      <c r="ET555" s="206"/>
      <c r="EU555" s="206"/>
      <c r="EV555" s="206"/>
      <c r="EW555" s="206"/>
      <c r="EX555" s="206"/>
      <c r="EY555" s="206"/>
      <c r="EZ555" s="206"/>
      <c r="FA555" s="206"/>
      <c r="FB555" s="206"/>
      <c r="FC555" s="206"/>
      <c r="FD555" s="206"/>
      <c r="FE555" s="206"/>
      <c r="FF555" s="206"/>
      <c r="FG555" s="206"/>
      <c r="FH555" s="206"/>
      <c r="FI555" s="206"/>
      <c r="FJ555" s="206"/>
      <c r="FK555" s="206"/>
      <c r="FL555" s="206"/>
      <c r="FM555" s="206"/>
      <c r="FN555" s="206"/>
      <c r="FO555" s="206"/>
      <c r="FP555" s="206"/>
      <c r="FQ555" s="206"/>
      <c r="FR555" s="206"/>
      <c r="FS555" s="206"/>
      <c r="FT555" s="206"/>
      <c r="FU555" s="206"/>
      <c r="FV555" s="206"/>
      <c r="FW555" s="206"/>
      <c r="FX555" s="206"/>
      <c r="FY555" s="206"/>
      <c r="FZ555" s="206"/>
      <c r="GA555" s="206"/>
      <c r="GB555" s="206"/>
      <c r="GC555" s="206"/>
      <c r="GD555" s="206"/>
      <c r="GE555" s="206"/>
      <c r="GF555" s="206"/>
      <c r="GG555" s="206"/>
      <c r="GH555" s="206"/>
      <c r="GI555" s="206"/>
      <c r="GJ555" s="206"/>
      <c r="GK555" s="206"/>
      <c r="GL555" s="206"/>
      <c r="GM555" s="206"/>
    </row>
    <row r="556" spans="1:195" s="236" customFormat="1" ht="17.100000000000001" customHeight="1">
      <c r="A556" s="128"/>
      <c r="B556" s="128"/>
      <c r="C556" s="274"/>
      <c r="D556" s="274"/>
      <c r="E556" s="58"/>
      <c r="F556" s="58"/>
      <c r="G556" s="58"/>
      <c r="H556" s="58"/>
      <c r="I556" s="58"/>
      <c r="J556" s="58"/>
      <c r="K556" s="58"/>
      <c r="L556" s="58"/>
      <c r="M556" s="58"/>
      <c r="N556" s="58"/>
      <c r="O556" s="58"/>
      <c r="P556" s="58"/>
      <c r="Q556" s="58"/>
      <c r="R556" s="58"/>
      <c r="S556" s="58"/>
      <c r="T556" s="274"/>
      <c r="U556" s="58"/>
      <c r="V556" s="58"/>
      <c r="W556" s="58"/>
      <c r="X556" s="58"/>
      <c r="Y556" s="58"/>
      <c r="Z556" s="58"/>
      <c r="AA556" s="58"/>
      <c r="AB556" s="58"/>
      <c r="AC556" s="58"/>
      <c r="AD556" s="58"/>
      <c r="AE556" s="58"/>
      <c r="AF556" s="58"/>
      <c r="AG556" s="274"/>
      <c r="AH556" s="58"/>
      <c r="AI556" s="58"/>
      <c r="AJ556" s="58"/>
      <c r="AK556" s="58"/>
      <c r="AL556" s="58"/>
      <c r="AM556" s="58"/>
      <c r="AN556" s="58"/>
      <c r="AO556" s="58"/>
      <c r="AP556" s="58"/>
      <c r="AQ556" s="58"/>
      <c r="AR556" s="58"/>
      <c r="AS556" s="58"/>
      <c r="AT556" s="274"/>
      <c r="AU556" s="58"/>
      <c r="AV556" s="58"/>
      <c r="AW556" s="58"/>
      <c r="AX556" s="58"/>
      <c r="AY556" s="58"/>
      <c r="AZ556" s="58"/>
      <c r="BA556" s="58"/>
      <c r="BB556" s="58"/>
      <c r="BC556" s="58"/>
      <c r="BD556" s="58"/>
      <c r="BE556" s="58"/>
      <c r="BF556" s="58"/>
      <c r="BG556" s="58"/>
      <c r="BH556" s="58"/>
      <c r="BI556" s="58"/>
      <c r="BJ556" s="58"/>
      <c r="BK556" s="58"/>
      <c r="BL556" s="58"/>
      <c r="BM556" s="128"/>
      <c r="BN556" s="128"/>
      <c r="BO556" s="128"/>
      <c r="BP556" s="128"/>
      <c r="BQ556" s="128"/>
      <c r="BR556" s="898">
        <v>10</v>
      </c>
      <c r="BS556" s="899"/>
      <c r="BT556" s="900"/>
      <c r="BU556" s="895"/>
      <c r="BV556" s="896"/>
      <c r="BW556" s="896"/>
      <c r="BX556" s="896"/>
      <c r="BY556" s="896"/>
      <c r="BZ556" s="897"/>
      <c r="CA556" s="895"/>
      <c r="CB556" s="896"/>
      <c r="CC556" s="897"/>
      <c r="CD556" s="895"/>
      <c r="CE556" s="896"/>
      <c r="CF556" s="896"/>
      <c r="CG556" s="896"/>
      <c r="CH556" s="896"/>
      <c r="CI556" s="896"/>
      <c r="CJ556" s="896"/>
      <c r="CK556" s="896"/>
      <c r="CL556" s="896"/>
      <c r="CM556" s="897"/>
      <c r="CN556" s="895"/>
      <c r="CO556" s="896"/>
      <c r="CP556" s="896"/>
      <c r="CQ556" s="896"/>
      <c r="CR556" s="896"/>
      <c r="CS556" s="897"/>
      <c r="CT556" s="895"/>
      <c r="CU556" s="896"/>
      <c r="CV556" s="897"/>
      <c r="CW556" s="895"/>
      <c r="CX556" s="896"/>
      <c r="CY556" s="896"/>
      <c r="CZ556" s="896"/>
      <c r="DA556" s="896"/>
      <c r="DB556" s="896"/>
      <c r="DC556" s="896"/>
      <c r="DD556" s="897"/>
      <c r="DE556" s="895"/>
      <c r="DF556" s="896"/>
      <c r="DG556" s="896"/>
      <c r="DH556" s="896"/>
      <c r="DI556" s="896"/>
      <c r="DJ556" s="896"/>
      <c r="DK556" s="896"/>
      <c r="DL556" s="896"/>
      <c r="DM556" s="896"/>
      <c r="DN556" s="897"/>
      <c r="DO556" s="895"/>
      <c r="DP556" s="896"/>
      <c r="DQ556" s="896"/>
      <c r="DR556" s="896"/>
      <c r="DS556" s="896"/>
      <c r="DT556" s="896"/>
      <c r="DU556" s="896"/>
      <c r="DV556" s="896"/>
      <c r="DW556" s="896"/>
      <c r="DX556" s="897"/>
      <c r="DY556" s="128"/>
      <c r="DZ556" s="128"/>
      <c r="EA556" s="128"/>
      <c r="EB556" s="128"/>
      <c r="EC556" s="128"/>
      <c r="ED556" s="197"/>
      <c r="EE556" s="198"/>
      <c r="EF556" s="204"/>
      <c r="EG556" s="204"/>
      <c r="EH556" s="204"/>
      <c r="EI556" s="204"/>
      <c r="EJ556" s="204"/>
      <c r="EK556" s="204"/>
      <c r="EL556" s="204"/>
      <c r="EM556" s="204"/>
      <c r="EN556" s="204"/>
      <c r="EO556" s="206"/>
      <c r="EP556" s="206"/>
      <c r="EQ556" s="206"/>
      <c r="ER556" s="206"/>
      <c r="ES556" s="206"/>
      <c r="ET556" s="206"/>
      <c r="EU556" s="206"/>
      <c r="EV556" s="206"/>
      <c r="EW556" s="206"/>
      <c r="EX556" s="206"/>
      <c r="EY556" s="206"/>
      <c r="EZ556" s="206"/>
      <c r="FA556" s="206"/>
      <c r="FB556" s="206"/>
      <c r="FC556" s="206"/>
      <c r="FD556" s="206"/>
      <c r="FE556" s="206"/>
      <c r="FF556" s="206"/>
      <c r="FG556" s="206"/>
      <c r="FH556" s="206"/>
      <c r="FI556" s="206"/>
      <c r="FJ556" s="206"/>
      <c r="FK556" s="206"/>
      <c r="FL556" s="206"/>
      <c r="FM556" s="206"/>
      <c r="FN556" s="206"/>
      <c r="FO556" s="206"/>
      <c r="FP556" s="206"/>
      <c r="FQ556" s="206"/>
      <c r="FR556" s="206"/>
      <c r="FS556" s="206"/>
      <c r="FT556" s="206"/>
      <c r="FU556" s="206"/>
      <c r="FV556" s="206"/>
      <c r="FW556" s="206"/>
      <c r="FX556" s="206"/>
      <c r="FY556" s="206"/>
      <c r="FZ556" s="206"/>
      <c r="GA556" s="206"/>
      <c r="GB556" s="206"/>
      <c r="GC556" s="206"/>
      <c r="GD556" s="206"/>
      <c r="GE556" s="206"/>
      <c r="GF556" s="206"/>
      <c r="GG556" s="206"/>
      <c r="GH556" s="206"/>
      <c r="GI556" s="206"/>
      <c r="GJ556" s="206"/>
      <c r="GK556" s="206"/>
      <c r="GL556" s="206"/>
      <c r="GM556" s="206"/>
    </row>
    <row r="557" spans="1:195" s="236" customFormat="1" ht="17.100000000000001" customHeight="1">
      <c r="A557" s="128"/>
      <c r="B557" s="128"/>
      <c r="C557" s="274"/>
      <c r="D557" s="274"/>
      <c r="E557" s="58"/>
      <c r="F557" s="58"/>
      <c r="G557" s="58"/>
      <c r="H557" s="58"/>
      <c r="I557" s="58"/>
      <c r="J557" s="58"/>
      <c r="K557" s="58"/>
      <c r="L557" s="58"/>
      <c r="M557" s="58"/>
      <c r="N557" s="58"/>
      <c r="O557" s="58"/>
      <c r="P557" s="58"/>
      <c r="Q557" s="58"/>
      <c r="R557" s="58"/>
      <c r="S557" s="58"/>
      <c r="T557" s="274"/>
      <c r="U557" s="58"/>
      <c r="V557" s="58"/>
      <c r="W557" s="58"/>
      <c r="X557" s="58"/>
      <c r="Y557" s="58"/>
      <c r="Z557" s="58"/>
      <c r="AA557" s="58"/>
      <c r="AB557" s="58"/>
      <c r="AC557" s="58"/>
      <c r="AD557" s="58"/>
      <c r="AE557" s="58"/>
      <c r="AF557" s="58"/>
      <c r="AG557" s="274"/>
      <c r="AH557" s="58"/>
      <c r="AI557" s="58"/>
      <c r="AJ557" s="58"/>
      <c r="AK557" s="58"/>
      <c r="AL557" s="58"/>
      <c r="AM557" s="58"/>
      <c r="AN557" s="58"/>
      <c r="AO557" s="58"/>
      <c r="AP557" s="58"/>
      <c r="AQ557" s="58"/>
      <c r="AR557" s="58"/>
      <c r="AS557" s="58"/>
      <c r="AT557" s="274"/>
      <c r="AU557" s="58"/>
      <c r="AV557" s="58"/>
      <c r="AW557" s="58"/>
      <c r="AX557" s="58"/>
      <c r="AY557" s="58"/>
      <c r="AZ557" s="58"/>
      <c r="BA557" s="58"/>
      <c r="BB557" s="58"/>
      <c r="BC557" s="58"/>
      <c r="BD557" s="58"/>
      <c r="BE557" s="58"/>
      <c r="BF557" s="58"/>
      <c r="BG557" s="58"/>
      <c r="BH557" s="58"/>
      <c r="BI557" s="58"/>
      <c r="BJ557" s="58"/>
      <c r="BK557" s="58"/>
      <c r="BL557" s="58"/>
      <c r="BM557" s="128"/>
      <c r="BN557" s="128"/>
      <c r="BO557" s="128"/>
      <c r="BP557" s="128"/>
      <c r="BQ557" s="128"/>
      <c r="BR557" s="898">
        <v>11</v>
      </c>
      <c r="BS557" s="899"/>
      <c r="BT557" s="900"/>
      <c r="BU557" s="895"/>
      <c r="BV557" s="896"/>
      <c r="BW557" s="896"/>
      <c r="BX557" s="896"/>
      <c r="BY557" s="896"/>
      <c r="BZ557" s="897"/>
      <c r="CA557" s="895"/>
      <c r="CB557" s="896"/>
      <c r="CC557" s="897"/>
      <c r="CD557" s="895"/>
      <c r="CE557" s="896"/>
      <c r="CF557" s="896"/>
      <c r="CG557" s="896"/>
      <c r="CH557" s="896"/>
      <c r="CI557" s="896"/>
      <c r="CJ557" s="896"/>
      <c r="CK557" s="896"/>
      <c r="CL557" s="896"/>
      <c r="CM557" s="897"/>
      <c r="CN557" s="895"/>
      <c r="CO557" s="896"/>
      <c r="CP557" s="896"/>
      <c r="CQ557" s="896"/>
      <c r="CR557" s="896"/>
      <c r="CS557" s="897"/>
      <c r="CT557" s="895"/>
      <c r="CU557" s="896"/>
      <c r="CV557" s="897"/>
      <c r="CW557" s="895"/>
      <c r="CX557" s="896"/>
      <c r="CY557" s="896"/>
      <c r="CZ557" s="896"/>
      <c r="DA557" s="896"/>
      <c r="DB557" s="896"/>
      <c r="DC557" s="896"/>
      <c r="DD557" s="897"/>
      <c r="DE557" s="895"/>
      <c r="DF557" s="896"/>
      <c r="DG557" s="896"/>
      <c r="DH557" s="896"/>
      <c r="DI557" s="896"/>
      <c r="DJ557" s="896"/>
      <c r="DK557" s="896"/>
      <c r="DL557" s="896"/>
      <c r="DM557" s="896"/>
      <c r="DN557" s="897"/>
      <c r="DO557" s="895"/>
      <c r="DP557" s="896"/>
      <c r="DQ557" s="896"/>
      <c r="DR557" s="896"/>
      <c r="DS557" s="896"/>
      <c r="DT557" s="896"/>
      <c r="DU557" s="896"/>
      <c r="DV557" s="896"/>
      <c r="DW557" s="896"/>
      <c r="DX557" s="897"/>
      <c r="DY557" s="128"/>
      <c r="DZ557" s="128"/>
      <c r="EA557" s="128"/>
      <c r="EB557" s="128"/>
      <c r="EC557" s="128"/>
      <c r="ED557" s="197"/>
      <c r="EE557" s="198"/>
      <c r="EF557" s="204"/>
      <c r="EG557" s="204"/>
      <c r="EH557" s="204"/>
      <c r="EI557" s="204"/>
      <c r="EJ557" s="204"/>
      <c r="EK557" s="204"/>
      <c r="EL557" s="204"/>
      <c r="EM557" s="204"/>
      <c r="EN557" s="204"/>
      <c r="EO557" s="206"/>
      <c r="EP557" s="206"/>
      <c r="EQ557" s="206"/>
      <c r="ER557" s="206"/>
      <c r="ES557" s="206"/>
      <c r="ET557" s="206"/>
      <c r="EU557" s="206"/>
      <c r="EV557" s="206"/>
      <c r="EW557" s="206"/>
      <c r="EX557" s="206"/>
      <c r="EY557" s="206"/>
      <c r="EZ557" s="206"/>
      <c r="FA557" s="206"/>
      <c r="FB557" s="206"/>
      <c r="FC557" s="206"/>
      <c r="FD557" s="206"/>
      <c r="FE557" s="206"/>
      <c r="FF557" s="206"/>
      <c r="FG557" s="206"/>
      <c r="FH557" s="206"/>
      <c r="FI557" s="206"/>
      <c r="FJ557" s="206"/>
      <c r="FK557" s="206"/>
      <c r="FL557" s="206"/>
      <c r="FM557" s="206"/>
      <c r="FN557" s="206"/>
      <c r="FO557" s="206"/>
      <c r="FP557" s="206"/>
      <c r="FQ557" s="206"/>
      <c r="FR557" s="206"/>
      <c r="FS557" s="206"/>
      <c r="FT557" s="206"/>
      <c r="FU557" s="206"/>
      <c r="FV557" s="206"/>
      <c r="FW557" s="206"/>
      <c r="FX557" s="206"/>
      <c r="FY557" s="206"/>
      <c r="FZ557" s="206"/>
      <c r="GA557" s="206"/>
      <c r="GB557" s="206"/>
      <c r="GC557" s="206"/>
      <c r="GD557" s="206"/>
      <c r="GE557" s="206"/>
      <c r="GF557" s="206"/>
      <c r="GG557" s="206"/>
      <c r="GH557" s="206"/>
      <c r="GI557" s="206"/>
      <c r="GJ557" s="206"/>
      <c r="GK557" s="206"/>
      <c r="GL557" s="206"/>
      <c r="GM557" s="206"/>
    </row>
    <row r="558" spans="1:195" s="236" customFormat="1" ht="17.100000000000001" customHeight="1">
      <c r="A558" s="128"/>
      <c r="B558" s="128"/>
      <c r="C558" s="274"/>
      <c r="D558" s="274"/>
      <c r="E558" s="58"/>
      <c r="F558" s="58"/>
      <c r="G558" s="58"/>
      <c r="H558" s="58"/>
      <c r="I558" s="58"/>
      <c r="J558" s="58"/>
      <c r="K558" s="58"/>
      <c r="L558" s="58"/>
      <c r="M558" s="58"/>
      <c r="N558" s="58"/>
      <c r="O558" s="58"/>
      <c r="P558" s="58"/>
      <c r="Q558" s="58"/>
      <c r="R558" s="58"/>
      <c r="S558" s="58"/>
      <c r="T558" s="274"/>
      <c r="U558" s="58"/>
      <c r="V558" s="58"/>
      <c r="W558" s="58"/>
      <c r="X558" s="58"/>
      <c r="Y558" s="58"/>
      <c r="Z558" s="58"/>
      <c r="AA558" s="58"/>
      <c r="AB558" s="58"/>
      <c r="AC558" s="58"/>
      <c r="AD558" s="58"/>
      <c r="AE558" s="58"/>
      <c r="AF558" s="58"/>
      <c r="AG558" s="274"/>
      <c r="AH558" s="58"/>
      <c r="AI558" s="58"/>
      <c r="AJ558" s="58"/>
      <c r="AK558" s="58"/>
      <c r="AL558" s="58"/>
      <c r="AM558" s="58"/>
      <c r="AN558" s="58"/>
      <c r="AO558" s="58"/>
      <c r="AP558" s="58"/>
      <c r="AQ558" s="58"/>
      <c r="AR558" s="58"/>
      <c r="AS558" s="58"/>
      <c r="AT558" s="274"/>
      <c r="AU558" s="58"/>
      <c r="AV558" s="58"/>
      <c r="AW558" s="58"/>
      <c r="AX558" s="58"/>
      <c r="AY558" s="58"/>
      <c r="AZ558" s="58"/>
      <c r="BA558" s="58"/>
      <c r="BB558" s="58"/>
      <c r="BC558" s="58"/>
      <c r="BD558" s="58"/>
      <c r="BE558" s="58"/>
      <c r="BF558" s="58"/>
      <c r="BG558" s="58"/>
      <c r="BH558" s="58"/>
      <c r="BI558" s="58"/>
      <c r="BJ558" s="58"/>
      <c r="BK558" s="58"/>
      <c r="BL558" s="58"/>
      <c r="BM558" s="128"/>
      <c r="BN558" s="128"/>
      <c r="BO558" s="128"/>
      <c r="BP558" s="128"/>
      <c r="BQ558" s="128"/>
      <c r="BR558" s="898">
        <v>12</v>
      </c>
      <c r="BS558" s="899"/>
      <c r="BT558" s="900"/>
      <c r="BU558" s="895"/>
      <c r="BV558" s="896"/>
      <c r="BW558" s="896"/>
      <c r="BX558" s="896"/>
      <c r="BY558" s="896"/>
      <c r="BZ558" s="897"/>
      <c r="CA558" s="895"/>
      <c r="CB558" s="896"/>
      <c r="CC558" s="897"/>
      <c r="CD558" s="895"/>
      <c r="CE558" s="896"/>
      <c r="CF558" s="896"/>
      <c r="CG558" s="896"/>
      <c r="CH558" s="896"/>
      <c r="CI558" s="896"/>
      <c r="CJ558" s="896"/>
      <c r="CK558" s="896"/>
      <c r="CL558" s="896"/>
      <c r="CM558" s="897"/>
      <c r="CN558" s="895"/>
      <c r="CO558" s="896"/>
      <c r="CP558" s="896"/>
      <c r="CQ558" s="896"/>
      <c r="CR558" s="896"/>
      <c r="CS558" s="897"/>
      <c r="CT558" s="895"/>
      <c r="CU558" s="896"/>
      <c r="CV558" s="897"/>
      <c r="CW558" s="895"/>
      <c r="CX558" s="896"/>
      <c r="CY558" s="896"/>
      <c r="CZ558" s="896"/>
      <c r="DA558" s="896"/>
      <c r="DB558" s="896"/>
      <c r="DC558" s="896"/>
      <c r="DD558" s="897"/>
      <c r="DE558" s="895"/>
      <c r="DF558" s="896"/>
      <c r="DG558" s="896"/>
      <c r="DH558" s="896"/>
      <c r="DI558" s="896"/>
      <c r="DJ558" s="896"/>
      <c r="DK558" s="896"/>
      <c r="DL558" s="896"/>
      <c r="DM558" s="896"/>
      <c r="DN558" s="897"/>
      <c r="DO558" s="895"/>
      <c r="DP558" s="896"/>
      <c r="DQ558" s="896"/>
      <c r="DR558" s="896"/>
      <c r="DS558" s="896"/>
      <c r="DT558" s="896"/>
      <c r="DU558" s="896"/>
      <c r="DV558" s="896"/>
      <c r="DW558" s="896"/>
      <c r="DX558" s="897"/>
      <c r="DY558" s="128"/>
      <c r="DZ558" s="128"/>
      <c r="EA558" s="128"/>
      <c r="EB558" s="128"/>
      <c r="EC558" s="128"/>
      <c r="ED558" s="197"/>
      <c r="EE558" s="198"/>
      <c r="EF558" s="204"/>
      <c r="EG558" s="204"/>
      <c r="EH558" s="204"/>
      <c r="EI558" s="204"/>
      <c r="EJ558" s="204"/>
      <c r="EK558" s="204"/>
      <c r="EL558" s="204"/>
      <c r="EM558" s="204"/>
      <c r="EN558" s="204"/>
      <c r="EO558" s="206"/>
      <c r="EP558" s="206"/>
      <c r="EQ558" s="206"/>
      <c r="ER558" s="206"/>
      <c r="ES558" s="206"/>
      <c r="ET558" s="206"/>
      <c r="EU558" s="206"/>
      <c r="EV558" s="206"/>
      <c r="EW558" s="206"/>
      <c r="EX558" s="206"/>
      <c r="EY558" s="206"/>
      <c r="EZ558" s="206"/>
      <c r="FA558" s="206"/>
      <c r="FB558" s="206"/>
      <c r="FC558" s="206"/>
      <c r="FD558" s="206"/>
      <c r="FE558" s="206"/>
      <c r="FF558" s="206"/>
      <c r="FG558" s="206"/>
      <c r="FH558" s="206"/>
      <c r="FI558" s="206"/>
      <c r="FJ558" s="206"/>
      <c r="FK558" s="206"/>
      <c r="FL558" s="206"/>
      <c r="FM558" s="206"/>
      <c r="FN558" s="206"/>
      <c r="FO558" s="206"/>
      <c r="FP558" s="206"/>
      <c r="FQ558" s="206"/>
      <c r="FR558" s="206"/>
      <c r="FS558" s="206"/>
      <c r="FT558" s="206"/>
      <c r="FU558" s="206"/>
      <c r="FV558" s="206"/>
      <c r="FW558" s="206"/>
      <c r="FX558" s="206"/>
      <c r="FY558" s="206"/>
      <c r="FZ558" s="206"/>
      <c r="GA558" s="206"/>
      <c r="GB558" s="206"/>
      <c r="GC558" s="206"/>
      <c r="GD558" s="206"/>
      <c r="GE558" s="206"/>
      <c r="GF558" s="206"/>
      <c r="GG558" s="206"/>
      <c r="GH558" s="206"/>
      <c r="GI558" s="206"/>
      <c r="GJ558" s="206"/>
      <c r="GK558" s="206"/>
      <c r="GL558" s="206"/>
      <c r="GM558" s="206"/>
    </row>
    <row r="559" spans="1:195" s="236" customFormat="1" ht="17.100000000000001" customHeight="1">
      <c r="A559" s="128"/>
      <c r="B559" s="128"/>
      <c r="C559" s="274"/>
      <c r="D559" s="274"/>
      <c r="E559" s="58"/>
      <c r="F559" s="58"/>
      <c r="G559" s="58"/>
      <c r="H559" s="58"/>
      <c r="I559" s="58"/>
      <c r="J559" s="58"/>
      <c r="K559" s="58"/>
      <c r="L559" s="58"/>
      <c r="M559" s="58"/>
      <c r="N559" s="58"/>
      <c r="O559" s="58"/>
      <c r="P559" s="58"/>
      <c r="Q559" s="58"/>
      <c r="R559" s="58"/>
      <c r="S559" s="58"/>
      <c r="T559" s="274"/>
      <c r="U559" s="58"/>
      <c r="V559" s="58"/>
      <c r="W559" s="58"/>
      <c r="X559" s="58"/>
      <c r="Y559" s="58"/>
      <c r="Z559" s="58"/>
      <c r="AA559" s="58"/>
      <c r="AB559" s="58"/>
      <c r="AC559" s="58"/>
      <c r="AD559" s="58"/>
      <c r="AE559" s="58"/>
      <c r="AF559" s="58"/>
      <c r="AG559" s="274"/>
      <c r="AH559" s="58"/>
      <c r="AI559" s="58"/>
      <c r="AJ559" s="58"/>
      <c r="AK559" s="58"/>
      <c r="AL559" s="58"/>
      <c r="AM559" s="58"/>
      <c r="AN559" s="58"/>
      <c r="AO559" s="58"/>
      <c r="AP559" s="58"/>
      <c r="AQ559" s="58"/>
      <c r="AR559" s="58"/>
      <c r="AS559" s="58"/>
      <c r="AT559" s="274"/>
      <c r="AU559" s="58"/>
      <c r="AV559" s="58"/>
      <c r="AW559" s="58"/>
      <c r="AX559" s="58"/>
      <c r="AY559" s="58"/>
      <c r="AZ559" s="58"/>
      <c r="BA559" s="58"/>
      <c r="BB559" s="58"/>
      <c r="BC559" s="58"/>
      <c r="BD559" s="58"/>
      <c r="BE559" s="58"/>
      <c r="BF559" s="58"/>
      <c r="BG559" s="58"/>
      <c r="BH559" s="58"/>
      <c r="BI559" s="58"/>
      <c r="BJ559" s="58"/>
      <c r="BK559" s="58"/>
      <c r="BL559" s="58"/>
      <c r="BM559" s="128"/>
      <c r="BN559" s="128"/>
      <c r="BO559" s="128"/>
      <c r="BP559" s="128"/>
      <c r="BQ559" s="128"/>
      <c r="BR559" s="898">
        <v>13</v>
      </c>
      <c r="BS559" s="899"/>
      <c r="BT559" s="900"/>
      <c r="BU559" s="895"/>
      <c r="BV559" s="896"/>
      <c r="BW559" s="896"/>
      <c r="BX559" s="896"/>
      <c r="BY559" s="896"/>
      <c r="BZ559" s="897"/>
      <c r="CA559" s="895"/>
      <c r="CB559" s="896"/>
      <c r="CC559" s="897"/>
      <c r="CD559" s="895"/>
      <c r="CE559" s="896"/>
      <c r="CF559" s="896"/>
      <c r="CG559" s="896"/>
      <c r="CH559" s="896"/>
      <c r="CI559" s="896"/>
      <c r="CJ559" s="896"/>
      <c r="CK559" s="896"/>
      <c r="CL559" s="896"/>
      <c r="CM559" s="897"/>
      <c r="CN559" s="895"/>
      <c r="CO559" s="896"/>
      <c r="CP559" s="896"/>
      <c r="CQ559" s="896"/>
      <c r="CR559" s="896"/>
      <c r="CS559" s="897"/>
      <c r="CT559" s="895"/>
      <c r="CU559" s="896"/>
      <c r="CV559" s="897"/>
      <c r="CW559" s="895"/>
      <c r="CX559" s="896"/>
      <c r="CY559" s="896"/>
      <c r="CZ559" s="896"/>
      <c r="DA559" s="896"/>
      <c r="DB559" s="896"/>
      <c r="DC559" s="896"/>
      <c r="DD559" s="897"/>
      <c r="DE559" s="895"/>
      <c r="DF559" s="896"/>
      <c r="DG559" s="896"/>
      <c r="DH559" s="896"/>
      <c r="DI559" s="896"/>
      <c r="DJ559" s="896"/>
      <c r="DK559" s="896"/>
      <c r="DL559" s="896"/>
      <c r="DM559" s="896"/>
      <c r="DN559" s="897"/>
      <c r="DO559" s="895"/>
      <c r="DP559" s="896"/>
      <c r="DQ559" s="896"/>
      <c r="DR559" s="896"/>
      <c r="DS559" s="896"/>
      <c r="DT559" s="896"/>
      <c r="DU559" s="896"/>
      <c r="DV559" s="896"/>
      <c r="DW559" s="896"/>
      <c r="DX559" s="897"/>
      <c r="DY559" s="128"/>
      <c r="DZ559" s="128"/>
      <c r="EA559" s="128"/>
      <c r="EB559" s="128"/>
      <c r="EC559" s="128"/>
      <c r="ED559" s="197"/>
      <c r="EE559" s="198"/>
      <c r="EF559" s="204"/>
      <c r="EG559" s="204"/>
      <c r="EH559" s="204"/>
      <c r="EI559" s="204"/>
      <c r="EJ559" s="204"/>
      <c r="EK559" s="204"/>
      <c r="EL559" s="204"/>
      <c r="EM559" s="204"/>
      <c r="EN559" s="204"/>
      <c r="EO559" s="206"/>
      <c r="EP559" s="206"/>
      <c r="EQ559" s="206"/>
      <c r="ER559" s="206"/>
      <c r="ES559" s="206"/>
      <c r="ET559" s="206"/>
      <c r="EU559" s="206"/>
      <c r="EV559" s="206"/>
      <c r="EW559" s="206"/>
      <c r="EX559" s="206"/>
      <c r="EY559" s="206"/>
      <c r="EZ559" s="206"/>
      <c r="FA559" s="206"/>
      <c r="FB559" s="206"/>
      <c r="FC559" s="206"/>
      <c r="FD559" s="206"/>
      <c r="FE559" s="206"/>
      <c r="FF559" s="206"/>
      <c r="FG559" s="206"/>
      <c r="FH559" s="206"/>
      <c r="FI559" s="206"/>
      <c r="FJ559" s="206"/>
      <c r="FK559" s="206"/>
      <c r="FL559" s="206"/>
      <c r="FM559" s="206"/>
      <c r="FN559" s="206"/>
      <c r="FO559" s="206"/>
      <c r="FP559" s="206"/>
      <c r="FQ559" s="206"/>
      <c r="FR559" s="206"/>
      <c r="FS559" s="206"/>
      <c r="FT559" s="206"/>
      <c r="FU559" s="206"/>
      <c r="FV559" s="206"/>
      <c r="FW559" s="206"/>
      <c r="FX559" s="206"/>
      <c r="FY559" s="206"/>
      <c r="FZ559" s="206"/>
      <c r="GA559" s="206"/>
      <c r="GB559" s="206"/>
      <c r="GC559" s="206"/>
      <c r="GD559" s="206"/>
      <c r="GE559" s="206"/>
      <c r="GF559" s="206"/>
      <c r="GG559" s="206"/>
      <c r="GH559" s="206"/>
      <c r="GI559" s="206"/>
      <c r="GJ559" s="206"/>
      <c r="GK559" s="206"/>
      <c r="GL559" s="206"/>
      <c r="GM559" s="206"/>
    </row>
    <row r="560" spans="1:195" s="236" customFormat="1" ht="17.100000000000001" customHeight="1">
      <c r="A560" s="128"/>
      <c r="B560" s="128"/>
      <c r="C560" s="274"/>
      <c r="D560" s="274"/>
      <c r="E560" s="58"/>
      <c r="F560" s="58"/>
      <c r="G560" s="58"/>
      <c r="H560" s="58"/>
      <c r="I560" s="58"/>
      <c r="J560" s="58"/>
      <c r="K560" s="58"/>
      <c r="L560" s="58"/>
      <c r="M560" s="58"/>
      <c r="N560" s="58"/>
      <c r="O560" s="58"/>
      <c r="P560" s="58"/>
      <c r="Q560" s="58"/>
      <c r="R560" s="58"/>
      <c r="S560" s="58"/>
      <c r="T560" s="274"/>
      <c r="U560" s="58"/>
      <c r="V560" s="58"/>
      <c r="W560" s="58"/>
      <c r="X560" s="58"/>
      <c r="Y560" s="58"/>
      <c r="Z560" s="58"/>
      <c r="AA560" s="58"/>
      <c r="AB560" s="58"/>
      <c r="AC560" s="58"/>
      <c r="AD560" s="58"/>
      <c r="AE560" s="58"/>
      <c r="AF560" s="58"/>
      <c r="AG560" s="274"/>
      <c r="AH560" s="58"/>
      <c r="AI560" s="58"/>
      <c r="AJ560" s="58"/>
      <c r="AK560" s="58"/>
      <c r="AL560" s="58"/>
      <c r="AM560" s="58"/>
      <c r="AN560" s="58"/>
      <c r="AO560" s="58"/>
      <c r="AP560" s="58"/>
      <c r="AQ560" s="58"/>
      <c r="AR560" s="58"/>
      <c r="AS560" s="58"/>
      <c r="AT560" s="274"/>
      <c r="AU560" s="58"/>
      <c r="AV560" s="58"/>
      <c r="AW560" s="58"/>
      <c r="AX560" s="58"/>
      <c r="AY560" s="58"/>
      <c r="AZ560" s="58"/>
      <c r="BA560" s="58"/>
      <c r="BB560" s="58"/>
      <c r="BC560" s="58"/>
      <c r="BD560" s="58"/>
      <c r="BE560" s="58"/>
      <c r="BF560" s="58"/>
      <c r="BG560" s="58"/>
      <c r="BH560" s="58"/>
      <c r="BI560" s="58"/>
      <c r="BJ560" s="58"/>
      <c r="BK560" s="58"/>
      <c r="BL560" s="58"/>
      <c r="BM560" s="128"/>
      <c r="BN560" s="128"/>
      <c r="BO560" s="128"/>
      <c r="BP560" s="128"/>
      <c r="BQ560" s="128"/>
      <c r="BR560" s="898">
        <v>14</v>
      </c>
      <c r="BS560" s="899"/>
      <c r="BT560" s="900"/>
      <c r="BU560" s="895"/>
      <c r="BV560" s="896"/>
      <c r="BW560" s="896"/>
      <c r="BX560" s="896"/>
      <c r="BY560" s="896"/>
      <c r="BZ560" s="897"/>
      <c r="CA560" s="895"/>
      <c r="CB560" s="896"/>
      <c r="CC560" s="897"/>
      <c r="CD560" s="895"/>
      <c r="CE560" s="896"/>
      <c r="CF560" s="896"/>
      <c r="CG560" s="896"/>
      <c r="CH560" s="896"/>
      <c r="CI560" s="896"/>
      <c r="CJ560" s="896"/>
      <c r="CK560" s="896"/>
      <c r="CL560" s="896"/>
      <c r="CM560" s="897"/>
      <c r="CN560" s="895"/>
      <c r="CO560" s="896"/>
      <c r="CP560" s="896"/>
      <c r="CQ560" s="896"/>
      <c r="CR560" s="896"/>
      <c r="CS560" s="897"/>
      <c r="CT560" s="895"/>
      <c r="CU560" s="896"/>
      <c r="CV560" s="897"/>
      <c r="CW560" s="895"/>
      <c r="CX560" s="896"/>
      <c r="CY560" s="896"/>
      <c r="CZ560" s="896"/>
      <c r="DA560" s="896"/>
      <c r="DB560" s="896"/>
      <c r="DC560" s="896"/>
      <c r="DD560" s="897"/>
      <c r="DE560" s="895"/>
      <c r="DF560" s="896"/>
      <c r="DG560" s="896"/>
      <c r="DH560" s="896"/>
      <c r="DI560" s="896"/>
      <c r="DJ560" s="896"/>
      <c r="DK560" s="896"/>
      <c r="DL560" s="896"/>
      <c r="DM560" s="896"/>
      <c r="DN560" s="897"/>
      <c r="DO560" s="895"/>
      <c r="DP560" s="896"/>
      <c r="DQ560" s="896"/>
      <c r="DR560" s="896"/>
      <c r="DS560" s="896"/>
      <c r="DT560" s="896"/>
      <c r="DU560" s="896"/>
      <c r="DV560" s="896"/>
      <c r="DW560" s="896"/>
      <c r="DX560" s="897"/>
      <c r="DY560" s="128"/>
      <c r="DZ560" s="128"/>
      <c r="EA560" s="128"/>
      <c r="EB560" s="128"/>
      <c r="EC560" s="128"/>
      <c r="ED560" s="197"/>
      <c r="EE560" s="198"/>
      <c r="EF560" s="204"/>
      <c r="EG560" s="204"/>
      <c r="EH560" s="204"/>
      <c r="EI560" s="204"/>
      <c r="EJ560" s="204"/>
      <c r="EK560" s="204"/>
      <c r="EL560" s="204"/>
      <c r="EM560" s="204"/>
      <c r="EN560" s="204"/>
      <c r="EO560" s="206"/>
      <c r="EP560" s="206"/>
      <c r="EQ560" s="206"/>
      <c r="ER560" s="206"/>
      <c r="ES560" s="206"/>
      <c r="ET560" s="206"/>
      <c r="EU560" s="206"/>
      <c r="EV560" s="206"/>
      <c r="EW560" s="206"/>
      <c r="EX560" s="206"/>
      <c r="EY560" s="206"/>
      <c r="EZ560" s="206"/>
      <c r="FA560" s="206"/>
      <c r="FB560" s="206"/>
      <c r="FC560" s="206"/>
      <c r="FD560" s="206"/>
      <c r="FE560" s="206"/>
      <c r="FF560" s="206"/>
      <c r="FG560" s="206"/>
      <c r="FH560" s="206"/>
      <c r="FI560" s="206"/>
      <c r="FJ560" s="206"/>
      <c r="FK560" s="206"/>
      <c r="FL560" s="206"/>
      <c r="FM560" s="206"/>
      <c r="FN560" s="206"/>
      <c r="FO560" s="206"/>
      <c r="FP560" s="206"/>
      <c r="FQ560" s="206"/>
      <c r="FR560" s="206"/>
      <c r="FS560" s="206"/>
      <c r="FT560" s="206"/>
      <c r="FU560" s="206"/>
      <c r="FV560" s="206"/>
      <c r="FW560" s="206"/>
      <c r="FX560" s="206"/>
      <c r="FY560" s="206"/>
      <c r="FZ560" s="206"/>
      <c r="GA560" s="206"/>
      <c r="GB560" s="206"/>
      <c r="GC560" s="206"/>
      <c r="GD560" s="206"/>
      <c r="GE560" s="206"/>
      <c r="GF560" s="206"/>
      <c r="GG560" s="206"/>
      <c r="GH560" s="206"/>
      <c r="GI560" s="206"/>
      <c r="GJ560" s="206"/>
      <c r="GK560" s="206"/>
      <c r="GL560" s="206"/>
      <c r="GM560" s="206"/>
    </row>
    <row r="561" spans="1:195" s="236" customFormat="1" ht="17.100000000000001" customHeight="1">
      <c r="A561" s="128"/>
      <c r="B561" s="128"/>
      <c r="C561" s="274"/>
      <c r="D561" s="274"/>
      <c r="E561" s="58"/>
      <c r="F561" s="58"/>
      <c r="G561" s="58"/>
      <c r="H561" s="58"/>
      <c r="I561" s="58"/>
      <c r="J561" s="58"/>
      <c r="K561" s="58"/>
      <c r="L561" s="58"/>
      <c r="M561" s="58"/>
      <c r="N561" s="58"/>
      <c r="O561" s="58"/>
      <c r="P561" s="58"/>
      <c r="Q561" s="58"/>
      <c r="R561" s="58"/>
      <c r="S561" s="58"/>
      <c r="T561" s="274"/>
      <c r="U561" s="58"/>
      <c r="V561" s="58"/>
      <c r="W561" s="58"/>
      <c r="X561" s="58"/>
      <c r="Y561" s="58"/>
      <c r="Z561" s="58"/>
      <c r="AA561" s="58"/>
      <c r="AB561" s="58"/>
      <c r="AC561" s="58"/>
      <c r="AD561" s="58"/>
      <c r="AE561" s="58"/>
      <c r="AF561" s="58"/>
      <c r="AG561" s="274"/>
      <c r="AH561" s="58"/>
      <c r="AI561" s="58"/>
      <c r="AJ561" s="58"/>
      <c r="AK561" s="58"/>
      <c r="AL561" s="58"/>
      <c r="AM561" s="58"/>
      <c r="AN561" s="58"/>
      <c r="AO561" s="58"/>
      <c r="AP561" s="58"/>
      <c r="AQ561" s="58"/>
      <c r="AR561" s="58"/>
      <c r="AS561" s="58"/>
      <c r="AT561" s="274"/>
      <c r="AU561" s="58"/>
      <c r="AV561" s="58"/>
      <c r="AW561" s="58"/>
      <c r="AX561" s="58"/>
      <c r="AY561" s="58"/>
      <c r="AZ561" s="58"/>
      <c r="BA561" s="58"/>
      <c r="BB561" s="58"/>
      <c r="BC561" s="58"/>
      <c r="BD561" s="58"/>
      <c r="BE561" s="58"/>
      <c r="BF561" s="58"/>
      <c r="BG561" s="58"/>
      <c r="BH561" s="58"/>
      <c r="BI561" s="58"/>
      <c r="BJ561" s="58"/>
      <c r="BK561" s="58"/>
      <c r="BL561" s="58"/>
      <c r="BM561" s="128"/>
      <c r="BN561" s="128"/>
      <c r="BO561" s="128"/>
      <c r="BP561" s="128"/>
      <c r="BQ561" s="128"/>
      <c r="BR561" s="898">
        <v>15</v>
      </c>
      <c r="BS561" s="899"/>
      <c r="BT561" s="900"/>
      <c r="BU561" s="895"/>
      <c r="BV561" s="896"/>
      <c r="BW561" s="896"/>
      <c r="BX561" s="896"/>
      <c r="BY561" s="896"/>
      <c r="BZ561" s="897"/>
      <c r="CA561" s="895"/>
      <c r="CB561" s="896"/>
      <c r="CC561" s="897"/>
      <c r="CD561" s="895"/>
      <c r="CE561" s="896"/>
      <c r="CF561" s="896"/>
      <c r="CG561" s="896"/>
      <c r="CH561" s="896"/>
      <c r="CI561" s="896"/>
      <c r="CJ561" s="896"/>
      <c r="CK561" s="896"/>
      <c r="CL561" s="896"/>
      <c r="CM561" s="897"/>
      <c r="CN561" s="895"/>
      <c r="CO561" s="896"/>
      <c r="CP561" s="896"/>
      <c r="CQ561" s="896"/>
      <c r="CR561" s="896"/>
      <c r="CS561" s="897"/>
      <c r="CT561" s="895"/>
      <c r="CU561" s="896"/>
      <c r="CV561" s="897"/>
      <c r="CW561" s="895"/>
      <c r="CX561" s="896"/>
      <c r="CY561" s="896"/>
      <c r="CZ561" s="896"/>
      <c r="DA561" s="896"/>
      <c r="DB561" s="896"/>
      <c r="DC561" s="896"/>
      <c r="DD561" s="897"/>
      <c r="DE561" s="895"/>
      <c r="DF561" s="896"/>
      <c r="DG561" s="896"/>
      <c r="DH561" s="896"/>
      <c r="DI561" s="896"/>
      <c r="DJ561" s="896"/>
      <c r="DK561" s="896"/>
      <c r="DL561" s="896"/>
      <c r="DM561" s="896"/>
      <c r="DN561" s="897"/>
      <c r="DO561" s="895"/>
      <c r="DP561" s="896"/>
      <c r="DQ561" s="896"/>
      <c r="DR561" s="896"/>
      <c r="DS561" s="896"/>
      <c r="DT561" s="896"/>
      <c r="DU561" s="896"/>
      <c r="DV561" s="896"/>
      <c r="DW561" s="896"/>
      <c r="DX561" s="897"/>
      <c r="DY561" s="128"/>
      <c r="DZ561" s="128"/>
      <c r="EA561" s="128"/>
      <c r="EB561" s="128"/>
      <c r="EC561" s="128"/>
      <c r="ED561" s="197"/>
      <c r="EE561" s="198"/>
      <c r="EF561" s="204"/>
      <c r="EG561" s="204"/>
      <c r="EH561" s="204"/>
      <c r="EI561" s="204"/>
      <c r="EJ561" s="204"/>
      <c r="EK561" s="204"/>
      <c r="EL561" s="204"/>
      <c r="EM561" s="204"/>
      <c r="EN561" s="204"/>
      <c r="EO561" s="206"/>
      <c r="EP561" s="206"/>
      <c r="EQ561" s="206"/>
      <c r="ER561" s="206"/>
      <c r="ES561" s="206"/>
      <c r="ET561" s="206"/>
      <c r="EU561" s="206"/>
      <c r="EV561" s="206"/>
      <c r="EW561" s="206"/>
      <c r="EX561" s="206"/>
      <c r="EY561" s="206"/>
      <c r="EZ561" s="206"/>
      <c r="FA561" s="206"/>
      <c r="FB561" s="206"/>
      <c r="FC561" s="206"/>
      <c r="FD561" s="206"/>
      <c r="FE561" s="206"/>
      <c r="FF561" s="206"/>
      <c r="FG561" s="206"/>
      <c r="FH561" s="206"/>
      <c r="FI561" s="206"/>
      <c r="FJ561" s="206"/>
      <c r="FK561" s="206"/>
      <c r="FL561" s="206"/>
      <c r="FM561" s="206"/>
      <c r="FN561" s="206"/>
      <c r="FO561" s="206"/>
      <c r="FP561" s="206"/>
      <c r="FQ561" s="206"/>
      <c r="FR561" s="206"/>
      <c r="FS561" s="206"/>
      <c r="FT561" s="206"/>
      <c r="FU561" s="206"/>
      <c r="FV561" s="206"/>
      <c r="FW561" s="206"/>
      <c r="FX561" s="206"/>
      <c r="FY561" s="206"/>
      <c r="FZ561" s="206"/>
      <c r="GA561" s="206"/>
      <c r="GB561" s="206"/>
      <c r="GC561" s="206"/>
      <c r="GD561" s="206"/>
      <c r="GE561" s="206"/>
      <c r="GF561" s="206"/>
      <c r="GG561" s="206"/>
      <c r="GH561" s="206"/>
      <c r="GI561" s="206"/>
      <c r="GJ561" s="206"/>
      <c r="GK561" s="206"/>
      <c r="GL561" s="206"/>
      <c r="GM561" s="206"/>
    </row>
    <row r="562" spans="1:195" s="236" customFormat="1" ht="17.100000000000001" customHeight="1">
      <c r="A562" s="128"/>
      <c r="B562" s="128"/>
      <c r="C562" s="274"/>
      <c r="D562" s="274"/>
      <c r="E562" s="58"/>
      <c r="F562" s="58"/>
      <c r="G562" s="58"/>
      <c r="H562" s="58"/>
      <c r="I562" s="58"/>
      <c r="J562" s="58"/>
      <c r="K562" s="58"/>
      <c r="L562" s="58"/>
      <c r="M562" s="58"/>
      <c r="N562" s="58"/>
      <c r="O562" s="58"/>
      <c r="P562" s="58"/>
      <c r="Q562" s="58"/>
      <c r="R562" s="58"/>
      <c r="S562" s="58"/>
      <c r="T562" s="274"/>
      <c r="U562" s="58"/>
      <c r="V562" s="58"/>
      <c r="W562" s="58"/>
      <c r="X562" s="58"/>
      <c r="Y562" s="58"/>
      <c r="Z562" s="58"/>
      <c r="AA562" s="58"/>
      <c r="AB562" s="58"/>
      <c r="AC562" s="58"/>
      <c r="AD562" s="58"/>
      <c r="AE562" s="58"/>
      <c r="AF562" s="58"/>
      <c r="AG562" s="274"/>
      <c r="AH562" s="58"/>
      <c r="AI562" s="58"/>
      <c r="AJ562" s="58"/>
      <c r="AK562" s="58"/>
      <c r="AL562" s="58"/>
      <c r="AM562" s="58"/>
      <c r="AN562" s="58"/>
      <c r="AO562" s="58"/>
      <c r="AP562" s="58"/>
      <c r="AQ562" s="58"/>
      <c r="AR562" s="58"/>
      <c r="AS562" s="58"/>
      <c r="AT562" s="274"/>
      <c r="AU562" s="58"/>
      <c r="AV562" s="58"/>
      <c r="AW562" s="58"/>
      <c r="AX562" s="58"/>
      <c r="AY562" s="58"/>
      <c r="AZ562" s="58"/>
      <c r="BA562" s="58"/>
      <c r="BB562" s="58"/>
      <c r="BC562" s="58"/>
      <c r="BD562" s="58"/>
      <c r="BE562" s="58"/>
      <c r="BF562" s="58"/>
      <c r="BG562" s="58"/>
      <c r="BH562" s="58"/>
      <c r="BI562" s="58"/>
      <c r="BJ562" s="58"/>
      <c r="BK562" s="58"/>
      <c r="BL562" s="58"/>
      <c r="BM562" s="128"/>
      <c r="BN562" s="128"/>
      <c r="BO562" s="128"/>
      <c r="BP562" s="128"/>
      <c r="BQ562" s="128"/>
      <c r="BR562" s="898">
        <v>16</v>
      </c>
      <c r="BS562" s="899"/>
      <c r="BT562" s="900"/>
      <c r="BU562" s="895"/>
      <c r="BV562" s="896"/>
      <c r="BW562" s="896"/>
      <c r="BX562" s="896"/>
      <c r="BY562" s="896"/>
      <c r="BZ562" s="897"/>
      <c r="CA562" s="895"/>
      <c r="CB562" s="896"/>
      <c r="CC562" s="897"/>
      <c r="CD562" s="895"/>
      <c r="CE562" s="896"/>
      <c r="CF562" s="896"/>
      <c r="CG562" s="896"/>
      <c r="CH562" s="896"/>
      <c r="CI562" s="896"/>
      <c r="CJ562" s="896"/>
      <c r="CK562" s="896"/>
      <c r="CL562" s="896"/>
      <c r="CM562" s="897"/>
      <c r="CN562" s="895"/>
      <c r="CO562" s="896"/>
      <c r="CP562" s="896"/>
      <c r="CQ562" s="896"/>
      <c r="CR562" s="896"/>
      <c r="CS562" s="897"/>
      <c r="CT562" s="895"/>
      <c r="CU562" s="896"/>
      <c r="CV562" s="897"/>
      <c r="CW562" s="895"/>
      <c r="CX562" s="896"/>
      <c r="CY562" s="896"/>
      <c r="CZ562" s="896"/>
      <c r="DA562" s="896"/>
      <c r="DB562" s="896"/>
      <c r="DC562" s="896"/>
      <c r="DD562" s="897"/>
      <c r="DE562" s="895"/>
      <c r="DF562" s="896"/>
      <c r="DG562" s="896"/>
      <c r="DH562" s="896"/>
      <c r="DI562" s="896"/>
      <c r="DJ562" s="896"/>
      <c r="DK562" s="896"/>
      <c r="DL562" s="896"/>
      <c r="DM562" s="896"/>
      <c r="DN562" s="897"/>
      <c r="DO562" s="895"/>
      <c r="DP562" s="896"/>
      <c r="DQ562" s="896"/>
      <c r="DR562" s="896"/>
      <c r="DS562" s="896"/>
      <c r="DT562" s="896"/>
      <c r="DU562" s="896"/>
      <c r="DV562" s="896"/>
      <c r="DW562" s="896"/>
      <c r="DX562" s="897"/>
      <c r="DY562" s="128"/>
      <c r="DZ562" s="128"/>
      <c r="EA562" s="128"/>
      <c r="EB562" s="128"/>
      <c r="EC562" s="128"/>
      <c r="ED562" s="197"/>
      <c r="EE562" s="198"/>
      <c r="EF562" s="204"/>
      <c r="EG562" s="204"/>
      <c r="EH562" s="204"/>
      <c r="EI562" s="204"/>
      <c r="EJ562" s="204"/>
      <c r="EK562" s="204"/>
      <c r="EL562" s="204"/>
      <c r="EM562" s="204"/>
      <c r="EN562" s="204"/>
      <c r="EO562" s="206"/>
      <c r="EP562" s="206"/>
      <c r="EQ562" s="206"/>
      <c r="ER562" s="206"/>
      <c r="ES562" s="206"/>
      <c r="ET562" s="206"/>
      <c r="EU562" s="206"/>
      <c r="EV562" s="206"/>
      <c r="EW562" s="206"/>
      <c r="EX562" s="206"/>
      <c r="EY562" s="206"/>
      <c r="EZ562" s="206"/>
      <c r="FA562" s="206"/>
      <c r="FB562" s="206"/>
      <c r="FC562" s="206"/>
      <c r="FD562" s="206"/>
      <c r="FE562" s="206"/>
      <c r="FF562" s="206"/>
      <c r="FG562" s="206"/>
      <c r="FH562" s="206"/>
      <c r="FI562" s="206"/>
      <c r="FJ562" s="206"/>
      <c r="FK562" s="206"/>
      <c r="FL562" s="206"/>
      <c r="FM562" s="206"/>
      <c r="FN562" s="206"/>
      <c r="FO562" s="206"/>
      <c r="FP562" s="206"/>
      <c r="FQ562" s="206"/>
      <c r="FR562" s="206"/>
      <c r="FS562" s="206"/>
      <c r="FT562" s="206"/>
      <c r="FU562" s="206"/>
      <c r="FV562" s="206"/>
      <c r="FW562" s="206"/>
      <c r="FX562" s="206"/>
      <c r="FY562" s="206"/>
      <c r="FZ562" s="206"/>
      <c r="GA562" s="206"/>
      <c r="GB562" s="206"/>
      <c r="GC562" s="206"/>
      <c r="GD562" s="206"/>
      <c r="GE562" s="206"/>
      <c r="GF562" s="206"/>
      <c r="GG562" s="206"/>
      <c r="GH562" s="206"/>
      <c r="GI562" s="206"/>
      <c r="GJ562" s="206"/>
      <c r="GK562" s="206"/>
      <c r="GL562" s="206"/>
      <c r="GM562" s="206"/>
    </row>
    <row r="563" spans="1:195" s="236" customFormat="1" ht="17.100000000000001" customHeight="1">
      <c r="A563" s="128"/>
      <c r="B563" s="128"/>
      <c r="C563" s="274"/>
      <c r="D563" s="274"/>
      <c r="E563" s="58"/>
      <c r="F563" s="58"/>
      <c r="G563" s="58"/>
      <c r="H563" s="58"/>
      <c r="I563" s="58"/>
      <c r="J563" s="58"/>
      <c r="K563" s="58"/>
      <c r="L563" s="58"/>
      <c r="M563" s="58"/>
      <c r="N563" s="58"/>
      <c r="O563" s="58"/>
      <c r="P563" s="58"/>
      <c r="Q563" s="58"/>
      <c r="R563" s="58"/>
      <c r="S563" s="58"/>
      <c r="T563" s="274"/>
      <c r="U563" s="58"/>
      <c r="V563" s="58"/>
      <c r="W563" s="58"/>
      <c r="X563" s="58"/>
      <c r="Y563" s="58"/>
      <c r="Z563" s="58"/>
      <c r="AA563" s="58"/>
      <c r="AB563" s="58"/>
      <c r="AC563" s="58"/>
      <c r="AD563" s="58"/>
      <c r="AE563" s="58"/>
      <c r="AF563" s="58"/>
      <c r="AG563" s="274"/>
      <c r="AH563" s="58"/>
      <c r="AI563" s="58"/>
      <c r="AJ563" s="58"/>
      <c r="AK563" s="58"/>
      <c r="AL563" s="58"/>
      <c r="AM563" s="58"/>
      <c r="AN563" s="58"/>
      <c r="AO563" s="58"/>
      <c r="AP563" s="58"/>
      <c r="AQ563" s="58"/>
      <c r="AR563" s="58"/>
      <c r="AS563" s="58"/>
      <c r="AT563" s="274"/>
      <c r="AU563" s="58"/>
      <c r="AV563" s="58"/>
      <c r="AW563" s="58"/>
      <c r="AX563" s="58"/>
      <c r="AY563" s="58"/>
      <c r="AZ563" s="58"/>
      <c r="BA563" s="58"/>
      <c r="BB563" s="58"/>
      <c r="BC563" s="58"/>
      <c r="BD563" s="58"/>
      <c r="BE563" s="58"/>
      <c r="BF563" s="58"/>
      <c r="BG563" s="58"/>
      <c r="BH563" s="58"/>
      <c r="BI563" s="58"/>
      <c r="BJ563" s="58"/>
      <c r="BK563" s="58"/>
      <c r="BL563" s="58"/>
      <c r="BM563" s="128"/>
      <c r="BN563" s="128"/>
      <c r="BO563" s="128"/>
      <c r="BP563" s="128"/>
      <c r="BQ563" s="128"/>
      <c r="BR563" s="898">
        <v>17</v>
      </c>
      <c r="BS563" s="899"/>
      <c r="BT563" s="900"/>
      <c r="BU563" s="895"/>
      <c r="BV563" s="896"/>
      <c r="BW563" s="896"/>
      <c r="BX563" s="896"/>
      <c r="BY563" s="896"/>
      <c r="BZ563" s="897"/>
      <c r="CA563" s="895"/>
      <c r="CB563" s="896"/>
      <c r="CC563" s="897"/>
      <c r="CD563" s="895"/>
      <c r="CE563" s="896"/>
      <c r="CF563" s="896"/>
      <c r="CG563" s="896"/>
      <c r="CH563" s="896"/>
      <c r="CI563" s="896"/>
      <c r="CJ563" s="896"/>
      <c r="CK563" s="896"/>
      <c r="CL563" s="896"/>
      <c r="CM563" s="897"/>
      <c r="CN563" s="895"/>
      <c r="CO563" s="896"/>
      <c r="CP563" s="896"/>
      <c r="CQ563" s="896"/>
      <c r="CR563" s="896"/>
      <c r="CS563" s="897"/>
      <c r="CT563" s="895"/>
      <c r="CU563" s="896"/>
      <c r="CV563" s="897"/>
      <c r="CW563" s="895"/>
      <c r="CX563" s="896"/>
      <c r="CY563" s="896"/>
      <c r="CZ563" s="896"/>
      <c r="DA563" s="896"/>
      <c r="DB563" s="896"/>
      <c r="DC563" s="896"/>
      <c r="DD563" s="897"/>
      <c r="DE563" s="895"/>
      <c r="DF563" s="896"/>
      <c r="DG563" s="896"/>
      <c r="DH563" s="896"/>
      <c r="DI563" s="896"/>
      <c r="DJ563" s="896"/>
      <c r="DK563" s="896"/>
      <c r="DL563" s="896"/>
      <c r="DM563" s="896"/>
      <c r="DN563" s="897"/>
      <c r="DO563" s="895"/>
      <c r="DP563" s="896"/>
      <c r="DQ563" s="896"/>
      <c r="DR563" s="896"/>
      <c r="DS563" s="896"/>
      <c r="DT563" s="896"/>
      <c r="DU563" s="896"/>
      <c r="DV563" s="896"/>
      <c r="DW563" s="896"/>
      <c r="DX563" s="897"/>
      <c r="DY563" s="128"/>
      <c r="DZ563" s="128"/>
      <c r="EA563" s="128"/>
      <c r="EB563" s="128"/>
      <c r="EC563" s="128"/>
      <c r="ED563" s="197"/>
      <c r="EE563" s="198"/>
      <c r="EF563" s="204"/>
      <c r="EG563" s="204"/>
      <c r="EH563" s="204"/>
      <c r="EI563" s="204"/>
      <c r="EJ563" s="204"/>
      <c r="EK563" s="204"/>
      <c r="EL563" s="204"/>
      <c r="EM563" s="204"/>
      <c r="EN563" s="204"/>
      <c r="EO563" s="206"/>
      <c r="EP563" s="206"/>
      <c r="EQ563" s="206"/>
      <c r="ER563" s="206"/>
      <c r="ES563" s="206"/>
      <c r="ET563" s="206"/>
      <c r="EU563" s="206"/>
      <c r="EV563" s="206"/>
      <c r="EW563" s="206"/>
      <c r="EX563" s="206"/>
      <c r="EY563" s="206"/>
      <c r="EZ563" s="206"/>
      <c r="FA563" s="206"/>
      <c r="FB563" s="206"/>
      <c r="FC563" s="206"/>
      <c r="FD563" s="206"/>
      <c r="FE563" s="206"/>
      <c r="FF563" s="206"/>
      <c r="FG563" s="206"/>
      <c r="FH563" s="206"/>
      <c r="FI563" s="206"/>
      <c r="FJ563" s="206"/>
      <c r="FK563" s="206"/>
      <c r="FL563" s="206"/>
      <c r="FM563" s="206"/>
      <c r="FN563" s="206"/>
      <c r="FO563" s="206"/>
      <c r="FP563" s="206"/>
      <c r="FQ563" s="206"/>
      <c r="FR563" s="206"/>
      <c r="FS563" s="206"/>
      <c r="FT563" s="206"/>
      <c r="FU563" s="206"/>
      <c r="FV563" s="206"/>
      <c r="FW563" s="206"/>
      <c r="FX563" s="206"/>
      <c r="FY563" s="206"/>
      <c r="FZ563" s="206"/>
      <c r="GA563" s="206"/>
      <c r="GB563" s="206"/>
      <c r="GC563" s="206"/>
      <c r="GD563" s="206"/>
      <c r="GE563" s="206"/>
      <c r="GF563" s="206"/>
      <c r="GG563" s="206"/>
      <c r="GH563" s="206"/>
      <c r="GI563" s="206"/>
      <c r="GJ563" s="206"/>
      <c r="GK563" s="206"/>
      <c r="GL563" s="206"/>
      <c r="GM563" s="206"/>
    </row>
    <row r="564" spans="1:195" s="236" customFormat="1" ht="17.100000000000001" customHeight="1">
      <c r="A564" s="128"/>
      <c r="B564" s="128"/>
      <c r="C564" s="274"/>
      <c r="D564" s="274"/>
      <c r="E564" s="58"/>
      <c r="F564" s="58"/>
      <c r="G564" s="58"/>
      <c r="H564" s="58"/>
      <c r="I564" s="58"/>
      <c r="J564" s="58"/>
      <c r="K564" s="58"/>
      <c r="L564" s="58"/>
      <c r="M564" s="58"/>
      <c r="N564" s="58"/>
      <c r="O564" s="58"/>
      <c r="P564" s="58"/>
      <c r="Q564" s="58"/>
      <c r="R564" s="58"/>
      <c r="S564" s="58"/>
      <c r="T564" s="274"/>
      <c r="U564" s="58"/>
      <c r="V564" s="58"/>
      <c r="W564" s="58"/>
      <c r="X564" s="58"/>
      <c r="Y564" s="58"/>
      <c r="Z564" s="58"/>
      <c r="AA564" s="58"/>
      <c r="AB564" s="58"/>
      <c r="AC564" s="58"/>
      <c r="AD564" s="58"/>
      <c r="AE564" s="58"/>
      <c r="AF564" s="58"/>
      <c r="AG564" s="274"/>
      <c r="AH564" s="58"/>
      <c r="AI564" s="58"/>
      <c r="AJ564" s="58"/>
      <c r="AK564" s="58"/>
      <c r="AL564" s="58"/>
      <c r="AM564" s="58"/>
      <c r="AN564" s="58"/>
      <c r="AO564" s="58"/>
      <c r="AP564" s="58"/>
      <c r="AQ564" s="58"/>
      <c r="AR564" s="58"/>
      <c r="AS564" s="58"/>
      <c r="AT564" s="274"/>
      <c r="AU564" s="58"/>
      <c r="AV564" s="58"/>
      <c r="AW564" s="58"/>
      <c r="AX564" s="58"/>
      <c r="AY564" s="58"/>
      <c r="AZ564" s="58"/>
      <c r="BA564" s="58"/>
      <c r="BB564" s="58"/>
      <c r="BC564" s="58"/>
      <c r="BD564" s="58"/>
      <c r="BE564" s="58"/>
      <c r="BF564" s="58"/>
      <c r="BG564" s="58"/>
      <c r="BH564" s="58"/>
      <c r="BI564" s="58"/>
      <c r="BJ564" s="58"/>
      <c r="BK564" s="58"/>
      <c r="BL564" s="58"/>
      <c r="BM564" s="128"/>
      <c r="BN564" s="128"/>
      <c r="BO564" s="128"/>
      <c r="BP564" s="128"/>
      <c r="BQ564" s="128"/>
      <c r="BR564" s="898">
        <v>18</v>
      </c>
      <c r="BS564" s="899"/>
      <c r="BT564" s="900"/>
      <c r="BU564" s="895"/>
      <c r="BV564" s="896"/>
      <c r="BW564" s="896"/>
      <c r="BX564" s="896"/>
      <c r="BY564" s="896"/>
      <c r="BZ564" s="897"/>
      <c r="CA564" s="895"/>
      <c r="CB564" s="896"/>
      <c r="CC564" s="897"/>
      <c r="CD564" s="895"/>
      <c r="CE564" s="896"/>
      <c r="CF564" s="896"/>
      <c r="CG564" s="896"/>
      <c r="CH564" s="896"/>
      <c r="CI564" s="896"/>
      <c r="CJ564" s="896"/>
      <c r="CK564" s="896"/>
      <c r="CL564" s="896"/>
      <c r="CM564" s="897"/>
      <c r="CN564" s="895"/>
      <c r="CO564" s="896"/>
      <c r="CP564" s="896"/>
      <c r="CQ564" s="896"/>
      <c r="CR564" s="896"/>
      <c r="CS564" s="897"/>
      <c r="CT564" s="895"/>
      <c r="CU564" s="896"/>
      <c r="CV564" s="897"/>
      <c r="CW564" s="895"/>
      <c r="CX564" s="896"/>
      <c r="CY564" s="896"/>
      <c r="CZ564" s="896"/>
      <c r="DA564" s="896"/>
      <c r="DB564" s="896"/>
      <c r="DC564" s="896"/>
      <c r="DD564" s="897"/>
      <c r="DE564" s="895"/>
      <c r="DF564" s="896"/>
      <c r="DG564" s="896"/>
      <c r="DH564" s="896"/>
      <c r="DI564" s="896"/>
      <c r="DJ564" s="896"/>
      <c r="DK564" s="896"/>
      <c r="DL564" s="896"/>
      <c r="DM564" s="896"/>
      <c r="DN564" s="897"/>
      <c r="DO564" s="895"/>
      <c r="DP564" s="896"/>
      <c r="DQ564" s="896"/>
      <c r="DR564" s="896"/>
      <c r="DS564" s="896"/>
      <c r="DT564" s="896"/>
      <c r="DU564" s="896"/>
      <c r="DV564" s="896"/>
      <c r="DW564" s="896"/>
      <c r="DX564" s="897"/>
      <c r="DY564" s="128"/>
      <c r="DZ564" s="128"/>
      <c r="EA564" s="128"/>
      <c r="EB564" s="128"/>
      <c r="EC564" s="128"/>
      <c r="ED564" s="197"/>
      <c r="EE564" s="198"/>
      <c r="EF564" s="204"/>
      <c r="EG564" s="204"/>
      <c r="EH564" s="204"/>
      <c r="EI564" s="204"/>
      <c r="EJ564" s="204"/>
      <c r="EK564" s="204"/>
      <c r="EL564" s="204"/>
      <c r="EM564" s="204"/>
      <c r="EN564" s="204"/>
      <c r="EO564" s="206"/>
      <c r="EP564" s="206"/>
      <c r="EQ564" s="206"/>
      <c r="ER564" s="206"/>
      <c r="ES564" s="206"/>
      <c r="ET564" s="206"/>
      <c r="EU564" s="206"/>
      <c r="EV564" s="206"/>
      <c r="EW564" s="206"/>
      <c r="EX564" s="206"/>
      <c r="EY564" s="206"/>
      <c r="EZ564" s="206"/>
      <c r="FA564" s="206"/>
      <c r="FB564" s="206"/>
      <c r="FC564" s="206"/>
      <c r="FD564" s="206"/>
      <c r="FE564" s="206"/>
      <c r="FF564" s="206"/>
      <c r="FG564" s="206"/>
      <c r="FH564" s="206"/>
      <c r="FI564" s="206"/>
      <c r="FJ564" s="206"/>
      <c r="FK564" s="206"/>
      <c r="FL564" s="206"/>
      <c r="FM564" s="206"/>
      <c r="FN564" s="206"/>
      <c r="FO564" s="206"/>
      <c r="FP564" s="206"/>
      <c r="FQ564" s="206"/>
      <c r="FR564" s="206"/>
      <c r="FS564" s="206"/>
      <c r="FT564" s="206"/>
      <c r="FU564" s="206"/>
      <c r="FV564" s="206"/>
      <c r="FW564" s="206"/>
      <c r="FX564" s="206"/>
      <c r="FY564" s="206"/>
      <c r="FZ564" s="206"/>
      <c r="GA564" s="206"/>
      <c r="GB564" s="206"/>
      <c r="GC564" s="206"/>
      <c r="GD564" s="206"/>
      <c r="GE564" s="206"/>
      <c r="GF564" s="206"/>
      <c r="GG564" s="206"/>
      <c r="GH564" s="206"/>
      <c r="GI564" s="206"/>
      <c r="GJ564" s="206"/>
      <c r="GK564" s="206"/>
      <c r="GL564" s="206"/>
      <c r="GM564" s="206"/>
    </row>
    <row r="565" spans="1:195" s="236" customFormat="1" ht="17.100000000000001" customHeight="1">
      <c r="A565" s="128"/>
      <c r="B565" s="128"/>
      <c r="C565" s="58"/>
      <c r="D565" s="58"/>
      <c r="E565" s="58"/>
      <c r="F565" s="58"/>
      <c r="G565" s="58"/>
      <c r="H565" s="58"/>
      <c r="I565" s="58"/>
      <c r="J565" s="58"/>
      <c r="K565" s="58"/>
      <c r="L565" s="58"/>
      <c r="M565" s="58"/>
      <c r="N565" s="58"/>
      <c r="O565" s="58"/>
      <c r="P565" s="58"/>
      <c r="Q565" s="58"/>
      <c r="R565" s="58"/>
      <c r="S565" s="58"/>
      <c r="T565" s="58"/>
      <c r="U565" s="58"/>
      <c r="V565" s="274"/>
      <c r="W565" s="274"/>
      <c r="X565" s="274"/>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9"/>
      <c r="AU565" s="58"/>
      <c r="AV565" s="58"/>
      <c r="AW565" s="58"/>
      <c r="AX565" s="58"/>
      <c r="AY565" s="58"/>
      <c r="AZ565" s="58"/>
      <c r="BA565" s="58"/>
      <c r="BB565" s="58"/>
      <c r="BC565" s="58"/>
      <c r="BD565" s="58"/>
      <c r="BE565" s="58"/>
      <c r="BF565" s="58"/>
      <c r="BG565" s="58"/>
      <c r="BH565" s="58"/>
      <c r="BI565" s="58"/>
      <c r="BJ565" s="58"/>
      <c r="BK565" s="58"/>
      <c r="BL565" s="58"/>
      <c r="BM565" s="128"/>
      <c r="BN565" s="128"/>
      <c r="BO565" s="128"/>
      <c r="BP565" s="128"/>
      <c r="BQ565" s="128"/>
      <c r="BR565" s="898">
        <v>19</v>
      </c>
      <c r="BS565" s="899"/>
      <c r="BT565" s="900"/>
      <c r="BU565" s="895"/>
      <c r="BV565" s="896"/>
      <c r="BW565" s="896"/>
      <c r="BX565" s="896"/>
      <c r="BY565" s="896"/>
      <c r="BZ565" s="897"/>
      <c r="CA565" s="895"/>
      <c r="CB565" s="896"/>
      <c r="CC565" s="897"/>
      <c r="CD565" s="895"/>
      <c r="CE565" s="896"/>
      <c r="CF565" s="896"/>
      <c r="CG565" s="896"/>
      <c r="CH565" s="896"/>
      <c r="CI565" s="896"/>
      <c r="CJ565" s="896"/>
      <c r="CK565" s="896"/>
      <c r="CL565" s="896"/>
      <c r="CM565" s="897"/>
      <c r="CN565" s="895"/>
      <c r="CO565" s="896"/>
      <c r="CP565" s="896"/>
      <c r="CQ565" s="896"/>
      <c r="CR565" s="896"/>
      <c r="CS565" s="897"/>
      <c r="CT565" s="895"/>
      <c r="CU565" s="896"/>
      <c r="CV565" s="897"/>
      <c r="CW565" s="895"/>
      <c r="CX565" s="896"/>
      <c r="CY565" s="896"/>
      <c r="CZ565" s="896"/>
      <c r="DA565" s="896"/>
      <c r="DB565" s="896"/>
      <c r="DC565" s="896"/>
      <c r="DD565" s="897"/>
      <c r="DE565" s="895"/>
      <c r="DF565" s="896"/>
      <c r="DG565" s="896"/>
      <c r="DH565" s="896"/>
      <c r="DI565" s="896"/>
      <c r="DJ565" s="896"/>
      <c r="DK565" s="896"/>
      <c r="DL565" s="896"/>
      <c r="DM565" s="896"/>
      <c r="DN565" s="897"/>
      <c r="DO565" s="895"/>
      <c r="DP565" s="896"/>
      <c r="DQ565" s="896"/>
      <c r="DR565" s="896"/>
      <c r="DS565" s="896"/>
      <c r="DT565" s="896"/>
      <c r="DU565" s="896"/>
      <c r="DV565" s="896"/>
      <c r="DW565" s="896"/>
      <c r="DX565" s="897"/>
      <c r="DY565" s="128"/>
      <c r="DZ565" s="128"/>
      <c r="EA565" s="128"/>
      <c r="EB565" s="128"/>
      <c r="EC565" s="128"/>
      <c r="ED565" s="197"/>
      <c r="EE565" s="198"/>
      <c r="EF565" s="204"/>
      <c r="EG565" s="204"/>
      <c r="EH565" s="204"/>
      <c r="EI565" s="204"/>
      <c r="EJ565" s="204"/>
      <c r="EK565" s="204"/>
      <c r="EL565" s="204"/>
      <c r="EM565" s="204"/>
      <c r="EN565" s="204"/>
      <c r="EO565" s="206"/>
      <c r="EP565" s="206"/>
      <c r="EQ565" s="206"/>
      <c r="ER565" s="206"/>
      <c r="ES565" s="206"/>
      <c r="ET565" s="206"/>
      <c r="EU565" s="206"/>
      <c r="EV565" s="206"/>
      <c r="EW565" s="206"/>
      <c r="EX565" s="206"/>
      <c r="EY565" s="206"/>
      <c r="EZ565" s="206"/>
      <c r="FA565" s="206"/>
      <c r="FB565" s="206"/>
      <c r="FC565" s="206"/>
      <c r="FD565" s="206"/>
      <c r="FE565" s="206"/>
      <c r="FF565" s="206"/>
      <c r="FG565" s="206"/>
      <c r="FH565" s="206"/>
      <c r="FI565" s="206"/>
      <c r="FJ565" s="206"/>
      <c r="FK565" s="206"/>
      <c r="FL565" s="206"/>
      <c r="FM565" s="206"/>
      <c r="FN565" s="206"/>
      <c r="FO565" s="206"/>
      <c r="FP565" s="206"/>
      <c r="FQ565" s="206"/>
      <c r="FR565" s="206"/>
      <c r="FS565" s="206"/>
      <c r="FT565" s="206"/>
      <c r="FU565" s="206"/>
      <c r="FV565" s="206"/>
      <c r="FW565" s="206"/>
      <c r="FX565" s="206"/>
      <c r="FY565" s="206"/>
      <c r="FZ565" s="206"/>
      <c r="GA565" s="206"/>
      <c r="GB565" s="206"/>
      <c r="GC565" s="206"/>
      <c r="GD565" s="206"/>
      <c r="GE565" s="206"/>
      <c r="GF565" s="206"/>
      <c r="GG565" s="206"/>
      <c r="GH565" s="206"/>
      <c r="GI565" s="206"/>
      <c r="GJ565" s="206"/>
      <c r="GK565" s="206"/>
      <c r="GL565" s="206"/>
      <c r="GM565" s="206"/>
    </row>
    <row r="566" spans="1:195" s="236" customFormat="1" ht="17.100000000000001" customHeight="1">
      <c r="A566" s="128"/>
      <c r="B566" s="128"/>
      <c r="C566" s="58"/>
      <c r="D566" s="58"/>
      <c r="E566" s="58"/>
      <c r="F566" s="58"/>
      <c r="G566" s="58"/>
      <c r="H566" s="58"/>
      <c r="I566" s="58"/>
      <c r="J566" s="58"/>
      <c r="K566" s="58"/>
      <c r="L566" s="58"/>
      <c r="M566" s="58"/>
      <c r="N566" s="58"/>
      <c r="O566" s="58"/>
      <c r="P566" s="58"/>
      <c r="Q566" s="58"/>
      <c r="R566" s="58"/>
      <c r="S566" s="58"/>
      <c r="T566" s="58"/>
      <c r="U566" s="58"/>
      <c r="V566" s="274"/>
      <c r="W566" s="274"/>
      <c r="X566" s="274"/>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128"/>
      <c r="BN566" s="128"/>
      <c r="BO566" s="128"/>
      <c r="BP566" s="128"/>
      <c r="BQ566" s="128"/>
      <c r="BR566" s="898">
        <v>20</v>
      </c>
      <c r="BS566" s="899"/>
      <c r="BT566" s="900"/>
      <c r="BU566" s="895"/>
      <c r="BV566" s="896"/>
      <c r="BW566" s="896"/>
      <c r="BX566" s="896"/>
      <c r="BY566" s="896"/>
      <c r="BZ566" s="897"/>
      <c r="CA566" s="895"/>
      <c r="CB566" s="896"/>
      <c r="CC566" s="897"/>
      <c r="CD566" s="895"/>
      <c r="CE566" s="896"/>
      <c r="CF566" s="896"/>
      <c r="CG566" s="896"/>
      <c r="CH566" s="896"/>
      <c r="CI566" s="896"/>
      <c r="CJ566" s="896"/>
      <c r="CK566" s="896"/>
      <c r="CL566" s="896"/>
      <c r="CM566" s="897"/>
      <c r="CN566" s="895"/>
      <c r="CO566" s="896"/>
      <c r="CP566" s="896"/>
      <c r="CQ566" s="896"/>
      <c r="CR566" s="896"/>
      <c r="CS566" s="897"/>
      <c r="CT566" s="895"/>
      <c r="CU566" s="896"/>
      <c r="CV566" s="897"/>
      <c r="CW566" s="895"/>
      <c r="CX566" s="896"/>
      <c r="CY566" s="896"/>
      <c r="CZ566" s="896"/>
      <c r="DA566" s="896"/>
      <c r="DB566" s="896"/>
      <c r="DC566" s="896"/>
      <c r="DD566" s="897"/>
      <c r="DE566" s="895"/>
      <c r="DF566" s="896"/>
      <c r="DG566" s="896"/>
      <c r="DH566" s="896"/>
      <c r="DI566" s="896"/>
      <c r="DJ566" s="896"/>
      <c r="DK566" s="896"/>
      <c r="DL566" s="896"/>
      <c r="DM566" s="896"/>
      <c r="DN566" s="897"/>
      <c r="DO566" s="895"/>
      <c r="DP566" s="896"/>
      <c r="DQ566" s="896"/>
      <c r="DR566" s="896"/>
      <c r="DS566" s="896"/>
      <c r="DT566" s="896"/>
      <c r="DU566" s="896"/>
      <c r="DV566" s="896"/>
      <c r="DW566" s="896"/>
      <c r="DX566" s="897"/>
      <c r="DY566" s="128"/>
      <c r="DZ566" s="128"/>
      <c r="EA566" s="128"/>
      <c r="EB566" s="128"/>
      <c r="EC566" s="128"/>
      <c r="ED566" s="197"/>
      <c r="EE566" s="198"/>
      <c r="EF566" s="204"/>
      <c r="EG566" s="204"/>
      <c r="EH566" s="204"/>
      <c r="EI566" s="204"/>
      <c r="EJ566" s="204"/>
      <c r="EK566" s="204"/>
      <c r="EL566" s="204"/>
      <c r="EM566" s="204"/>
      <c r="EN566" s="204"/>
      <c r="EO566" s="206"/>
      <c r="EP566" s="206"/>
      <c r="EQ566" s="206"/>
      <c r="ER566" s="206"/>
      <c r="ES566" s="206"/>
      <c r="ET566" s="206"/>
      <c r="EU566" s="206"/>
      <c r="EV566" s="206"/>
      <c r="EW566" s="206"/>
      <c r="EX566" s="206"/>
      <c r="EY566" s="206"/>
      <c r="EZ566" s="206"/>
      <c r="FA566" s="206"/>
      <c r="FB566" s="206"/>
      <c r="FC566" s="206"/>
      <c r="FD566" s="206"/>
      <c r="FE566" s="206"/>
      <c r="FF566" s="206"/>
      <c r="FG566" s="206"/>
      <c r="FH566" s="206"/>
      <c r="FI566" s="206"/>
      <c r="FJ566" s="206"/>
      <c r="FK566" s="206"/>
      <c r="FL566" s="206"/>
      <c r="FM566" s="206"/>
      <c r="FN566" s="206"/>
      <c r="FO566" s="206"/>
      <c r="FP566" s="206"/>
      <c r="FQ566" s="206"/>
      <c r="FR566" s="206"/>
      <c r="FS566" s="206"/>
      <c r="FT566" s="206"/>
      <c r="FU566" s="206"/>
      <c r="FV566" s="206"/>
      <c r="FW566" s="206"/>
      <c r="FX566" s="206"/>
      <c r="FY566" s="206"/>
      <c r="FZ566" s="206"/>
      <c r="GA566" s="206"/>
      <c r="GB566" s="206"/>
      <c r="GC566" s="206"/>
      <c r="GD566" s="206"/>
      <c r="GE566" s="206"/>
      <c r="GF566" s="206"/>
      <c r="GG566" s="206"/>
      <c r="GH566" s="206"/>
      <c r="GI566" s="206"/>
      <c r="GJ566" s="206"/>
      <c r="GK566" s="206"/>
      <c r="GL566" s="206"/>
      <c r="GM566" s="206"/>
    </row>
    <row r="567" spans="1:195" s="236" customFormat="1" ht="17.100000000000001" customHeight="1">
      <c r="A567" s="128"/>
      <c r="B567" s="128"/>
      <c r="C567" s="58"/>
      <c r="D567" s="58"/>
      <c r="E567" s="58"/>
      <c r="F567" s="58"/>
      <c r="G567" s="58"/>
      <c r="H567" s="58"/>
      <c r="I567" s="58"/>
      <c r="J567" s="58"/>
      <c r="K567" s="58"/>
      <c r="L567" s="58"/>
      <c r="M567" s="58"/>
      <c r="N567" s="58"/>
      <c r="O567" s="58"/>
      <c r="P567" s="58"/>
      <c r="Q567" s="58"/>
      <c r="R567" s="58"/>
      <c r="S567" s="58"/>
      <c r="T567" s="58"/>
      <c r="U567" s="58"/>
      <c r="V567" s="274"/>
      <c r="W567" s="274"/>
      <c r="X567" s="274"/>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128"/>
      <c r="BN567" s="128"/>
      <c r="BO567" s="128"/>
      <c r="BP567" s="128"/>
      <c r="BQ567" s="128"/>
      <c r="BR567" s="898">
        <v>21</v>
      </c>
      <c r="BS567" s="899"/>
      <c r="BT567" s="900"/>
      <c r="BU567" s="895"/>
      <c r="BV567" s="896"/>
      <c r="BW567" s="896"/>
      <c r="BX567" s="896"/>
      <c r="BY567" s="896"/>
      <c r="BZ567" s="897"/>
      <c r="CA567" s="895"/>
      <c r="CB567" s="896"/>
      <c r="CC567" s="897"/>
      <c r="CD567" s="895"/>
      <c r="CE567" s="896"/>
      <c r="CF567" s="896"/>
      <c r="CG567" s="896"/>
      <c r="CH567" s="896"/>
      <c r="CI567" s="896"/>
      <c r="CJ567" s="896"/>
      <c r="CK567" s="896"/>
      <c r="CL567" s="896"/>
      <c r="CM567" s="897"/>
      <c r="CN567" s="895"/>
      <c r="CO567" s="896"/>
      <c r="CP567" s="896"/>
      <c r="CQ567" s="896"/>
      <c r="CR567" s="896"/>
      <c r="CS567" s="897"/>
      <c r="CT567" s="895"/>
      <c r="CU567" s="896"/>
      <c r="CV567" s="897"/>
      <c r="CW567" s="895"/>
      <c r="CX567" s="896"/>
      <c r="CY567" s="896"/>
      <c r="CZ567" s="896"/>
      <c r="DA567" s="896"/>
      <c r="DB567" s="896"/>
      <c r="DC567" s="896"/>
      <c r="DD567" s="897"/>
      <c r="DE567" s="895"/>
      <c r="DF567" s="896"/>
      <c r="DG567" s="896"/>
      <c r="DH567" s="896"/>
      <c r="DI567" s="896"/>
      <c r="DJ567" s="896"/>
      <c r="DK567" s="896"/>
      <c r="DL567" s="896"/>
      <c r="DM567" s="896"/>
      <c r="DN567" s="897"/>
      <c r="DO567" s="895"/>
      <c r="DP567" s="896"/>
      <c r="DQ567" s="896"/>
      <c r="DR567" s="896"/>
      <c r="DS567" s="896"/>
      <c r="DT567" s="896"/>
      <c r="DU567" s="896"/>
      <c r="DV567" s="896"/>
      <c r="DW567" s="896"/>
      <c r="DX567" s="897"/>
      <c r="DY567" s="128"/>
      <c r="DZ567" s="128"/>
      <c r="EA567" s="128"/>
      <c r="EB567" s="128"/>
      <c r="EC567" s="128"/>
      <c r="ED567" s="197"/>
      <c r="EE567" s="198"/>
      <c r="EF567" s="204"/>
      <c r="EG567" s="204"/>
      <c r="EH567" s="204"/>
      <c r="EI567" s="204"/>
      <c r="EJ567" s="204"/>
      <c r="EK567" s="204"/>
      <c r="EL567" s="204"/>
      <c r="EM567" s="204"/>
      <c r="EN567" s="204"/>
      <c r="EO567" s="206"/>
      <c r="EP567" s="206"/>
      <c r="EQ567" s="206"/>
      <c r="ER567" s="206"/>
      <c r="ES567" s="206"/>
      <c r="ET567" s="206"/>
      <c r="EU567" s="206"/>
      <c r="EV567" s="206"/>
      <c r="EW567" s="206"/>
      <c r="EX567" s="206"/>
      <c r="EY567" s="206"/>
      <c r="EZ567" s="206"/>
      <c r="FA567" s="206"/>
      <c r="FB567" s="206"/>
      <c r="FC567" s="206"/>
      <c r="FD567" s="206"/>
      <c r="FE567" s="206"/>
      <c r="FF567" s="206"/>
      <c r="FG567" s="206"/>
      <c r="FH567" s="206"/>
      <c r="FI567" s="206"/>
      <c r="FJ567" s="206"/>
      <c r="FK567" s="206"/>
      <c r="FL567" s="206"/>
      <c r="FM567" s="206"/>
      <c r="FN567" s="206"/>
      <c r="FO567" s="206"/>
      <c r="FP567" s="206"/>
      <c r="FQ567" s="206"/>
      <c r="FR567" s="206"/>
      <c r="FS567" s="206"/>
      <c r="FT567" s="206"/>
      <c r="FU567" s="206"/>
      <c r="FV567" s="206"/>
      <c r="FW567" s="206"/>
      <c r="FX567" s="206"/>
      <c r="FY567" s="206"/>
      <c r="FZ567" s="206"/>
      <c r="GA567" s="206"/>
      <c r="GB567" s="206"/>
      <c r="GC567" s="206"/>
      <c r="GD567" s="206"/>
      <c r="GE567" s="206"/>
      <c r="GF567" s="206"/>
      <c r="GG567" s="206"/>
      <c r="GH567" s="206"/>
      <c r="GI567" s="206"/>
      <c r="GJ567" s="206"/>
      <c r="GK567" s="206"/>
      <c r="GL567" s="206"/>
      <c r="GM567" s="206"/>
    </row>
    <row r="568" spans="1:195" s="236" customFormat="1" ht="17.100000000000001" customHeight="1">
      <c r="A568" s="128"/>
      <c r="B568" s="128"/>
      <c r="C568" s="58"/>
      <c r="D568" s="58"/>
      <c r="E568" s="58"/>
      <c r="F568" s="58"/>
      <c r="G568" s="58"/>
      <c r="H568" s="58"/>
      <c r="I568" s="58"/>
      <c r="J568" s="58"/>
      <c r="K568" s="58"/>
      <c r="L568" s="58"/>
      <c r="M568" s="58"/>
      <c r="N568" s="58"/>
      <c r="O568" s="58"/>
      <c r="P568" s="58"/>
      <c r="Q568" s="58"/>
      <c r="R568" s="58"/>
      <c r="S568" s="58"/>
      <c r="T568" s="58"/>
      <c r="U568" s="58"/>
      <c r="V568" s="274"/>
      <c r="W568" s="274"/>
      <c r="X568" s="274"/>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128"/>
      <c r="BN568" s="128"/>
      <c r="BO568" s="128"/>
      <c r="BP568" s="128"/>
      <c r="BQ568" s="128"/>
      <c r="BR568" s="898">
        <v>22</v>
      </c>
      <c r="BS568" s="899"/>
      <c r="BT568" s="900"/>
      <c r="BU568" s="895"/>
      <c r="BV568" s="896"/>
      <c r="BW568" s="896"/>
      <c r="BX568" s="896"/>
      <c r="BY568" s="896"/>
      <c r="BZ568" s="897"/>
      <c r="CA568" s="895"/>
      <c r="CB568" s="896"/>
      <c r="CC568" s="897"/>
      <c r="CD568" s="895"/>
      <c r="CE568" s="896"/>
      <c r="CF568" s="896"/>
      <c r="CG568" s="896"/>
      <c r="CH568" s="896"/>
      <c r="CI568" s="896"/>
      <c r="CJ568" s="896"/>
      <c r="CK568" s="896"/>
      <c r="CL568" s="896"/>
      <c r="CM568" s="897"/>
      <c r="CN568" s="895"/>
      <c r="CO568" s="896"/>
      <c r="CP568" s="896"/>
      <c r="CQ568" s="896"/>
      <c r="CR568" s="896"/>
      <c r="CS568" s="897"/>
      <c r="CT568" s="895"/>
      <c r="CU568" s="896"/>
      <c r="CV568" s="897"/>
      <c r="CW568" s="895"/>
      <c r="CX568" s="896"/>
      <c r="CY568" s="896"/>
      <c r="CZ568" s="896"/>
      <c r="DA568" s="896"/>
      <c r="DB568" s="896"/>
      <c r="DC568" s="896"/>
      <c r="DD568" s="897"/>
      <c r="DE568" s="895"/>
      <c r="DF568" s="896"/>
      <c r="DG568" s="896"/>
      <c r="DH568" s="896"/>
      <c r="DI568" s="896"/>
      <c r="DJ568" s="896"/>
      <c r="DK568" s="896"/>
      <c r="DL568" s="896"/>
      <c r="DM568" s="896"/>
      <c r="DN568" s="897"/>
      <c r="DO568" s="895"/>
      <c r="DP568" s="896"/>
      <c r="DQ568" s="896"/>
      <c r="DR568" s="896"/>
      <c r="DS568" s="896"/>
      <c r="DT568" s="896"/>
      <c r="DU568" s="896"/>
      <c r="DV568" s="896"/>
      <c r="DW568" s="896"/>
      <c r="DX568" s="897"/>
      <c r="DY568" s="128"/>
      <c r="DZ568" s="128"/>
      <c r="EA568" s="128"/>
      <c r="EB568" s="128"/>
      <c r="EC568" s="128"/>
      <c r="ED568" s="197"/>
      <c r="EE568" s="198"/>
      <c r="EF568" s="204"/>
      <c r="EG568" s="204"/>
      <c r="EH568" s="204"/>
      <c r="EI568" s="204"/>
      <c r="EJ568" s="204"/>
      <c r="EK568" s="204"/>
      <c r="EL568" s="204"/>
      <c r="EM568" s="204"/>
      <c r="EN568" s="204"/>
      <c r="EO568" s="206"/>
      <c r="EP568" s="206"/>
      <c r="EQ568" s="206"/>
      <c r="ER568" s="206"/>
      <c r="ES568" s="206"/>
      <c r="ET568" s="206"/>
      <c r="EU568" s="206"/>
      <c r="EV568" s="206"/>
      <c r="EW568" s="206"/>
      <c r="EX568" s="206"/>
      <c r="EY568" s="206"/>
      <c r="EZ568" s="206"/>
      <c r="FA568" s="206"/>
      <c r="FB568" s="206"/>
      <c r="FC568" s="206"/>
      <c r="FD568" s="206"/>
      <c r="FE568" s="206"/>
      <c r="FF568" s="206"/>
      <c r="FG568" s="206"/>
      <c r="FH568" s="206"/>
      <c r="FI568" s="206"/>
      <c r="FJ568" s="206"/>
      <c r="FK568" s="206"/>
      <c r="FL568" s="206"/>
      <c r="FM568" s="206"/>
      <c r="FN568" s="206"/>
      <c r="FO568" s="206"/>
      <c r="FP568" s="206"/>
      <c r="FQ568" s="206"/>
      <c r="FR568" s="206"/>
      <c r="FS568" s="206"/>
      <c r="FT568" s="206"/>
      <c r="FU568" s="206"/>
      <c r="FV568" s="206"/>
      <c r="FW568" s="206"/>
      <c r="FX568" s="206"/>
      <c r="FY568" s="206"/>
      <c r="FZ568" s="206"/>
      <c r="GA568" s="206"/>
      <c r="GB568" s="206"/>
      <c r="GC568" s="206"/>
      <c r="GD568" s="206"/>
      <c r="GE568" s="206"/>
      <c r="GF568" s="206"/>
      <c r="GG568" s="206"/>
      <c r="GH568" s="206"/>
      <c r="GI568" s="206"/>
      <c r="GJ568" s="206"/>
      <c r="GK568" s="206"/>
      <c r="GL568" s="206"/>
      <c r="GM568" s="206"/>
    </row>
    <row r="569" spans="1:195" s="236" customFormat="1" ht="17.100000000000001" customHeight="1">
      <c r="A569" s="128"/>
      <c r="B569" s="128"/>
      <c r="C569" s="58"/>
      <c r="D569" s="58"/>
      <c r="E569" s="58"/>
      <c r="F569" s="58"/>
      <c r="G569" s="58"/>
      <c r="H569" s="58"/>
      <c r="I569" s="58"/>
      <c r="J569" s="58"/>
      <c r="K569" s="58"/>
      <c r="L569" s="58"/>
      <c r="M569" s="58"/>
      <c r="N569" s="58"/>
      <c r="O569" s="58"/>
      <c r="P569" s="58"/>
      <c r="Q569" s="58"/>
      <c r="R569" s="58"/>
      <c r="S569" s="58"/>
      <c r="T569" s="58"/>
      <c r="U569" s="58"/>
      <c r="V569" s="274"/>
      <c r="W569" s="274"/>
      <c r="X569" s="274"/>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128"/>
      <c r="BN569" s="128"/>
      <c r="BO569" s="128"/>
      <c r="BP569" s="128"/>
      <c r="BQ569" s="128"/>
      <c r="BR569" s="898">
        <v>23</v>
      </c>
      <c r="BS569" s="899"/>
      <c r="BT569" s="900"/>
      <c r="BU569" s="895"/>
      <c r="BV569" s="896"/>
      <c r="BW569" s="896"/>
      <c r="BX569" s="896"/>
      <c r="BY569" s="896"/>
      <c r="BZ569" s="897"/>
      <c r="CA569" s="895"/>
      <c r="CB569" s="896"/>
      <c r="CC569" s="897"/>
      <c r="CD569" s="895"/>
      <c r="CE569" s="896"/>
      <c r="CF569" s="896"/>
      <c r="CG569" s="896"/>
      <c r="CH569" s="896"/>
      <c r="CI569" s="896"/>
      <c r="CJ569" s="896"/>
      <c r="CK569" s="896"/>
      <c r="CL569" s="896"/>
      <c r="CM569" s="897"/>
      <c r="CN569" s="895"/>
      <c r="CO569" s="896"/>
      <c r="CP569" s="896"/>
      <c r="CQ569" s="896"/>
      <c r="CR569" s="896"/>
      <c r="CS569" s="897"/>
      <c r="CT569" s="895"/>
      <c r="CU569" s="896"/>
      <c r="CV569" s="897"/>
      <c r="CW569" s="895"/>
      <c r="CX569" s="896"/>
      <c r="CY569" s="896"/>
      <c r="CZ569" s="896"/>
      <c r="DA569" s="896"/>
      <c r="DB569" s="896"/>
      <c r="DC569" s="896"/>
      <c r="DD569" s="897"/>
      <c r="DE569" s="895"/>
      <c r="DF569" s="896"/>
      <c r="DG569" s="896"/>
      <c r="DH569" s="896"/>
      <c r="DI569" s="896"/>
      <c r="DJ569" s="896"/>
      <c r="DK569" s="896"/>
      <c r="DL569" s="896"/>
      <c r="DM569" s="896"/>
      <c r="DN569" s="897"/>
      <c r="DO569" s="895"/>
      <c r="DP569" s="896"/>
      <c r="DQ569" s="896"/>
      <c r="DR569" s="896"/>
      <c r="DS569" s="896"/>
      <c r="DT569" s="896"/>
      <c r="DU569" s="896"/>
      <c r="DV569" s="896"/>
      <c r="DW569" s="896"/>
      <c r="DX569" s="897"/>
      <c r="DY569" s="128"/>
      <c r="DZ569" s="128"/>
      <c r="EA569" s="128"/>
      <c r="EB569" s="128"/>
      <c r="EC569" s="128"/>
      <c r="ED569" s="197"/>
      <c r="EE569" s="198"/>
      <c r="EF569" s="204"/>
      <c r="EG569" s="204"/>
      <c r="EH569" s="204"/>
      <c r="EI569" s="204"/>
      <c r="EJ569" s="204"/>
      <c r="EK569" s="204"/>
      <c r="EL569" s="204"/>
      <c r="EM569" s="204"/>
      <c r="EN569" s="204"/>
      <c r="EO569" s="206"/>
      <c r="EP569" s="206"/>
      <c r="EQ569" s="206"/>
      <c r="ER569" s="206"/>
      <c r="ES569" s="206"/>
      <c r="ET569" s="206"/>
      <c r="EU569" s="206"/>
      <c r="EV569" s="206"/>
      <c r="EW569" s="206"/>
      <c r="EX569" s="206"/>
      <c r="EY569" s="206"/>
      <c r="EZ569" s="206"/>
      <c r="FA569" s="206"/>
      <c r="FB569" s="206"/>
      <c r="FC569" s="206"/>
      <c r="FD569" s="206"/>
      <c r="FE569" s="206"/>
      <c r="FF569" s="206"/>
      <c r="FG569" s="206"/>
      <c r="FH569" s="206"/>
      <c r="FI569" s="206"/>
      <c r="FJ569" s="206"/>
      <c r="FK569" s="206"/>
      <c r="FL569" s="206"/>
      <c r="FM569" s="206"/>
      <c r="FN569" s="206"/>
      <c r="FO569" s="206"/>
      <c r="FP569" s="206"/>
      <c r="FQ569" s="206"/>
      <c r="FR569" s="206"/>
      <c r="FS569" s="206"/>
      <c r="FT569" s="206"/>
      <c r="FU569" s="206"/>
      <c r="FV569" s="206"/>
      <c r="FW569" s="206"/>
      <c r="FX569" s="206"/>
      <c r="FY569" s="206"/>
      <c r="FZ569" s="206"/>
      <c r="GA569" s="206"/>
      <c r="GB569" s="206"/>
      <c r="GC569" s="206"/>
      <c r="GD569" s="206"/>
      <c r="GE569" s="206"/>
      <c r="GF569" s="206"/>
      <c r="GG569" s="206"/>
      <c r="GH569" s="206"/>
      <c r="GI569" s="206"/>
      <c r="GJ569" s="206"/>
      <c r="GK569" s="206"/>
      <c r="GL569" s="206"/>
      <c r="GM569" s="206"/>
    </row>
    <row r="570" spans="1:195" s="236" customFormat="1" ht="17.100000000000001" customHeight="1">
      <c r="A570" s="128"/>
      <c r="B570" s="128"/>
      <c r="C570" s="58"/>
      <c r="D570" s="58"/>
      <c r="E570" s="58"/>
      <c r="F570" s="58"/>
      <c r="G570" s="58"/>
      <c r="H570" s="58"/>
      <c r="I570" s="58"/>
      <c r="J570" s="58"/>
      <c r="K570" s="58"/>
      <c r="L570" s="58"/>
      <c r="M570" s="58"/>
      <c r="N570" s="58"/>
      <c r="O570" s="58"/>
      <c r="P570" s="58"/>
      <c r="Q570" s="58"/>
      <c r="R570" s="58"/>
      <c r="S570" s="58"/>
      <c r="T570" s="58"/>
      <c r="U570" s="58"/>
      <c r="V570" s="274"/>
      <c r="W570" s="274"/>
      <c r="X570" s="274"/>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128"/>
      <c r="BN570" s="128"/>
      <c r="BO570" s="128"/>
      <c r="BP570" s="128"/>
      <c r="BQ570" s="128"/>
      <c r="BR570" s="898">
        <v>24</v>
      </c>
      <c r="BS570" s="899"/>
      <c r="BT570" s="900"/>
      <c r="BU570" s="895"/>
      <c r="BV570" s="896"/>
      <c r="BW570" s="896"/>
      <c r="BX570" s="896"/>
      <c r="BY570" s="896"/>
      <c r="BZ570" s="897"/>
      <c r="CA570" s="895"/>
      <c r="CB570" s="896"/>
      <c r="CC570" s="897"/>
      <c r="CD570" s="895"/>
      <c r="CE570" s="896"/>
      <c r="CF570" s="896"/>
      <c r="CG570" s="896"/>
      <c r="CH570" s="896"/>
      <c r="CI570" s="896"/>
      <c r="CJ570" s="896"/>
      <c r="CK570" s="896"/>
      <c r="CL570" s="896"/>
      <c r="CM570" s="897"/>
      <c r="CN570" s="895"/>
      <c r="CO570" s="896"/>
      <c r="CP570" s="896"/>
      <c r="CQ570" s="896"/>
      <c r="CR570" s="896"/>
      <c r="CS570" s="897"/>
      <c r="CT570" s="895"/>
      <c r="CU570" s="896"/>
      <c r="CV570" s="897"/>
      <c r="CW570" s="895"/>
      <c r="CX570" s="896"/>
      <c r="CY570" s="896"/>
      <c r="CZ570" s="896"/>
      <c r="DA570" s="896"/>
      <c r="DB570" s="896"/>
      <c r="DC570" s="896"/>
      <c r="DD570" s="897"/>
      <c r="DE570" s="895"/>
      <c r="DF570" s="896"/>
      <c r="DG570" s="896"/>
      <c r="DH570" s="896"/>
      <c r="DI570" s="896"/>
      <c r="DJ570" s="896"/>
      <c r="DK570" s="896"/>
      <c r="DL570" s="896"/>
      <c r="DM570" s="896"/>
      <c r="DN570" s="897"/>
      <c r="DO570" s="895"/>
      <c r="DP570" s="896"/>
      <c r="DQ570" s="896"/>
      <c r="DR570" s="896"/>
      <c r="DS570" s="896"/>
      <c r="DT570" s="896"/>
      <c r="DU570" s="896"/>
      <c r="DV570" s="896"/>
      <c r="DW570" s="896"/>
      <c r="DX570" s="897"/>
      <c r="DY570" s="128"/>
      <c r="DZ570" s="128"/>
      <c r="EA570" s="128"/>
      <c r="EB570" s="128"/>
      <c r="EC570" s="128"/>
      <c r="ED570" s="197"/>
      <c r="EE570" s="198"/>
      <c r="EF570" s="204"/>
      <c r="EG570" s="204"/>
      <c r="EH570" s="204"/>
      <c r="EI570" s="204"/>
      <c r="EJ570" s="204"/>
      <c r="EK570" s="204"/>
      <c r="EL570" s="204"/>
      <c r="EM570" s="204"/>
      <c r="EN570" s="204"/>
      <c r="EO570" s="206"/>
      <c r="EP570" s="206"/>
      <c r="EQ570" s="206"/>
      <c r="ER570" s="20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6"/>
      <c r="GM570" s="206"/>
    </row>
    <row r="571" spans="1:195" s="236" customFormat="1" ht="17.100000000000001" customHeight="1">
      <c r="A571" s="128"/>
      <c r="B571" s="128"/>
      <c r="C571" s="58"/>
      <c r="D571" s="58"/>
      <c r="E571" s="58"/>
      <c r="F571" s="58"/>
      <c r="G571" s="58"/>
      <c r="H571" s="58"/>
      <c r="I571" s="58"/>
      <c r="J571" s="58"/>
      <c r="K571" s="58"/>
      <c r="L571" s="58"/>
      <c r="M571" s="58"/>
      <c r="N571" s="58"/>
      <c r="O571" s="58"/>
      <c r="P571" s="58"/>
      <c r="Q571" s="58"/>
      <c r="R571" s="58"/>
      <c r="S571" s="58"/>
      <c r="T571" s="58"/>
      <c r="U571" s="58"/>
      <c r="V571" s="274"/>
      <c r="W571" s="274"/>
      <c r="X571" s="274"/>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128"/>
      <c r="BN571" s="128"/>
      <c r="BO571" s="128"/>
      <c r="BP571" s="128"/>
      <c r="BQ571" s="128"/>
      <c r="BR571" s="898">
        <v>25</v>
      </c>
      <c r="BS571" s="899"/>
      <c r="BT571" s="900"/>
      <c r="BU571" s="895"/>
      <c r="BV571" s="896"/>
      <c r="BW571" s="896"/>
      <c r="BX571" s="896"/>
      <c r="BY571" s="896"/>
      <c r="BZ571" s="897"/>
      <c r="CA571" s="895"/>
      <c r="CB571" s="896"/>
      <c r="CC571" s="897"/>
      <c r="CD571" s="895"/>
      <c r="CE571" s="896"/>
      <c r="CF571" s="896"/>
      <c r="CG571" s="896"/>
      <c r="CH571" s="896"/>
      <c r="CI571" s="896"/>
      <c r="CJ571" s="896"/>
      <c r="CK571" s="896"/>
      <c r="CL571" s="896"/>
      <c r="CM571" s="897"/>
      <c r="CN571" s="895"/>
      <c r="CO571" s="896"/>
      <c r="CP571" s="896"/>
      <c r="CQ571" s="896"/>
      <c r="CR571" s="896"/>
      <c r="CS571" s="897"/>
      <c r="CT571" s="895"/>
      <c r="CU571" s="896"/>
      <c r="CV571" s="897"/>
      <c r="CW571" s="895"/>
      <c r="CX571" s="896"/>
      <c r="CY571" s="896"/>
      <c r="CZ571" s="896"/>
      <c r="DA571" s="896"/>
      <c r="DB571" s="896"/>
      <c r="DC571" s="896"/>
      <c r="DD571" s="897"/>
      <c r="DE571" s="895"/>
      <c r="DF571" s="896"/>
      <c r="DG571" s="896"/>
      <c r="DH571" s="896"/>
      <c r="DI571" s="896"/>
      <c r="DJ571" s="896"/>
      <c r="DK571" s="896"/>
      <c r="DL571" s="896"/>
      <c r="DM571" s="896"/>
      <c r="DN571" s="897"/>
      <c r="DO571" s="895"/>
      <c r="DP571" s="896"/>
      <c r="DQ571" s="896"/>
      <c r="DR571" s="896"/>
      <c r="DS571" s="896"/>
      <c r="DT571" s="896"/>
      <c r="DU571" s="896"/>
      <c r="DV571" s="896"/>
      <c r="DW571" s="896"/>
      <c r="DX571" s="897"/>
      <c r="DY571" s="128"/>
      <c r="DZ571" s="128"/>
      <c r="EA571" s="128"/>
      <c r="EB571" s="128"/>
      <c r="EC571" s="128"/>
      <c r="ED571" s="197"/>
      <c r="EE571" s="198"/>
      <c r="EF571" s="204"/>
      <c r="EG571" s="204"/>
      <c r="EH571" s="204"/>
      <c r="EI571" s="204"/>
      <c r="EJ571" s="204"/>
      <c r="EK571" s="204"/>
      <c r="EL571" s="204"/>
      <c r="EM571" s="204"/>
      <c r="EN571" s="204"/>
      <c r="EO571" s="206"/>
      <c r="EP571" s="206"/>
      <c r="EQ571" s="206"/>
      <c r="ER571" s="206"/>
      <c r="ES571" s="206"/>
      <c r="ET571" s="206"/>
      <c r="EU571" s="206"/>
      <c r="EV571" s="206"/>
      <c r="EW571" s="206"/>
      <c r="EX571" s="206"/>
      <c r="EY571" s="206"/>
      <c r="EZ571" s="206"/>
      <c r="FA571" s="206"/>
      <c r="FB571" s="206"/>
      <c r="FC571" s="206"/>
      <c r="FD571" s="206"/>
      <c r="FE571" s="206"/>
      <c r="FF571" s="206"/>
      <c r="FG571" s="206"/>
      <c r="FH571" s="206"/>
      <c r="FI571" s="206"/>
      <c r="FJ571" s="206"/>
      <c r="FK571" s="206"/>
      <c r="FL571" s="206"/>
      <c r="FM571" s="206"/>
      <c r="FN571" s="206"/>
      <c r="FO571" s="206"/>
      <c r="FP571" s="206"/>
      <c r="FQ571" s="206"/>
      <c r="FR571" s="206"/>
      <c r="FS571" s="206"/>
      <c r="FT571" s="206"/>
      <c r="FU571" s="206"/>
      <c r="FV571" s="206"/>
      <c r="FW571" s="206"/>
      <c r="FX571" s="206"/>
      <c r="FY571" s="206"/>
      <c r="FZ571" s="206"/>
      <c r="GA571" s="206"/>
      <c r="GB571" s="206"/>
      <c r="GC571" s="206"/>
      <c r="GD571" s="206"/>
      <c r="GE571" s="206"/>
      <c r="GF571" s="206"/>
      <c r="GG571" s="206"/>
      <c r="GH571" s="206"/>
      <c r="GI571" s="206"/>
      <c r="GJ571" s="206"/>
      <c r="GK571" s="206"/>
      <c r="GL571" s="206"/>
      <c r="GM571" s="206"/>
    </row>
    <row r="572" spans="1:195" s="236" customFormat="1" ht="17.100000000000001" customHeight="1">
      <c r="A572" s="128"/>
      <c r="B572" s="12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274"/>
      <c r="BJ572" s="274"/>
      <c r="BK572" s="274"/>
      <c r="BL572" s="274"/>
      <c r="BM572" s="128"/>
      <c r="BN572" s="128"/>
      <c r="BO572" s="128"/>
      <c r="BP572" s="128"/>
      <c r="BQ572" s="128"/>
      <c r="BR572" s="898">
        <v>26</v>
      </c>
      <c r="BS572" s="899"/>
      <c r="BT572" s="900"/>
      <c r="BU572" s="895"/>
      <c r="BV572" s="896"/>
      <c r="BW572" s="896"/>
      <c r="BX572" s="896"/>
      <c r="BY572" s="896"/>
      <c r="BZ572" s="897"/>
      <c r="CA572" s="895"/>
      <c r="CB572" s="896"/>
      <c r="CC572" s="897"/>
      <c r="CD572" s="895"/>
      <c r="CE572" s="896"/>
      <c r="CF572" s="896"/>
      <c r="CG572" s="896"/>
      <c r="CH572" s="896"/>
      <c r="CI572" s="896"/>
      <c r="CJ572" s="896"/>
      <c r="CK572" s="896"/>
      <c r="CL572" s="896"/>
      <c r="CM572" s="897"/>
      <c r="CN572" s="895"/>
      <c r="CO572" s="896"/>
      <c r="CP572" s="896"/>
      <c r="CQ572" s="896"/>
      <c r="CR572" s="896"/>
      <c r="CS572" s="897"/>
      <c r="CT572" s="895"/>
      <c r="CU572" s="896"/>
      <c r="CV572" s="897"/>
      <c r="CW572" s="895"/>
      <c r="CX572" s="896"/>
      <c r="CY572" s="896"/>
      <c r="CZ572" s="896"/>
      <c r="DA572" s="896"/>
      <c r="DB572" s="896"/>
      <c r="DC572" s="896"/>
      <c r="DD572" s="897"/>
      <c r="DE572" s="895"/>
      <c r="DF572" s="896"/>
      <c r="DG572" s="896"/>
      <c r="DH572" s="896"/>
      <c r="DI572" s="896"/>
      <c r="DJ572" s="896"/>
      <c r="DK572" s="896"/>
      <c r="DL572" s="896"/>
      <c r="DM572" s="896"/>
      <c r="DN572" s="897"/>
      <c r="DO572" s="895"/>
      <c r="DP572" s="896"/>
      <c r="DQ572" s="896"/>
      <c r="DR572" s="896"/>
      <c r="DS572" s="896"/>
      <c r="DT572" s="896"/>
      <c r="DU572" s="896"/>
      <c r="DV572" s="896"/>
      <c r="DW572" s="896"/>
      <c r="DX572" s="897"/>
      <c r="DY572" s="128"/>
      <c r="DZ572" s="128"/>
      <c r="EA572" s="128"/>
      <c r="EB572" s="128"/>
      <c r="EC572" s="128"/>
      <c r="ED572" s="197"/>
      <c r="EE572" s="198"/>
      <c r="EF572" s="204"/>
      <c r="EG572" s="204"/>
      <c r="EH572" s="204"/>
      <c r="EI572" s="204"/>
      <c r="EJ572" s="204"/>
      <c r="EK572" s="204"/>
      <c r="EL572" s="204"/>
      <c r="EM572" s="204"/>
      <c r="EN572" s="204"/>
      <c r="EO572" s="206"/>
      <c r="EP572" s="206"/>
      <c r="EQ572" s="206"/>
      <c r="ER572" s="206"/>
      <c r="ES572" s="206"/>
      <c r="ET572" s="206"/>
      <c r="EU572" s="206"/>
      <c r="EV572" s="206"/>
      <c r="EW572" s="206"/>
      <c r="EX572" s="206"/>
      <c r="EY572" s="206"/>
      <c r="EZ572" s="206"/>
      <c r="FA572" s="206"/>
      <c r="FB572" s="206"/>
      <c r="FC572" s="206"/>
      <c r="FD572" s="206"/>
      <c r="FE572" s="206"/>
      <c r="FF572" s="206"/>
      <c r="FG572" s="206"/>
      <c r="FH572" s="206"/>
      <c r="FI572" s="206"/>
      <c r="FJ572" s="206"/>
      <c r="FK572" s="206"/>
      <c r="FL572" s="206"/>
      <c r="FM572" s="206"/>
      <c r="FN572" s="206"/>
      <c r="FO572" s="206"/>
      <c r="FP572" s="206"/>
      <c r="FQ572" s="206"/>
      <c r="FR572" s="206"/>
      <c r="FS572" s="206"/>
      <c r="FT572" s="206"/>
      <c r="FU572" s="206"/>
      <c r="FV572" s="206"/>
      <c r="FW572" s="206"/>
      <c r="FX572" s="206"/>
      <c r="FY572" s="206"/>
      <c r="FZ572" s="206"/>
      <c r="GA572" s="206"/>
      <c r="GB572" s="206"/>
      <c r="GC572" s="206"/>
      <c r="GD572" s="206"/>
      <c r="GE572" s="206"/>
      <c r="GF572" s="206"/>
      <c r="GG572" s="206"/>
      <c r="GH572" s="206"/>
      <c r="GI572" s="206"/>
      <c r="GJ572" s="206"/>
      <c r="GK572" s="206"/>
      <c r="GL572" s="206"/>
      <c r="GM572" s="206"/>
    </row>
    <row r="573" spans="1:195" s="236" customFormat="1" ht="17.100000000000001" customHeight="1">
      <c r="A573" s="128"/>
      <c r="B573" s="12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128"/>
      <c r="BN573" s="128"/>
      <c r="BO573" s="128"/>
      <c r="BP573" s="128"/>
      <c r="BQ573" s="128"/>
      <c r="BR573" s="898">
        <v>27</v>
      </c>
      <c r="BS573" s="899"/>
      <c r="BT573" s="900"/>
      <c r="BU573" s="895"/>
      <c r="BV573" s="896"/>
      <c r="BW573" s="896"/>
      <c r="BX573" s="896"/>
      <c r="BY573" s="896"/>
      <c r="BZ573" s="897"/>
      <c r="CA573" s="895"/>
      <c r="CB573" s="896"/>
      <c r="CC573" s="897"/>
      <c r="CD573" s="895"/>
      <c r="CE573" s="896"/>
      <c r="CF573" s="896"/>
      <c r="CG573" s="896"/>
      <c r="CH573" s="896"/>
      <c r="CI573" s="896"/>
      <c r="CJ573" s="896"/>
      <c r="CK573" s="896"/>
      <c r="CL573" s="896"/>
      <c r="CM573" s="897"/>
      <c r="CN573" s="895"/>
      <c r="CO573" s="896"/>
      <c r="CP573" s="896"/>
      <c r="CQ573" s="896"/>
      <c r="CR573" s="896"/>
      <c r="CS573" s="897"/>
      <c r="CT573" s="895"/>
      <c r="CU573" s="896"/>
      <c r="CV573" s="897"/>
      <c r="CW573" s="895"/>
      <c r="CX573" s="896"/>
      <c r="CY573" s="896"/>
      <c r="CZ573" s="896"/>
      <c r="DA573" s="896"/>
      <c r="DB573" s="896"/>
      <c r="DC573" s="896"/>
      <c r="DD573" s="897"/>
      <c r="DE573" s="895"/>
      <c r="DF573" s="896"/>
      <c r="DG573" s="896"/>
      <c r="DH573" s="896"/>
      <c r="DI573" s="896"/>
      <c r="DJ573" s="896"/>
      <c r="DK573" s="896"/>
      <c r="DL573" s="896"/>
      <c r="DM573" s="896"/>
      <c r="DN573" s="897"/>
      <c r="DO573" s="895"/>
      <c r="DP573" s="896"/>
      <c r="DQ573" s="896"/>
      <c r="DR573" s="896"/>
      <c r="DS573" s="896"/>
      <c r="DT573" s="896"/>
      <c r="DU573" s="896"/>
      <c r="DV573" s="896"/>
      <c r="DW573" s="896"/>
      <c r="DX573" s="897"/>
      <c r="DY573" s="128"/>
      <c r="DZ573" s="128"/>
      <c r="EA573" s="128"/>
      <c r="EB573" s="128"/>
      <c r="EC573" s="128"/>
      <c r="ED573" s="197"/>
      <c r="EE573" s="198"/>
      <c r="EF573" s="204"/>
      <c r="EG573" s="204"/>
      <c r="EH573" s="204"/>
      <c r="EI573" s="204"/>
      <c r="EJ573" s="204"/>
      <c r="EK573" s="204"/>
      <c r="EL573" s="204"/>
      <c r="EM573" s="204"/>
      <c r="EN573" s="204"/>
      <c r="EO573" s="206"/>
      <c r="EP573" s="206"/>
      <c r="EQ573" s="206"/>
      <c r="ER573" s="206"/>
      <c r="ES573" s="206"/>
      <c r="ET573" s="206"/>
      <c r="EU573" s="206"/>
      <c r="EV573" s="206"/>
      <c r="EW573" s="206"/>
      <c r="EX573" s="206"/>
      <c r="EY573" s="206"/>
      <c r="EZ573" s="206"/>
      <c r="FA573" s="206"/>
      <c r="FB573" s="206"/>
      <c r="FC573" s="206"/>
      <c r="FD573" s="206"/>
      <c r="FE573" s="206"/>
      <c r="FF573" s="206"/>
      <c r="FG573" s="206"/>
      <c r="FH573" s="206"/>
      <c r="FI573" s="206"/>
      <c r="FJ573" s="206"/>
      <c r="FK573" s="206"/>
      <c r="FL573" s="206"/>
      <c r="FM573" s="206"/>
      <c r="FN573" s="206"/>
      <c r="FO573" s="206"/>
      <c r="FP573" s="206"/>
      <c r="FQ573" s="206"/>
      <c r="FR573" s="206"/>
      <c r="FS573" s="206"/>
      <c r="FT573" s="206"/>
      <c r="FU573" s="206"/>
      <c r="FV573" s="206"/>
      <c r="FW573" s="206"/>
      <c r="FX573" s="206"/>
      <c r="FY573" s="206"/>
      <c r="FZ573" s="206"/>
      <c r="GA573" s="206"/>
      <c r="GB573" s="206"/>
      <c r="GC573" s="206"/>
      <c r="GD573" s="206"/>
      <c r="GE573" s="206"/>
      <c r="GF573" s="206"/>
      <c r="GG573" s="206"/>
      <c r="GH573" s="206"/>
      <c r="GI573" s="206"/>
      <c r="GJ573" s="206"/>
      <c r="GK573" s="206"/>
      <c r="GL573" s="206"/>
      <c r="GM573" s="206"/>
    </row>
    <row r="574" spans="1:195" s="236" customFormat="1" ht="17.100000000000001" customHeight="1">
      <c r="A574" s="128"/>
      <c r="B574" s="128"/>
      <c r="C574" s="274"/>
      <c r="D574" s="274"/>
      <c r="E574" s="58"/>
      <c r="F574" s="58"/>
      <c r="G574" s="58"/>
      <c r="H574" s="58"/>
      <c r="I574" s="58"/>
      <c r="J574" s="58"/>
      <c r="K574" s="58"/>
      <c r="L574" s="58"/>
      <c r="M574" s="58"/>
      <c r="N574" s="58"/>
      <c r="O574" s="58"/>
      <c r="P574" s="58"/>
      <c r="Q574" s="58"/>
      <c r="R574" s="58"/>
      <c r="S574" s="58"/>
      <c r="T574" s="274"/>
      <c r="U574" s="58"/>
      <c r="V574" s="58"/>
      <c r="W574" s="58"/>
      <c r="X574" s="58"/>
      <c r="Y574" s="58"/>
      <c r="Z574" s="58"/>
      <c r="AA574" s="58"/>
      <c r="AB574" s="58"/>
      <c r="AC574" s="58"/>
      <c r="AD574" s="58"/>
      <c r="AE574" s="58"/>
      <c r="AF574" s="58"/>
      <c r="AG574" s="274"/>
      <c r="AH574" s="58"/>
      <c r="AI574" s="58"/>
      <c r="AJ574" s="58"/>
      <c r="AK574" s="58"/>
      <c r="AL574" s="58"/>
      <c r="AM574" s="58"/>
      <c r="AN574" s="58"/>
      <c r="AO574" s="58"/>
      <c r="AP574" s="58"/>
      <c r="AQ574" s="58"/>
      <c r="AR574" s="58"/>
      <c r="AS574" s="58"/>
      <c r="AT574" s="274"/>
      <c r="AU574" s="58"/>
      <c r="AV574" s="58"/>
      <c r="AW574" s="58"/>
      <c r="AX574" s="58"/>
      <c r="AY574" s="58"/>
      <c r="AZ574" s="58"/>
      <c r="BA574" s="58"/>
      <c r="BB574" s="58"/>
      <c r="BC574" s="58"/>
      <c r="BD574" s="58"/>
      <c r="BE574" s="58"/>
      <c r="BF574" s="58"/>
      <c r="BG574" s="58"/>
      <c r="BH574" s="58"/>
      <c r="BI574" s="58"/>
      <c r="BJ574" s="58"/>
      <c r="BK574" s="58"/>
      <c r="BL574" s="58"/>
      <c r="BM574" s="128"/>
      <c r="BN574" s="128"/>
      <c r="BO574" s="128"/>
      <c r="BP574" s="128"/>
      <c r="BQ574" s="128"/>
      <c r="BR574" s="898">
        <v>28</v>
      </c>
      <c r="BS574" s="899"/>
      <c r="BT574" s="900"/>
      <c r="BU574" s="895"/>
      <c r="BV574" s="896"/>
      <c r="BW574" s="896"/>
      <c r="BX574" s="896"/>
      <c r="BY574" s="896"/>
      <c r="BZ574" s="897"/>
      <c r="CA574" s="895"/>
      <c r="CB574" s="896"/>
      <c r="CC574" s="897"/>
      <c r="CD574" s="895"/>
      <c r="CE574" s="896"/>
      <c r="CF574" s="896"/>
      <c r="CG574" s="896"/>
      <c r="CH574" s="896"/>
      <c r="CI574" s="896"/>
      <c r="CJ574" s="896"/>
      <c r="CK574" s="896"/>
      <c r="CL574" s="896"/>
      <c r="CM574" s="897"/>
      <c r="CN574" s="895"/>
      <c r="CO574" s="896"/>
      <c r="CP574" s="896"/>
      <c r="CQ574" s="896"/>
      <c r="CR574" s="896"/>
      <c r="CS574" s="897"/>
      <c r="CT574" s="895"/>
      <c r="CU574" s="896"/>
      <c r="CV574" s="897"/>
      <c r="CW574" s="895"/>
      <c r="CX574" s="896"/>
      <c r="CY574" s="896"/>
      <c r="CZ574" s="896"/>
      <c r="DA574" s="896"/>
      <c r="DB574" s="896"/>
      <c r="DC574" s="896"/>
      <c r="DD574" s="897"/>
      <c r="DE574" s="895"/>
      <c r="DF574" s="896"/>
      <c r="DG574" s="896"/>
      <c r="DH574" s="896"/>
      <c r="DI574" s="896"/>
      <c r="DJ574" s="896"/>
      <c r="DK574" s="896"/>
      <c r="DL574" s="896"/>
      <c r="DM574" s="896"/>
      <c r="DN574" s="897"/>
      <c r="DO574" s="895"/>
      <c r="DP574" s="896"/>
      <c r="DQ574" s="896"/>
      <c r="DR574" s="896"/>
      <c r="DS574" s="896"/>
      <c r="DT574" s="896"/>
      <c r="DU574" s="896"/>
      <c r="DV574" s="896"/>
      <c r="DW574" s="896"/>
      <c r="DX574" s="897"/>
      <c r="DY574" s="128"/>
      <c r="DZ574" s="128"/>
      <c r="EA574" s="128"/>
      <c r="EB574" s="128"/>
      <c r="EC574" s="128"/>
      <c r="ED574" s="197"/>
      <c r="EE574" s="198"/>
      <c r="EF574" s="204"/>
      <c r="EG574" s="204"/>
      <c r="EH574" s="204"/>
      <c r="EI574" s="204"/>
      <c r="EJ574" s="204"/>
      <c r="EK574" s="204"/>
      <c r="EL574" s="204"/>
      <c r="EM574" s="204"/>
      <c r="EN574" s="204"/>
      <c r="EO574" s="206"/>
      <c r="EP574" s="206"/>
      <c r="EQ574" s="206"/>
      <c r="ER574" s="206"/>
      <c r="ES574" s="206"/>
      <c r="ET574" s="206"/>
      <c r="EU574" s="206"/>
      <c r="EV574" s="206"/>
      <c r="EW574" s="206"/>
      <c r="EX574" s="206"/>
      <c r="EY574" s="206"/>
      <c r="EZ574" s="206"/>
      <c r="FA574" s="206"/>
      <c r="FB574" s="206"/>
      <c r="FC574" s="206"/>
      <c r="FD574" s="206"/>
      <c r="FE574" s="206"/>
      <c r="FF574" s="206"/>
      <c r="FG574" s="206"/>
      <c r="FH574" s="206"/>
      <c r="FI574" s="206"/>
      <c r="FJ574" s="206"/>
      <c r="FK574" s="206"/>
      <c r="FL574" s="206"/>
      <c r="FM574" s="206"/>
      <c r="FN574" s="206"/>
      <c r="FO574" s="206"/>
      <c r="FP574" s="206"/>
      <c r="FQ574" s="206"/>
      <c r="FR574" s="206"/>
      <c r="FS574" s="206"/>
      <c r="FT574" s="206"/>
      <c r="FU574" s="206"/>
      <c r="FV574" s="206"/>
      <c r="FW574" s="206"/>
      <c r="FX574" s="206"/>
      <c r="FY574" s="206"/>
      <c r="FZ574" s="206"/>
      <c r="GA574" s="206"/>
      <c r="GB574" s="206"/>
      <c r="GC574" s="206"/>
      <c r="GD574" s="206"/>
      <c r="GE574" s="206"/>
      <c r="GF574" s="206"/>
      <c r="GG574" s="206"/>
      <c r="GH574" s="206"/>
      <c r="GI574" s="206"/>
      <c r="GJ574" s="206"/>
      <c r="GK574" s="206"/>
      <c r="GL574" s="206"/>
      <c r="GM574" s="206"/>
    </row>
    <row r="575" spans="1:195" s="236" customFormat="1" ht="17.100000000000001" customHeight="1">
      <c r="A575" s="128"/>
      <c r="B575" s="128"/>
      <c r="C575" s="274"/>
      <c r="D575" s="274"/>
      <c r="E575" s="58"/>
      <c r="F575" s="58"/>
      <c r="G575" s="58"/>
      <c r="H575" s="58"/>
      <c r="I575" s="58"/>
      <c r="J575" s="58"/>
      <c r="K575" s="58"/>
      <c r="L575" s="58"/>
      <c r="M575" s="58"/>
      <c r="N575" s="58"/>
      <c r="O575" s="58"/>
      <c r="P575" s="58"/>
      <c r="Q575" s="58"/>
      <c r="R575" s="58"/>
      <c r="S575" s="58"/>
      <c r="T575" s="274"/>
      <c r="U575" s="58"/>
      <c r="V575" s="58"/>
      <c r="W575" s="58"/>
      <c r="X575" s="58"/>
      <c r="Y575" s="58"/>
      <c r="Z575" s="58"/>
      <c r="AA575" s="58"/>
      <c r="AB575" s="58"/>
      <c r="AC575" s="58"/>
      <c r="AD575" s="58"/>
      <c r="AE575" s="58"/>
      <c r="AF575" s="58"/>
      <c r="AG575" s="274"/>
      <c r="AH575" s="58"/>
      <c r="AI575" s="58"/>
      <c r="AJ575" s="58"/>
      <c r="AK575" s="58"/>
      <c r="AL575" s="58"/>
      <c r="AM575" s="58"/>
      <c r="AN575" s="58"/>
      <c r="AO575" s="58"/>
      <c r="AP575" s="58"/>
      <c r="AQ575" s="58"/>
      <c r="AR575" s="58"/>
      <c r="AS575" s="58"/>
      <c r="AT575" s="274"/>
      <c r="AU575" s="58"/>
      <c r="AV575" s="58"/>
      <c r="AW575" s="58"/>
      <c r="AX575" s="58"/>
      <c r="AY575" s="58"/>
      <c r="AZ575" s="58"/>
      <c r="BA575" s="58"/>
      <c r="BB575" s="58"/>
      <c r="BC575" s="58"/>
      <c r="BD575" s="58"/>
      <c r="BE575" s="58"/>
      <c r="BF575" s="58"/>
      <c r="BG575" s="58"/>
      <c r="BH575" s="58"/>
      <c r="BI575" s="58"/>
      <c r="BJ575" s="58"/>
      <c r="BK575" s="58"/>
      <c r="BL575" s="58"/>
      <c r="BM575" s="128"/>
      <c r="BN575" s="128"/>
      <c r="BO575" s="128"/>
      <c r="BP575" s="128"/>
      <c r="BQ575" s="128"/>
      <c r="BR575" s="898">
        <v>29</v>
      </c>
      <c r="BS575" s="899"/>
      <c r="BT575" s="900"/>
      <c r="BU575" s="895" t="s">
        <v>285</v>
      </c>
      <c r="BV575" s="896"/>
      <c r="BW575" s="896"/>
      <c r="BX575" s="896"/>
      <c r="BY575" s="896"/>
      <c r="BZ575" s="897"/>
      <c r="CA575" s="895">
        <v>90</v>
      </c>
      <c r="CB575" s="896"/>
      <c r="CC575" s="897"/>
      <c r="CD575" s="895" t="s">
        <v>436</v>
      </c>
      <c r="CE575" s="896"/>
      <c r="CF575" s="896"/>
      <c r="CG575" s="896"/>
      <c r="CH575" s="896"/>
      <c r="CI575" s="896"/>
      <c r="CJ575" s="896"/>
      <c r="CK575" s="896"/>
      <c r="CL575" s="896"/>
      <c r="CM575" s="897"/>
      <c r="CN575" s="895" t="s">
        <v>432</v>
      </c>
      <c r="CO575" s="896"/>
      <c r="CP575" s="896"/>
      <c r="CQ575" s="896"/>
      <c r="CR575" s="896"/>
      <c r="CS575" s="897"/>
      <c r="CT575" s="895" t="s">
        <v>437</v>
      </c>
      <c r="CU575" s="896"/>
      <c r="CV575" s="897"/>
      <c r="CW575" s="895" t="s">
        <v>434</v>
      </c>
      <c r="CX575" s="896"/>
      <c r="CY575" s="896"/>
      <c r="CZ575" s="896"/>
      <c r="DA575" s="896"/>
      <c r="DB575" s="896"/>
      <c r="DC575" s="896"/>
      <c r="DD575" s="897"/>
      <c r="DE575" s="895" t="s">
        <v>438</v>
      </c>
      <c r="DF575" s="896"/>
      <c r="DG575" s="896"/>
      <c r="DH575" s="896"/>
      <c r="DI575" s="896"/>
      <c r="DJ575" s="896"/>
      <c r="DK575" s="896"/>
      <c r="DL575" s="896"/>
      <c r="DM575" s="896"/>
      <c r="DN575" s="897"/>
      <c r="DO575" s="895" t="s">
        <v>435</v>
      </c>
      <c r="DP575" s="896"/>
      <c r="DQ575" s="896"/>
      <c r="DR575" s="896"/>
      <c r="DS575" s="896"/>
      <c r="DT575" s="896"/>
      <c r="DU575" s="896"/>
      <c r="DV575" s="896"/>
      <c r="DW575" s="896"/>
      <c r="DX575" s="897"/>
      <c r="DY575" s="128"/>
      <c r="DZ575" s="128"/>
      <c r="EA575" s="128"/>
      <c r="EB575" s="128"/>
      <c r="EC575" s="128"/>
      <c r="ED575" s="197"/>
      <c r="EE575" s="198"/>
      <c r="EF575" s="204"/>
      <c r="EG575" s="204"/>
      <c r="EH575" s="204"/>
      <c r="EI575" s="204"/>
      <c r="EJ575" s="204"/>
      <c r="EK575" s="204"/>
      <c r="EL575" s="204"/>
      <c r="EM575" s="204"/>
      <c r="EN575" s="204"/>
      <c r="EO575" s="206"/>
      <c r="EP575" s="206"/>
      <c r="EQ575" s="206"/>
      <c r="ER575" s="206"/>
      <c r="ES575" s="206"/>
      <c r="ET575" s="206"/>
      <c r="EU575" s="206"/>
      <c r="EV575" s="206"/>
      <c r="EW575" s="206"/>
      <c r="EX575" s="206"/>
      <c r="EY575" s="206"/>
      <c r="EZ575" s="206"/>
      <c r="FA575" s="206"/>
      <c r="FB575" s="206"/>
      <c r="FC575" s="206"/>
      <c r="FD575" s="206"/>
      <c r="FE575" s="206"/>
      <c r="FF575" s="206"/>
      <c r="FG575" s="206"/>
      <c r="FH575" s="206"/>
      <c r="FI575" s="206"/>
      <c r="FJ575" s="206"/>
      <c r="FK575" s="206"/>
      <c r="FL575" s="206"/>
      <c r="FM575" s="206"/>
      <c r="FN575" s="206"/>
      <c r="FO575" s="206"/>
      <c r="FP575" s="206"/>
      <c r="FQ575" s="206"/>
      <c r="FR575" s="206"/>
      <c r="FS575" s="206"/>
      <c r="FT575" s="206"/>
      <c r="FU575" s="206"/>
      <c r="FV575" s="206"/>
      <c r="FW575" s="206"/>
      <c r="FX575" s="206"/>
      <c r="FY575" s="206"/>
      <c r="FZ575" s="206"/>
      <c r="GA575" s="206"/>
      <c r="GB575" s="206"/>
      <c r="GC575" s="206"/>
      <c r="GD575" s="206"/>
      <c r="GE575" s="206"/>
      <c r="GF575" s="206"/>
      <c r="GG575" s="206"/>
      <c r="GH575" s="206"/>
      <c r="GI575" s="206"/>
      <c r="GJ575" s="206"/>
      <c r="GK575" s="206"/>
      <c r="GL575" s="206"/>
      <c r="GM575" s="206"/>
    </row>
    <row r="576" spans="1:195" s="236" customFormat="1" ht="17.100000000000001" customHeight="1">
      <c r="A576" s="128"/>
      <c r="B576" s="128"/>
      <c r="C576" s="274"/>
      <c r="D576" s="274"/>
      <c r="E576" s="58"/>
      <c r="F576" s="58"/>
      <c r="G576" s="58"/>
      <c r="H576" s="58"/>
      <c r="I576" s="58"/>
      <c r="J576" s="58"/>
      <c r="K576" s="58"/>
      <c r="L576" s="58"/>
      <c r="M576" s="58"/>
      <c r="N576" s="58"/>
      <c r="O576" s="58"/>
      <c r="P576" s="58"/>
      <c r="Q576" s="58"/>
      <c r="R576" s="58"/>
      <c r="S576" s="58"/>
      <c r="T576" s="274"/>
      <c r="U576" s="58"/>
      <c r="V576" s="58"/>
      <c r="W576" s="58"/>
      <c r="X576" s="58"/>
      <c r="Y576" s="58"/>
      <c r="Z576" s="58"/>
      <c r="AA576" s="58"/>
      <c r="AB576" s="58"/>
      <c r="AC576" s="58"/>
      <c r="AD576" s="58"/>
      <c r="AE576" s="58"/>
      <c r="AF576" s="58"/>
      <c r="AG576" s="274"/>
      <c r="AH576" s="58"/>
      <c r="AI576" s="58"/>
      <c r="AJ576" s="58"/>
      <c r="AK576" s="58"/>
      <c r="AL576" s="58"/>
      <c r="AM576" s="58"/>
      <c r="AN576" s="58"/>
      <c r="AO576" s="58"/>
      <c r="AP576" s="58"/>
      <c r="AQ576" s="58"/>
      <c r="AR576" s="58"/>
      <c r="AS576" s="58"/>
      <c r="AT576" s="274"/>
      <c r="AU576" s="58"/>
      <c r="AV576" s="58"/>
      <c r="AW576" s="58"/>
      <c r="AX576" s="58"/>
      <c r="AY576" s="58"/>
      <c r="AZ576" s="58"/>
      <c r="BA576" s="58"/>
      <c r="BB576" s="58"/>
      <c r="BC576" s="58"/>
      <c r="BD576" s="58"/>
      <c r="BE576" s="58"/>
      <c r="BF576" s="58"/>
      <c r="BG576" s="58"/>
      <c r="BH576" s="58"/>
      <c r="BI576" s="58"/>
      <c r="BJ576" s="58"/>
      <c r="BK576" s="58"/>
      <c r="BL576" s="58"/>
      <c r="BM576" s="128"/>
      <c r="BN576" s="128"/>
      <c r="BO576" s="128"/>
      <c r="BP576" s="128"/>
      <c r="BQ576" s="128"/>
      <c r="BR576" s="898"/>
      <c r="BS576" s="899"/>
      <c r="BT576" s="900"/>
      <c r="BU576" s="895"/>
      <c r="BV576" s="896"/>
      <c r="BW576" s="896"/>
      <c r="BX576" s="896"/>
      <c r="BY576" s="896"/>
      <c r="BZ576" s="897"/>
      <c r="CA576" s="895"/>
      <c r="CB576" s="896"/>
      <c r="CC576" s="897"/>
      <c r="CD576" s="895"/>
      <c r="CE576" s="896"/>
      <c r="CF576" s="896"/>
      <c r="CG576" s="896"/>
      <c r="CH576" s="896"/>
      <c r="CI576" s="896"/>
      <c r="CJ576" s="896"/>
      <c r="CK576" s="896"/>
      <c r="CL576" s="896"/>
      <c r="CM576" s="897"/>
      <c r="CN576" s="895"/>
      <c r="CO576" s="896"/>
      <c r="CP576" s="896"/>
      <c r="CQ576" s="896"/>
      <c r="CR576" s="896"/>
      <c r="CS576" s="897"/>
      <c r="CT576" s="895"/>
      <c r="CU576" s="896"/>
      <c r="CV576" s="897"/>
      <c r="CW576" s="895"/>
      <c r="CX576" s="896"/>
      <c r="CY576" s="896"/>
      <c r="CZ576" s="896"/>
      <c r="DA576" s="896"/>
      <c r="DB576" s="896"/>
      <c r="DC576" s="896"/>
      <c r="DD576" s="897"/>
      <c r="DE576" s="895"/>
      <c r="DF576" s="896"/>
      <c r="DG576" s="896"/>
      <c r="DH576" s="896"/>
      <c r="DI576" s="896"/>
      <c r="DJ576" s="896"/>
      <c r="DK576" s="896"/>
      <c r="DL576" s="896"/>
      <c r="DM576" s="896"/>
      <c r="DN576" s="897"/>
      <c r="DO576" s="895"/>
      <c r="DP576" s="896"/>
      <c r="DQ576" s="896"/>
      <c r="DR576" s="896"/>
      <c r="DS576" s="896"/>
      <c r="DT576" s="896"/>
      <c r="DU576" s="896"/>
      <c r="DV576" s="896"/>
      <c r="DW576" s="896"/>
      <c r="DX576" s="897"/>
      <c r="DY576" s="128"/>
      <c r="DZ576" s="128"/>
      <c r="EA576" s="128"/>
      <c r="EB576" s="128"/>
      <c r="EC576" s="128"/>
      <c r="ED576" s="197"/>
      <c r="EE576" s="207"/>
      <c r="EF576" s="206"/>
      <c r="EG576" s="206"/>
      <c r="EH576" s="206"/>
      <c r="EI576" s="206"/>
      <c r="EJ576" s="206"/>
      <c r="EK576" s="206"/>
      <c r="EL576" s="206"/>
      <c r="EM576" s="206"/>
      <c r="EN576" s="206"/>
      <c r="EO576" s="206"/>
      <c r="EP576" s="206"/>
      <c r="EQ576" s="206"/>
      <c r="ER576" s="206"/>
      <c r="ES576" s="206"/>
      <c r="ET576" s="206"/>
      <c r="EU576" s="206"/>
      <c r="EV576" s="206"/>
      <c r="EW576" s="206"/>
      <c r="EX576" s="206"/>
      <c r="EY576" s="206"/>
      <c r="EZ576" s="206"/>
      <c r="FA576" s="206"/>
      <c r="FB576" s="206"/>
      <c r="FC576" s="206"/>
      <c r="FD576" s="206"/>
      <c r="FE576" s="206"/>
      <c r="FF576" s="206"/>
      <c r="FG576" s="206"/>
      <c r="FH576" s="206"/>
      <c r="FI576" s="206"/>
      <c r="FJ576" s="206"/>
      <c r="FK576" s="206"/>
      <c r="FL576" s="206"/>
      <c r="FM576" s="206"/>
      <c r="FN576" s="206"/>
      <c r="FO576" s="206"/>
      <c r="FP576" s="206"/>
      <c r="FQ576" s="206"/>
      <c r="FR576" s="206"/>
      <c r="FS576" s="206"/>
      <c r="FT576" s="206"/>
      <c r="FU576" s="206"/>
      <c r="FV576" s="206"/>
      <c r="FW576" s="206"/>
      <c r="FX576" s="206"/>
      <c r="FY576" s="206"/>
      <c r="FZ576" s="206"/>
      <c r="GA576" s="206"/>
      <c r="GB576" s="206"/>
      <c r="GC576" s="206"/>
      <c r="GD576" s="206"/>
      <c r="GE576" s="206"/>
      <c r="GF576" s="206"/>
      <c r="GG576" s="206"/>
      <c r="GH576" s="206"/>
      <c r="GI576" s="206"/>
      <c r="GJ576" s="206"/>
      <c r="GK576" s="206"/>
      <c r="GL576" s="206"/>
      <c r="GM576" s="206"/>
    </row>
    <row r="577" spans="1:195" s="236" customFormat="1" ht="17.100000000000001" customHeight="1">
      <c r="A577" s="128"/>
      <c r="B577" s="128"/>
      <c r="C577" s="58"/>
      <c r="D577" s="58"/>
      <c r="E577" s="58"/>
      <c r="F577" s="58"/>
      <c r="G577" s="58"/>
      <c r="H577" s="58"/>
      <c r="I577" s="58"/>
      <c r="J577" s="58"/>
      <c r="K577" s="58"/>
      <c r="L577" s="58"/>
      <c r="M577" s="58"/>
      <c r="N577" s="58"/>
      <c r="O577" s="58"/>
      <c r="P577" s="58"/>
      <c r="Q577" s="58"/>
      <c r="R577" s="58"/>
      <c r="S577" s="58"/>
      <c r="T577" s="58"/>
      <c r="U577" s="58"/>
      <c r="V577" s="274"/>
      <c r="W577" s="274"/>
      <c r="X577" s="274"/>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9"/>
      <c r="AU577" s="58"/>
      <c r="AV577" s="58"/>
      <c r="AW577" s="58"/>
      <c r="AX577" s="58"/>
      <c r="AY577" s="58"/>
      <c r="AZ577" s="58"/>
      <c r="BA577" s="58"/>
      <c r="BB577" s="58"/>
      <c r="BC577" s="58"/>
      <c r="BD577" s="58"/>
      <c r="BE577" s="58"/>
      <c r="BF577" s="58"/>
      <c r="BG577" s="58"/>
      <c r="BH577" s="58"/>
      <c r="BI577" s="58"/>
      <c r="BJ577" s="58"/>
      <c r="BK577" s="58"/>
      <c r="BL577" s="58"/>
      <c r="BM577" s="128"/>
      <c r="BN577" s="128"/>
      <c r="BO577" s="128"/>
      <c r="BP577" s="128"/>
      <c r="BQ577" s="128"/>
      <c r="BR577" s="898"/>
      <c r="BS577" s="899"/>
      <c r="BT577" s="900"/>
      <c r="BU577" s="895"/>
      <c r="BV577" s="896"/>
      <c r="BW577" s="896"/>
      <c r="BX577" s="896"/>
      <c r="BY577" s="896"/>
      <c r="BZ577" s="897"/>
      <c r="CA577" s="895"/>
      <c r="CB577" s="896"/>
      <c r="CC577" s="897"/>
      <c r="CD577" s="895"/>
      <c r="CE577" s="896"/>
      <c r="CF577" s="896"/>
      <c r="CG577" s="896"/>
      <c r="CH577" s="896"/>
      <c r="CI577" s="896"/>
      <c r="CJ577" s="896"/>
      <c r="CK577" s="896"/>
      <c r="CL577" s="896"/>
      <c r="CM577" s="897"/>
      <c r="CN577" s="895"/>
      <c r="CO577" s="896"/>
      <c r="CP577" s="896"/>
      <c r="CQ577" s="896"/>
      <c r="CR577" s="896"/>
      <c r="CS577" s="897"/>
      <c r="CT577" s="895"/>
      <c r="CU577" s="896"/>
      <c r="CV577" s="897"/>
      <c r="CW577" s="895"/>
      <c r="CX577" s="896"/>
      <c r="CY577" s="896"/>
      <c r="CZ577" s="896"/>
      <c r="DA577" s="896"/>
      <c r="DB577" s="896"/>
      <c r="DC577" s="896"/>
      <c r="DD577" s="897"/>
      <c r="DE577" s="895"/>
      <c r="DF577" s="896"/>
      <c r="DG577" s="896"/>
      <c r="DH577" s="896"/>
      <c r="DI577" s="896"/>
      <c r="DJ577" s="896"/>
      <c r="DK577" s="896"/>
      <c r="DL577" s="896"/>
      <c r="DM577" s="896"/>
      <c r="DN577" s="897"/>
      <c r="DO577" s="895"/>
      <c r="DP577" s="896"/>
      <c r="DQ577" s="896"/>
      <c r="DR577" s="896"/>
      <c r="DS577" s="896"/>
      <c r="DT577" s="896"/>
      <c r="DU577" s="896"/>
      <c r="DV577" s="896"/>
      <c r="DW577" s="896"/>
      <c r="DX577" s="897"/>
      <c r="DY577" s="128"/>
      <c r="DZ577" s="128"/>
      <c r="EA577" s="128"/>
      <c r="EB577" s="128"/>
      <c r="EC577" s="128"/>
      <c r="ED577" s="197"/>
      <c r="EE577" s="207"/>
      <c r="EF577" s="206"/>
      <c r="EG577" s="206"/>
      <c r="EH577" s="206"/>
      <c r="EI577" s="206"/>
      <c r="EJ577" s="206"/>
      <c r="EK577" s="206"/>
      <c r="EL577" s="206"/>
      <c r="EM577" s="206"/>
      <c r="EN577" s="206"/>
      <c r="EO577" s="206"/>
      <c r="EP577" s="206"/>
      <c r="EQ577" s="206"/>
      <c r="ER577" s="206"/>
      <c r="ES577" s="206"/>
      <c r="ET577" s="206"/>
      <c r="EU577" s="206"/>
      <c r="EV577" s="206"/>
      <c r="EW577" s="206"/>
      <c r="EX577" s="206"/>
      <c r="EY577" s="206"/>
      <c r="EZ577" s="206"/>
      <c r="FA577" s="206"/>
      <c r="FB577" s="206"/>
      <c r="FC577" s="206"/>
      <c r="FD577" s="206"/>
      <c r="FE577" s="206"/>
      <c r="FF577" s="206"/>
      <c r="FG577" s="206"/>
      <c r="FH577" s="206"/>
      <c r="FI577" s="206"/>
      <c r="FJ577" s="206"/>
      <c r="FK577" s="206"/>
      <c r="FL577" s="206"/>
      <c r="FM577" s="206"/>
      <c r="FN577" s="206"/>
      <c r="FO577" s="206"/>
      <c r="FP577" s="206"/>
      <c r="FQ577" s="206"/>
      <c r="FR577" s="206"/>
      <c r="FS577" s="206"/>
      <c r="FT577" s="206"/>
      <c r="FU577" s="206"/>
      <c r="FV577" s="206"/>
      <c r="FW577" s="206"/>
      <c r="FX577" s="206"/>
      <c r="FY577" s="206"/>
      <c r="FZ577" s="206"/>
      <c r="GA577" s="206"/>
      <c r="GB577" s="206"/>
      <c r="GC577" s="206"/>
      <c r="GD577" s="206"/>
      <c r="GE577" s="206"/>
      <c r="GF577" s="206"/>
      <c r="GG577" s="206"/>
      <c r="GH577" s="206"/>
      <c r="GI577" s="206"/>
      <c r="GJ577" s="206"/>
      <c r="GK577" s="206"/>
      <c r="GL577" s="206"/>
      <c r="GM577" s="206"/>
    </row>
    <row r="578" spans="1:195" s="236" customFormat="1" ht="17.100000000000001" customHeight="1">
      <c r="A578" s="128"/>
      <c r="B578" s="128"/>
      <c r="C578" s="58"/>
      <c r="D578" s="58"/>
      <c r="E578" s="58"/>
      <c r="F578" s="58"/>
      <c r="G578" s="58"/>
      <c r="H578" s="58"/>
      <c r="I578" s="58"/>
      <c r="J578" s="58"/>
      <c r="K578" s="58"/>
      <c r="L578" s="58"/>
      <c r="M578" s="58"/>
      <c r="N578" s="58"/>
      <c r="O578" s="58"/>
      <c r="P578" s="58"/>
      <c r="Q578" s="58"/>
      <c r="R578" s="58"/>
      <c r="S578" s="58"/>
      <c r="T578" s="58"/>
      <c r="U578" s="58"/>
      <c r="V578" s="274"/>
      <c r="W578" s="274"/>
      <c r="X578" s="274"/>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128"/>
      <c r="BN578" s="128"/>
      <c r="BO578" s="128"/>
      <c r="BP578" s="128"/>
      <c r="BQ578" s="128"/>
      <c r="BR578" s="898"/>
      <c r="BS578" s="899"/>
      <c r="BT578" s="900"/>
      <c r="BU578" s="895"/>
      <c r="BV578" s="896"/>
      <c r="BW578" s="896"/>
      <c r="BX578" s="896"/>
      <c r="BY578" s="896"/>
      <c r="BZ578" s="897"/>
      <c r="CA578" s="895"/>
      <c r="CB578" s="896"/>
      <c r="CC578" s="897"/>
      <c r="CD578" s="895"/>
      <c r="CE578" s="896"/>
      <c r="CF578" s="896"/>
      <c r="CG578" s="896"/>
      <c r="CH578" s="896"/>
      <c r="CI578" s="896"/>
      <c r="CJ578" s="896"/>
      <c r="CK578" s="896"/>
      <c r="CL578" s="896"/>
      <c r="CM578" s="897"/>
      <c r="CN578" s="895"/>
      <c r="CO578" s="896"/>
      <c r="CP578" s="896"/>
      <c r="CQ578" s="896"/>
      <c r="CR578" s="896"/>
      <c r="CS578" s="897"/>
      <c r="CT578" s="895"/>
      <c r="CU578" s="896"/>
      <c r="CV578" s="897"/>
      <c r="CW578" s="895"/>
      <c r="CX578" s="896"/>
      <c r="CY578" s="896"/>
      <c r="CZ578" s="896"/>
      <c r="DA578" s="896"/>
      <c r="DB578" s="896"/>
      <c r="DC578" s="896"/>
      <c r="DD578" s="897"/>
      <c r="DE578" s="895"/>
      <c r="DF578" s="896"/>
      <c r="DG578" s="896"/>
      <c r="DH578" s="896"/>
      <c r="DI578" s="896"/>
      <c r="DJ578" s="896"/>
      <c r="DK578" s="896"/>
      <c r="DL578" s="896"/>
      <c r="DM578" s="896"/>
      <c r="DN578" s="897"/>
      <c r="DO578" s="895"/>
      <c r="DP578" s="896"/>
      <c r="DQ578" s="896"/>
      <c r="DR578" s="896"/>
      <c r="DS578" s="896"/>
      <c r="DT578" s="896"/>
      <c r="DU578" s="896"/>
      <c r="DV578" s="896"/>
      <c r="DW578" s="896"/>
      <c r="DX578" s="897"/>
      <c r="DY578" s="128"/>
      <c r="DZ578" s="128"/>
      <c r="EA578" s="128"/>
      <c r="EB578" s="128"/>
      <c r="EC578" s="128"/>
      <c r="ED578" s="197"/>
      <c r="EE578" s="207"/>
      <c r="EF578" s="206"/>
      <c r="EG578" s="206"/>
      <c r="EH578" s="206"/>
      <c r="EI578" s="206"/>
      <c r="EJ578" s="206"/>
      <c r="EK578" s="206"/>
      <c r="EL578" s="206"/>
      <c r="EM578" s="206"/>
      <c r="EN578" s="206"/>
      <c r="EO578" s="206"/>
      <c r="EP578" s="206"/>
      <c r="EQ578" s="206"/>
      <c r="ER578" s="206"/>
      <c r="ES578" s="206"/>
      <c r="ET578" s="206"/>
      <c r="EU578" s="206"/>
      <c r="EV578" s="206"/>
      <c r="EW578" s="206"/>
      <c r="EX578" s="206"/>
      <c r="EY578" s="206"/>
      <c r="EZ578" s="206"/>
      <c r="FA578" s="206"/>
      <c r="FB578" s="206"/>
      <c r="FC578" s="206"/>
      <c r="FD578" s="206"/>
      <c r="FE578" s="206"/>
      <c r="FF578" s="206"/>
      <c r="FG578" s="206"/>
      <c r="FH578" s="206"/>
      <c r="FI578" s="206"/>
      <c r="FJ578" s="206"/>
      <c r="FK578" s="206"/>
      <c r="FL578" s="206"/>
      <c r="FM578" s="206"/>
      <c r="FN578" s="206"/>
      <c r="FO578" s="206"/>
      <c r="FP578" s="206"/>
      <c r="FQ578" s="206"/>
      <c r="FR578" s="206"/>
      <c r="FS578" s="206"/>
      <c r="FT578" s="206"/>
      <c r="FU578" s="206"/>
      <c r="FV578" s="206"/>
      <c r="FW578" s="206"/>
      <c r="FX578" s="206"/>
      <c r="FY578" s="206"/>
      <c r="FZ578" s="206"/>
      <c r="GA578" s="206"/>
      <c r="GB578" s="206"/>
      <c r="GC578" s="206"/>
      <c r="GD578" s="206"/>
      <c r="GE578" s="206"/>
      <c r="GF578" s="206"/>
      <c r="GG578" s="206"/>
      <c r="GH578" s="206"/>
      <c r="GI578" s="206"/>
      <c r="GJ578" s="206"/>
      <c r="GK578" s="206"/>
      <c r="GL578" s="206"/>
      <c r="GM578" s="206"/>
    </row>
    <row r="579" spans="1:195" s="236" customFormat="1" ht="17.100000000000001" customHeight="1">
      <c r="A579" s="128"/>
      <c r="B579" s="128"/>
      <c r="C579" s="58"/>
      <c r="D579" s="58"/>
      <c r="E579" s="58"/>
      <c r="F579" s="58"/>
      <c r="G579" s="58"/>
      <c r="H579" s="58"/>
      <c r="I579" s="58"/>
      <c r="J579" s="58"/>
      <c r="K579" s="58"/>
      <c r="L579" s="58"/>
      <c r="M579" s="58"/>
      <c r="N579" s="58"/>
      <c r="O579" s="58"/>
      <c r="P579" s="58"/>
      <c r="Q579" s="58"/>
      <c r="R579" s="58"/>
      <c r="S579" s="58"/>
      <c r="T579" s="58"/>
      <c r="U579" s="58"/>
      <c r="V579" s="274"/>
      <c r="W579" s="274"/>
      <c r="X579" s="274"/>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128"/>
      <c r="BN579" s="128"/>
      <c r="BO579" s="128"/>
      <c r="BP579" s="128"/>
      <c r="BQ579" s="128"/>
      <c r="BR579" s="898"/>
      <c r="BS579" s="899"/>
      <c r="BT579" s="900"/>
      <c r="BU579" s="895"/>
      <c r="BV579" s="896"/>
      <c r="BW579" s="896"/>
      <c r="BX579" s="896"/>
      <c r="BY579" s="896"/>
      <c r="BZ579" s="897"/>
      <c r="CA579" s="895"/>
      <c r="CB579" s="896"/>
      <c r="CC579" s="897"/>
      <c r="CD579" s="895"/>
      <c r="CE579" s="896"/>
      <c r="CF579" s="896"/>
      <c r="CG579" s="896"/>
      <c r="CH579" s="896"/>
      <c r="CI579" s="896"/>
      <c r="CJ579" s="896"/>
      <c r="CK579" s="896"/>
      <c r="CL579" s="896"/>
      <c r="CM579" s="897"/>
      <c r="CN579" s="895"/>
      <c r="CO579" s="896"/>
      <c r="CP579" s="896"/>
      <c r="CQ579" s="896"/>
      <c r="CR579" s="896"/>
      <c r="CS579" s="897"/>
      <c r="CT579" s="895"/>
      <c r="CU579" s="896"/>
      <c r="CV579" s="897"/>
      <c r="CW579" s="895"/>
      <c r="CX579" s="896"/>
      <c r="CY579" s="896"/>
      <c r="CZ579" s="896"/>
      <c r="DA579" s="896"/>
      <c r="DB579" s="896"/>
      <c r="DC579" s="896"/>
      <c r="DD579" s="897"/>
      <c r="DE579" s="895"/>
      <c r="DF579" s="896"/>
      <c r="DG579" s="896"/>
      <c r="DH579" s="896"/>
      <c r="DI579" s="896"/>
      <c r="DJ579" s="896"/>
      <c r="DK579" s="896"/>
      <c r="DL579" s="896"/>
      <c r="DM579" s="896"/>
      <c r="DN579" s="897"/>
      <c r="DO579" s="895"/>
      <c r="DP579" s="896"/>
      <c r="DQ579" s="896"/>
      <c r="DR579" s="896"/>
      <c r="DS579" s="896"/>
      <c r="DT579" s="896"/>
      <c r="DU579" s="896"/>
      <c r="DV579" s="896"/>
      <c r="DW579" s="896"/>
      <c r="DX579" s="897"/>
      <c r="DY579" s="128"/>
      <c r="DZ579" s="128"/>
      <c r="EA579" s="128"/>
      <c r="EB579" s="128"/>
      <c r="EC579" s="128"/>
      <c r="ED579" s="197"/>
      <c r="EE579" s="207"/>
      <c r="EF579" s="206"/>
      <c r="EG579" s="206"/>
      <c r="EH579" s="206"/>
      <c r="EI579" s="206"/>
      <c r="EJ579" s="206"/>
      <c r="EK579" s="206"/>
      <c r="EL579" s="206"/>
      <c r="EM579" s="206"/>
      <c r="EN579" s="206"/>
      <c r="EO579" s="206"/>
      <c r="EP579" s="206"/>
      <c r="EQ579" s="206"/>
      <c r="ER579" s="206"/>
      <c r="ES579" s="206"/>
      <c r="ET579" s="206"/>
      <c r="EU579" s="206"/>
      <c r="EV579" s="206"/>
      <c r="EW579" s="206"/>
      <c r="EX579" s="206"/>
      <c r="EY579" s="206"/>
      <c r="EZ579" s="206"/>
      <c r="FA579" s="206"/>
      <c r="FB579" s="206"/>
      <c r="FC579" s="206"/>
      <c r="FD579" s="206"/>
      <c r="FE579" s="206"/>
      <c r="FF579" s="206"/>
      <c r="FG579" s="206"/>
      <c r="FH579" s="206"/>
      <c r="FI579" s="206"/>
      <c r="FJ579" s="206"/>
      <c r="FK579" s="206"/>
      <c r="FL579" s="206"/>
      <c r="FM579" s="206"/>
      <c r="FN579" s="206"/>
      <c r="FO579" s="206"/>
      <c r="FP579" s="206"/>
      <c r="FQ579" s="206"/>
      <c r="FR579" s="206"/>
      <c r="FS579" s="206"/>
      <c r="FT579" s="206"/>
      <c r="FU579" s="206"/>
      <c r="FV579" s="206"/>
      <c r="FW579" s="206"/>
      <c r="FX579" s="206"/>
      <c r="FY579" s="206"/>
      <c r="FZ579" s="206"/>
      <c r="GA579" s="206"/>
      <c r="GB579" s="206"/>
      <c r="GC579" s="206"/>
      <c r="GD579" s="206"/>
      <c r="GE579" s="206"/>
      <c r="GF579" s="206"/>
      <c r="GG579" s="206"/>
      <c r="GH579" s="206"/>
      <c r="GI579" s="206"/>
      <c r="GJ579" s="206"/>
      <c r="GK579" s="206"/>
      <c r="GL579" s="206"/>
      <c r="GM579" s="206"/>
    </row>
    <row r="580" spans="1:195" s="236" customFormat="1" ht="17.100000000000001" customHeight="1">
      <c r="A580" s="128"/>
      <c r="B580" s="128"/>
      <c r="C580" s="58"/>
      <c r="D580" s="58"/>
      <c r="E580" s="58"/>
      <c r="F580" s="58"/>
      <c r="G580" s="58"/>
      <c r="H580" s="58"/>
      <c r="I580" s="58"/>
      <c r="J580" s="58"/>
      <c r="K580" s="58"/>
      <c r="L580" s="58"/>
      <c r="M580" s="58"/>
      <c r="N580" s="58"/>
      <c r="O580" s="58"/>
      <c r="P580" s="58"/>
      <c r="Q580" s="58"/>
      <c r="R580" s="58"/>
      <c r="S580" s="58"/>
      <c r="T580" s="58"/>
      <c r="U580" s="58"/>
      <c r="V580" s="274"/>
      <c r="W580" s="274"/>
      <c r="X580" s="274"/>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128"/>
      <c r="BN580" s="128"/>
      <c r="BO580" s="128"/>
      <c r="BP580" s="128"/>
      <c r="BQ580" s="128"/>
      <c r="BR580" s="898"/>
      <c r="BS580" s="899"/>
      <c r="BT580" s="900"/>
      <c r="BU580" s="895"/>
      <c r="BV580" s="896"/>
      <c r="BW580" s="896"/>
      <c r="BX580" s="896"/>
      <c r="BY580" s="896"/>
      <c r="BZ580" s="897"/>
      <c r="CA580" s="895"/>
      <c r="CB580" s="896"/>
      <c r="CC580" s="897"/>
      <c r="CD580" s="895"/>
      <c r="CE580" s="896"/>
      <c r="CF580" s="896"/>
      <c r="CG580" s="896"/>
      <c r="CH580" s="896"/>
      <c r="CI580" s="896"/>
      <c r="CJ580" s="896"/>
      <c r="CK580" s="896"/>
      <c r="CL580" s="896"/>
      <c r="CM580" s="897"/>
      <c r="CN580" s="895"/>
      <c r="CO580" s="896"/>
      <c r="CP580" s="896"/>
      <c r="CQ580" s="896"/>
      <c r="CR580" s="896"/>
      <c r="CS580" s="897"/>
      <c r="CT580" s="895"/>
      <c r="CU580" s="896"/>
      <c r="CV580" s="897"/>
      <c r="CW580" s="895"/>
      <c r="CX580" s="896"/>
      <c r="CY580" s="896"/>
      <c r="CZ580" s="896"/>
      <c r="DA580" s="896"/>
      <c r="DB580" s="896"/>
      <c r="DC580" s="896"/>
      <c r="DD580" s="897"/>
      <c r="DE580" s="895"/>
      <c r="DF580" s="896"/>
      <c r="DG580" s="896"/>
      <c r="DH580" s="896"/>
      <c r="DI580" s="896"/>
      <c r="DJ580" s="896"/>
      <c r="DK580" s="896"/>
      <c r="DL580" s="896"/>
      <c r="DM580" s="896"/>
      <c r="DN580" s="897"/>
      <c r="DO580" s="895"/>
      <c r="DP580" s="896"/>
      <c r="DQ580" s="896"/>
      <c r="DR580" s="896"/>
      <c r="DS580" s="896"/>
      <c r="DT580" s="896"/>
      <c r="DU580" s="896"/>
      <c r="DV580" s="896"/>
      <c r="DW580" s="896"/>
      <c r="DX580" s="897"/>
      <c r="DY580" s="128"/>
      <c r="DZ580" s="128"/>
      <c r="EA580" s="128"/>
      <c r="EB580" s="128"/>
      <c r="EC580" s="128"/>
      <c r="ED580" s="197"/>
      <c r="EE580" s="207"/>
      <c r="EF580" s="206"/>
      <c r="EG580" s="206"/>
      <c r="EH580" s="206"/>
      <c r="EI580" s="206"/>
      <c r="EJ580" s="206"/>
      <c r="EK580" s="206"/>
      <c r="EL580" s="206"/>
      <c r="EM580" s="206"/>
      <c r="EN580" s="206"/>
      <c r="EO580" s="206"/>
      <c r="EP580" s="206"/>
      <c r="EQ580" s="206"/>
      <c r="ER580" s="206"/>
      <c r="ES580" s="206"/>
      <c r="ET580" s="206"/>
      <c r="EU580" s="206"/>
      <c r="EV580" s="206"/>
      <c r="EW580" s="206"/>
      <c r="EX580" s="206"/>
      <c r="EY580" s="206"/>
      <c r="EZ580" s="206"/>
      <c r="FA580" s="206"/>
      <c r="FB580" s="206"/>
      <c r="FC580" s="206"/>
      <c r="FD580" s="206"/>
      <c r="FE580" s="206"/>
      <c r="FF580" s="206"/>
      <c r="FG580" s="206"/>
      <c r="FH580" s="206"/>
      <c r="FI580" s="206"/>
      <c r="FJ580" s="206"/>
      <c r="FK580" s="206"/>
      <c r="FL580" s="206"/>
      <c r="FM580" s="206"/>
      <c r="FN580" s="206"/>
      <c r="FO580" s="206"/>
      <c r="FP580" s="206"/>
      <c r="FQ580" s="206"/>
      <c r="FR580" s="206"/>
      <c r="FS580" s="206"/>
      <c r="FT580" s="206"/>
      <c r="FU580" s="206"/>
      <c r="FV580" s="206"/>
      <c r="FW580" s="206"/>
      <c r="FX580" s="206"/>
      <c r="FY580" s="206"/>
      <c r="FZ580" s="206"/>
      <c r="GA580" s="206"/>
      <c r="GB580" s="206"/>
      <c r="GC580" s="206"/>
      <c r="GD580" s="206"/>
      <c r="GE580" s="206"/>
      <c r="GF580" s="206"/>
      <c r="GG580" s="206"/>
      <c r="GH580" s="206"/>
      <c r="GI580" s="206"/>
      <c r="GJ580" s="206"/>
      <c r="GK580" s="206"/>
      <c r="GL580" s="206"/>
      <c r="GM580" s="206"/>
    </row>
    <row r="581" spans="1:195" s="236" customFormat="1" ht="17.100000000000001" customHeight="1">
      <c r="A581" s="128"/>
      <c r="B581" s="128"/>
      <c r="C581" s="58"/>
      <c r="D581" s="58"/>
      <c r="E581" s="58"/>
      <c r="F581" s="58"/>
      <c r="G581" s="58"/>
      <c r="H581" s="58"/>
      <c r="I581" s="58"/>
      <c r="J581" s="58"/>
      <c r="K581" s="58"/>
      <c r="L581" s="58"/>
      <c r="M581" s="58"/>
      <c r="N581" s="58"/>
      <c r="O581" s="58"/>
      <c r="P581" s="58"/>
      <c r="Q581" s="58"/>
      <c r="R581" s="58"/>
      <c r="S581" s="58"/>
      <c r="T581" s="58"/>
      <c r="U581" s="58"/>
      <c r="V581" s="274"/>
      <c r="W581" s="274"/>
      <c r="X581" s="274"/>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128"/>
      <c r="BN581" s="128"/>
      <c r="BO581" s="128"/>
      <c r="BP581" s="128"/>
      <c r="BQ581" s="128"/>
      <c r="BR581" s="898"/>
      <c r="BS581" s="899"/>
      <c r="BT581" s="900"/>
      <c r="BU581" s="895"/>
      <c r="BV581" s="896"/>
      <c r="BW581" s="896"/>
      <c r="BX581" s="896"/>
      <c r="BY581" s="896"/>
      <c r="BZ581" s="897"/>
      <c r="CA581" s="895"/>
      <c r="CB581" s="896"/>
      <c r="CC581" s="897"/>
      <c r="CD581" s="895"/>
      <c r="CE581" s="896"/>
      <c r="CF581" s="896"/>
      <c r="CG581" s="896"/>
      <c r="CH581" s="896"/>
      <c r="CI581" s="896"/>
      <c r="CJ581" s="896"/>
      <c r="CK581" s="896"/>
      <c r="CL581" s="896"/>
      <c r="CM581" s="897"/>
      <c r="CN581" s="895"/>
      <c r="CO581" s="896"/>
      <c r="CP581" s="896"/>
      <c r="CQ581" s="896"/>
      <c r="CR581" s="896"/>
      <c r="CS581" s="897"/>
      <c r="CT581" s="895"/>
      <c r="CU581" s="896"/>
      <c r="CV581" s="897"/>
      <c r="CW581" s="895"/>
      <c r="CX581" s="896"/>
      <c r="CY581" s="896"/>
      <c r="CZ581" s="896"/>
      <c r="DA581" s="896"/>
      <c r="DB581" s="896"/>
      <c r="DC581" s="896"/>
      <c r="DD581" s="897"/>
      <c r="DE581" s="895"/>
      <c r="DF581" s="896"/>
      <c r="DG581" s="896"/>
      <c r="DH581" s="896"/>
      <c r="DI581" s="896"/>
      <c r="DJ581" s="896"/>
      <c r="DK581" s="896"/>
      <c r="DL581" s="896"/>
      <c r="DM581" s="896"/>
      <c r="DN581" s="897"/>
      <c r="DO581" s="895"/>
      <c r="DP581" s="896"/>
      <c r="DQ581" s="896"/>
      <c r="DR581" s="896"/>
      <c r="DS581" s="896"/>
      <c r="DT581" s="896"/>
      <c r="DU581" s="896"/>
      <c r="DV581" s="896"/>
      <c r="DW581" s="896"/>
      <c r="DX581" s="897"/>
      <c r="DY581" s="128"/>
      <c r="DZ581" s="128"/>
      <c r="EA581" s="128"/>
      <c r="EB581" s="128"/>
      <c r="EC581" s="128"/>
      <c r="ED581" s="197"/>
      <c r="EE581" s="207"/>
      <c r="EF581" s="206"/>
      <c r="EG581" s="206"/>
      <c r="EH581" s="206"/>
      <c r="EI581" s="206"/>
      <c r="EJ581" s="206"/>
      <c r="EK581" s="206"/>
      <c r="EL581" s="206"/>
      <c r="EM581" s="206"/>
      <c r="EN581" s="206"/>
      <c r="EO581" s="206"/>
      <c r="EP581" s="206"/>
      <c r="EQ581" s="206"/>
      <c r="ER581" s="206"/>
      <c r="ES581" s="206"/>
      <c r="ET581" s="206"/>
      <c r="EU581" s="206"/>
      <c r="EV581" s="206"/>
      <c r="EW581" s="206"/>
      <c r="EX581" s="206"/>
      <c r="EY581" s="206"/>
      <c r="EZ581" s="206"/>
      <c r="FA581" s="206"/>
      <c r="FB581" s="206"/>
      <c r="FC581" s="206"/>
      <c r="FD581" s="206"/>
      <c r="FE581" s="206"/>
      <c r="FF581" s="206"/>
      <c r="FG581" s="206"/>
      <c r="FH581" s="206"/>
      <c r="FI581" s="206"/>
      <c r="FJ581" s="206"/>
      <c r="FK581" s="206"/>
      <c r="FL581" s="206"/>
      <c r="FM581" s="206"/>
      <c r="FN581" s="206"/>
      <c r="FO581" s="206"/>
      <c r="FP581" s="206"/>
      <c r="FQ581" s="206"/>
      <c r="FR581" s="206"/>
      <c r="FS581" s="206"/>
      <c r="FT581" s="206"/>
      <c r="FU581" s="206"/>
      <c r="FV581" s="206"/>
      <c r="FW581" s="206"/>
      <c r="FX581" s="206"/>
      <c r="FY581" s="206"/>
      <c r="FZ581" s="206"/>
      <c r="GA581" s="206"/>
      <c r="GB581" s="206"/>
      <c r="GC581" s="206"/>
      <c r="GD581" s="206"/>
      <c r="GE581" s="206"/>
      <c r="GF581" s="206"/>
      <c r="GG581" s="206"/>
      <c r="GH581" s="206"/>
      <c r="GI581" s="206"/>
      <c r="GJ581" s="206"/>
      <c r="GK581" s="206"/>
      <c r="GL581" s="206"/>
      <c r="GM581" s="206"/>
    </row>
    <row r="582" spans="1:195" s="236" customFormat="1" ht="17.100000000000001" customHeight="1">
      <c r="A582" s="128"/>
      <c r="B582" s="128"/>
      <c r="C582" s="58"/>
      <c r="D582" s="58"/>
      <c r="E582" s="58"/>
      <c r="F582" s="58"/>
      <c r="G582" s="58"/>
      <c r="H582" s="58"/>
      <c r="I582" s="58"/>
      <c r="J582" s="58"/>
      <c r="K582" s="58"/>
      <c r="L582" s="58"/>
      <c r="M582" s="58"/>
      <c r="N582" s="58"/>
      <c r="O582" s="58"/>
      <c r="P582" s="58"/>
      <c r="Q582" s="58"/>
      <c r="R582" s="58"/>
      <c r="S582" s="58"/>
      <c r="T582" s="58"/>
      <c r="U582" s="58"/>
      <c r="V582" s="274"/>
      <c r="W582" s="274"/>
      <c r="X582" s="274"/>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128"/>
      <c r="BN582" s="128"/>
      <c r="BO582" s="128"/>
      <c r="BP582" s="128"/>
      <c r="BQ582" s="128"/>
      <c r="BR582" s="898"/>
      <c r="BS582" s="899"/>
      <c r="BT582" s="900"/>
      <c r="BU582" s="895"/>
      <c r="BV582" s="896"/>
      <c r="BW582" s="896"/>
      <c r="BX582" s="896"/>
      <c r="BY582" s="896"/>
      <c r="BZ582" s="897"/>
      <c r="CA582" s="895"/>
      <c r="CB582" s="896"/>
      <c r="CC582" s="897"/>
      <c r="CD582" s="895"/>
      <c r="CE582" s="896"/>
      <c r="CF582" s="896"/>
      <c r="CG582" s="896"/>
      <c r="CH582" s="896"/>
      <c r="CI582" s="896"/>
      <c r="CJ582" s="896"/>
      <c r="CK582" s="896"/>
      <c r="CL582" s="896"/>
      <c r="CM582" s="897"/>
      <c r="CN582" s="895"/>
      <c r="CO582" s="896"/>
      <c r="CP582" s="896"/>
      <c r="CQ582" s="896"/>
      <c r="CR582" s="896"/>
      <c r="CS582" s="897"/>
      <c r="CT582" s="895"/>
      <c r="CU582" s="896"/>
      <c r="CV582" s="897"/>
      <c r="CW582" s="895"/>
      <c r="CX582" s="896"/>
      <c r="CY582" s="896"/>
      <c r="CZ582" s="896"/>
      <c r="DA582" s="896"/>
      <c r="DB582" s="896"/>
      <c r="DC582" s="896"/>
      <c r="DD582" s="897"/>
      <c r="DE582" s="895"/>
      <c r="DF582" s="896"/>
      <c r="DG582" s="896"/>
      <c r="DH582" s="896"/>
      <c r="DI582" s="896"/>
      <c r="DJ582" s="896"/>
      <c r="DK582" s="896"/>
      <c r="DL582" s="896"/>
      <c r="DM582" s="896"/>
      <c r="DN582" s="897"/>
      <c r="DO582" s="895"/>
      <c r="DP582" s="896"/>
      <c r="DQ582" s="896"/>
      <c r="DR582" s="896"/>
      <c r="DS582" s="896"/>
      <c r="DT582" s="896"/>
      <c r="DU582" s="896"/>
      <c r="DV582" s="896"/>
      <c r="DW582" s="896"/>
      <c r="DX582" s="897"/>
      <c r="DY582" s="128"/>
      <c r="DZ582" s="128"/>
      <c r="EA582" s="128"/>
      <c r="EB582" s="128"/>
      <c r="EC582" s="128"/>
      <c r="ED582" s="197"/>
      <c r="EE582" s="207"/>
      <c r="EF582" s="206"/>
      <c r="EG582" s="206"/>
      <c r="EH582" s="206"/>
      <c r="EI582" s="206"/>
      <c r="EJ582" s="206"/>
      <c r="EK582" s="206"/>
      <c r="EL582" s="206"/>
      <c r="EM582" s="206"/>
      <c r="EN582" s="206"/>
      <c r="EO582" s="206"/>
      <c r="EP582" s="206"/>
      <c r="EQ582" s="206"/>
      <c r="ER582" s="206"/>
      <c r="ES582" s="206"/>
      <c r="ET582" s="206"/>
      <c r="EU582" s="206"/>
      <c r="EV582" s="206"/>
      <c r="EW582" s="206"/>
      <c r="EX582" s="206"/>
      <c r="EY582" s="206"/>
      <c r="EZ582" s="206"/>
      <c r="FA582" s="206"/>
      <c r="FB582" s="206"/>
      <c r="FC582" s="206"/>
      <c r="FD582" s="206"/>
      <c r="FE582" s="206"/>
      <c r="FF582" s="206"/>
      <c r="FG582" s="206"/>
      <c r="FH582" s="206"/>
      <c r="FI582" s="206"/>
      <c r="FJ582" s="206"/>
      <c r="FK582" s="206"/>
      <c r="FL582" s="206"/>
      <c r="FM582" s="206"/>
      <c r="FN582" s="206"/>
      <c r="FO582" s="206"/>
      <c r="FP582" s="206"/>
      <c r="FQ582" s="206"/>
      <c r="FR582" s="206"/>
      <c r="FS582" s="206"/>
      <c r="FT582" s="206"/>
      <c r="FU582" s="206"/>
      <c r="FV582" s="206"/>
      <c r="FW582" s="206"/>
      <c r="FX582" s="206"/>
      <c r="FY582" s="206"/>
      <c r="FZ582" s="206"/>
      <c r="GA582" s="206"/>
      <c r="GB582" s="206"/>
      <c r="GC582" s="206"/>
      <c r="GD582" s="206"/>
      <c r="GE582" s="206"/>
      <c r="GF582" s="206"/>
      <c r="GG582" s="206"/>
      <c r="GH582" s="206"/>
      <c r="GI582" s="206"/>
      <c r="GJ582" s="206"/>
      <c r="GK582" s="206"/>
      <c r="GL582" s="206"/>
      <c r="GM582" s="206"/>
    </row>
    <row r="583" spans="1:195" s="236" customFormat="1" ht="17.100000000000001" customHeight="1">
      <c r="A583" s="128"/>
      <c r="B583" s="128"/>
      <c r="C583" s="58"/>
      <c r="D583" s="58"/>
      <c r="E583" s="58"/>
      <c r="F583" s="58"/>
      <c r="G583" s="58"/>
      <c r="H583" s="58"/>
      <c r="I583" s="58"/>
      <c r="J583" s="58"/>
      <c r="K583" s="58"/>
      <c r="L583" s="58"/>
      <c r="M583" s="58"/>
      <c r="N583" s="58"/>
      <c r="O583" s="58"/>
      <c r="P583" s="58"/>
      <c r="Q583" s="58"/>
      <c r="R583" s="58"/>
      <c r="S583" s="58"/>
      <c r="T583" s="58"/>
      <c r="U583" s="58"/>
      <c r="V583" s="274"/>
      <c r="W583" s="274"/>
      <c r="X583" s="274"/>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128"/>
      <c r="BN583" s="128"/>
      <c r="BO583" s="128"/>
      <c r="BP583" s="128"/>
      <c r="BQ583" s="128"/>
      <c r="BR583" s="898"/>
      <c r="BS583" s="899"/>
      <c r="BT583" s="900"/>
      <c r="BU583" s="895"/>
      <c r="BV583" s="896"/>
      <c r="BW583" s="896"/>
      <c r="BX583" s="896"/>
      <c r="BY583" s="896"/>
      <c r="BZ583" s="897"/>
      <c r="CA583" s="895"/>
      <c r="CB583" s="896"/>
      <c r="CC583" s="897"/>
      <c r="CD583" s="895"/>
      <c r="CE583" s="896"/>
      <c r="CF583" s="896"/>
      <c r="CG583" s="896"/>
      <c r="CH583" s="896"/>
      <c r="CI583" s="896"/>
      <c r="CJ583" s="896"/>
      <c r="CK583" s="896"/>
      <c r="CL583" s="896"/>
      <c r="CM583" s="897"/>
      <c r="CN583" s="895"/>
      <c r="CO583" s="896"/>
      <c r="CP583" s="896"/>
      <c r="CQ583" s="896"/>
      <c r="CR583" s="896"/>
      <c r="CS583" s="897"/>
      <c r="CT583" s="895"/>
      <c r="CU583" s="896"/>
      <c r="CV583" s="897"/>
      <c r="CW583" s="895"/>
      <c r="CX583" s="896"/>
      <c r="CY583" s="896"/>
      <c r="CZ583" s="896"/>
      <c r="DA583" s="896"/>
      <c r="DB583" s="896"/>
      <c r="DC583" s="896"/>
      <c r="DD583" s="897"/>
      <c r="DE583" s="895"/>
      <c r="DF583" s="896"/>
      <c r="DG583" s="896"/>
      <c r="DH583" s="896"/>
      <c r="DI583" s="896"/>
      <c r="DJ583" s="896"/>
      <c r="DK583" s="896"/>
      <c r="DL583" s="896"/>
      <c r="DM583" s="896"/>
      <c r="DN583" s="897"/>
      <c r="DO583" s="895"/>
      <c r="DP583" s="896"/>
      <c r="DQ583" s="896"/>
      <c r="DR583" s="896"/>
      <c r="DS583" s="896"/>
      <c r="DT583" s="896"/>
      <c r="DU583" s="896"/>
      <c r="DV583" s="896"/>
      <c r="DW583" s="896"/>
      <c r="DX583" s="897"/>
      <c r="DY583" s="128"/>
      <c r="DZ583" s="128"/>
      <c r="EA583" s="128"/>
      <c r="EB583" s="128"/>
      <c r="EC583" s="128"/>
      <c r="ED583" s="197"/>
      <c r="EE583" s="207"/>
      <c r="EF583" s="206"/>
      <c r="EG583" s="206"/>
      <c r="EH583" s="206"/>
      <c r="EI583" s="206"/>
      <c r="EJ583" s="206"/>
      <c r="EK583" s="206"/>
      <c r="EL583" s="206"/>
      <c r="EM583" s="206"/>
      <c r="EN583" s="206"/>
      <c r="EO583" s="206"/>
      <c r="EP583" s="206"/>
      <c r="EQ583" s="206"/>
      <c r="ER583" s="206"/>
      <c r="ES583" s="206"/>
      <c r="ET583" s="206"/>
      <c r="EU583" s="206"/>
      <c r="EV583" s="206"/>
      <c r="EW583" s="206"/>
      <c r="EX583" s="206"/>
      <c r="EY583" s="206"/>
      <c r="EZ583" s="206"/>
      <c r="FA583" s="206"/>
      <c r="FB583" s="206"/>
      <c r="FC583" s="206"/>
      <c r="FD583" s="206"/>
      <c r="FE583" s="206"/>
      <c r="FF583" s="206"/>
      <c r="FG583" s="206"/>
      <c r="FH583" s="206"/>
      <c r="FI583" s="206"/>
      <c r="FJ583" s="206"/>
      <c r="FK583" s="206"/>
      <c r="FL583" s="206"/>
      <c r="FM583" s="206"/>
      <c r="FN583" s="206"/>
      <c r="FO583" s="206"/>
      <c r="FP583" s="206"/>
      <c r="FQ583" s="206"/>
      <c r="FR583" s="206"/>
      <c r="FS583" s="206"/>
      <c r="FT583" s="206"/>
      <c r="FU583" s="206"/>
      <c r="FV583" s="206"/>
      <c r="FW583" s="206"/>
      <c r="FX583" s="206"/>
      <c r="FY583" s="206"/>
      <c r="FZ583" s="206"/>
      <c r="GA583" s="206"/>
      <c r="GB583" s="206"/>
      <c r="GC583" s="206"/>
      <c r="GD583" s="206"/>
      <c r="GE583" s="206"/>
      <c r="GF583" s="206"/>
      <c r="GG583" s="206"/>
      <c r="GH583" s="206"/>
      <c r="GI583" s="206"/>
      <c r="GJ583" s="206"/>
      <c r="GK583" s="206"/>
      <c r="GL583" s="206"/>
      <c r="GM583" s="206"/>
    </row>
    <row r="584" spans="1:195" s="236" customFormat="1" ht="17.100000000000001" customHeight="1">
      <c r="A584" s="128"/>
      <c r="B584" s="12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274"/>
      <c r="BJ584" s="274"/>
      <c r="BK584" s="274"/>
      <c r="BL584" s="274"/>
      <c r="BM584" s="128"/>
      <c r="BN584" s="128"/>
      <c r="BO584" s="128"/>
      <c r="BP584" s="128"/>
      <c r="BQ584" s="128"/>
      <c r="BR584" s="898"/>
      <c r="BS584" s="899"/>
      <c r="BT584" s="900"/>
      <c r="BU584" s="895"/>
      <c r="BV584" s="896"/>
      <c r="BW584" s="896"/>
      <c r="BX584" s="896"/>
      <c r="BY584" s="896"/>
      <c r="BZ584" s="897"/>
      <c r="CA584" s="895"/>
      <c r="CB584" s="896"/>
      <c r="CC584" s="897"/>
      <c r="CD584" s="895"/>
      <c r="CE584" s="896"/>
      <c r="CF584" s="896"/>
      <c r="CG584" s="896"/>
      <c r="CH584" s="896"/>
      <c r="CI584" s="896"/>
      <c r="CJ584" s="896"/>
      <c r="CK584" s="896"/>
      <c r="CL584" s="896"/>
      <c r="CM584" s="897"/>
      <c r="CN584" s="895"/>
      <c r="CO584" s="896"/>
      <c r="CP584" s="896"/>
      <c r="CQ584" s="896"/>
      <c r="CR584" s="896"/>
      <c r="CS584" s="897"/>
      <c r="CT584" s="895"/>
      <c r="CU584" s="896"/>
      <c r="CV584" s="897"/>
      <c r="CW584" s="895"/>
      <c r="CX584" s="896"/>
      <c r="CY584" s="896"/>
      <c r="CZ584" s="896"/>
      <c r="DA584" s="896"/>
      <c r="DB584" s="896"/>
      <c r="DC584" s="896"/>
      <c r="DD584" s="897"/>
      <c r="DE584" s="895"/>
      <c r="DF584" s="896"/>
      <c r="DG584" s="896"/>
      <c r="DH584" s="896"/>
      <c r="DI584" s="896"/>
      <c r="DJ584" s="896"/>
      <c r="DK584" s="896"/>
      <c r="DL584" s="896"/>
      <c r="DM584" s="896"/>
      <c r="DN584" s="897"/>
      <c r="DO584" s="895"/>
      <c r="DP584" s="896"/>
      <c r="DQ584" s="896"/>
      <c r="DR584" s="896"/>
      <c r="DS584" s="896"/>
      <c r="DT584" s="896"/>
      <c r="DU584" s="896"/>
      <c r="DV584" s="896"/>
      <c r="DW584" s="896"/>
      <c r="DX584" s="897"/>
      <c r="DY584" s="128"/>
      <c r="DZ584" s="128"/>
      <c r="EA584" s="128"/>
      <c r="EB584" s="128"/>
      <c r="EC584" s="128"/>
      <c r="ED584" s="197"/>
      <c r="EE584" s="207"/>
      <c r="EF584" s="206"/>
      <c r="EG584" s="206"/>
      <c r="EH584" s="206"/>
      <c r="EI584" s="206"/>
      <c r="EJ584" s="206"/>
      <c r="EK584" s="206"/>
      <c r="EL584" s="206"/>
      <c r="EM584" s="206"/>
      <c r="EN584" s="206"/>
      <c r="EO584" s="206"/>
      <c r="EP584" s="206"/>
      <c r="EQ584" s="206"/>
      <c r="ER584" s="206"/>
      <c r="ES584" s="206"/>
      <c r="ET584" s="206"/>
      <c r="EU584" s="206"/>
      <c r="EV584" s="206"/>
      <c r="EW584" s="206"/>
      <c r="EX584" s="206"/>
      <c r="EY584" s="206"/>
      <c r="EZ584" s="206"/>
      <c r="FA584" s="206"/>
      <c r="FB584" s="206"/>
      <c r="FC584" s="206"/>
      <c r="FD584" s="206"/>
      <c r="FE584" s="206"/>
      <c r="FF584" s="206"/>
      <c r="FG584" s="206"/>
      <c r="FH584" s="206"/>
      <c r="FI584" s="206"/>
      <c r="FJ584" s="206"/>
      <c r="FK584" s="206"/>
      <c r="FL584" s="206"/>
      <c r="FM584" s="206"/>
      <c r="FN584" s="206"/>
      <c r="FO584" s="206"/>
      <c r="FP584" s="206"/>
      <c r="FQ584" s="206"/>
      <c r="FR584" s="206"/>
      <c r="FS584" s="206"/>
      <c r="FT584" s="206"/>
      <c r="FU584" s="206"/>
      <c r="FV584" s="206"/>
      <c r="FW584" s="206"/>
      <c r="FX584" s="206"/>
      <c r="FY584" s="206"/>
      <c r="FZ584" s="206"/>
      <c r="GA584" s="206"/>
      <c r="GB584" s="206"/>
      <c r="GC584" s="206"/>
      <c r="GD584" s="206"/>
      <c r="GE584" s="206"/>
      <c r="GF584" s="206"/>
      <c r="GG584" s="206"/>
      <c r="GH584" s="206"/>
      <c r="GI584" s="206"/>
      <c r="GJ584" s="206"/>
      <c r="GK584" s="206"/>
      <c r="GL584" s="206"/>
      <c r="GM584" s="206"/>
    </row>
    <row r="585" spans="1:195" s="236" customFormat="1" ht="17.100000000000001" customHeight="1">
      <c r="A585" s="128"/>
      <c r="B585" s="12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128"/>
      <c r="BN585" s="128"/>
      <c r="BO585" s="128"/>
      <c r="BP585" s="128"/>
      <c r="BQ585" s="128"/>
      <c r="BR585" s="898"/>
      <c r="BS585" s="899"/>
      <c r="BT585" s="900"/>
      <c r="BU585" s="895"/>
      <c r="BV585" s="896"/>
      <c r="BW585" s="896"/>
      <c r="BX585" s="896"/>
      <c r="BY585" s="896"/>
      <c r="BZ585" s="897"/>
      <c r="CA585" s="895"/>
      <c r="CB585" s="896"/>
      <c r="CC585" s="897"/>
      <c r="CD585" s="895"/>
      <c r="CE585" s="896"/>
      <c r="CF585" s="896"/>
      <c r="CG585" s="896"/>
      <c r="CH585" s="896"/>
      <c r="CI585" s="896"/>
      <c r="CJ585" s="896"/>
      <c r="CK585" s="896"/>
      <c r="CL585" s="896"/>
      <c r="CM585" s="897"/>
      <c r="CN585" s="895"/>
      <c r="CO585" s="896"/>
      <c r="CP585" s="896"/>
      <c r="CQ585" s="896"/>
      <c r="CR585" s="896"/>
      <c r="CS585" s="897"/>
      <c r="CT585" s="895"/>
      <c r="CU585" s="896"/>
      <c r="CV585" s="897"/>
      <c r="CW585" s="895"/>
      <c r="CX585" s="896"/>
      <c r="CY585" s="896"/>
      <c r="CZ585" s="896"/>
      <c r="DA585" s="896"/>
      <c r="DB585" s="896"/>
      <c r="DC585" s="896"/>
      <c r="DD585" s="897"/>
      <c r="DE585" s="895"/>
      <c r="DF585" s="896"/>
      <c r="DG585" s="896"/>
      <c r="DH585" s="896"/>
      <c r="DI585" s="896"/>
      <c r="DJ585" s="896"/>
      <c r="DK585" s="896"/>
      <c r="DL585" s="896"/>
      <c r="DM585" s="896"/>
      <c r="DN585" s="897"/>
      <c r="DO585" s="895"/>
      <c r="DP585" s="896"/>
      <c r="DQ585" s="896"/>
      <c r="DR585" s="896"/>
      <c r="DS585" s="896"/>
      <c r="DT585" s="896"/>
      <c r="DU585" s="896"/>
      <c r="DV585" s="896"/>
      <c r="DW585" s="896"/>
      <c r="DX585" s="897"/>
      <c r="DY585" s="128"/>
      <c r="DZ585" s="128"/>
      <c r="EA585" s="128"/>
      <c r="EB585" s="128"/>
      <c r="EC585" s="128"/>
      <c r="ED585" s="197"/>
      <c r="EE585" s="207"/>
      <c r="EF585" s="206"/>
      <c r="EG585" s="206"/>
      <c r="EH585" s="206"/>
      <c r="EI585" s="206"/>
      <c r="EJ585" s="206"/>
      <c r="EK585" s="206"/>
      <c r="EL585" s="206"/>
      <c r="EM585" s="206"/>
      <c r="EN585" s="206"/>
      <c r="EO585" s="206"/>
      <c r="EP585" s="206"/>
      <c r="EQ585" s="206"/>
      <c r="ER585" s="206"/>
      <c r="ES585" s="206"/>
      <c r="ET585" s="206"/>
      <c r="EU585" s="206"/>
      <c r="EV585" s="206"/>
      <c r="EW585" s="206"/>
      <c r="EX585" s="206"/>
      <c r="EY585" s="206"/>
      <c r="EZ585" s="206"/>
      <c r="FA585" s="206"/>
      <c r="FB585" s="206"/>
      <c r="FC585" s="206"/>
      <c r="FD585" s="206"/>
      <c r="FE585" s="206"/>
      <c r="FF585" s="206"/>
      <c r="FG585" s="206"/>
      <c r="FH585" s="206"/>
      <c r="FI585" s="206"/>
      <c r="FJ585" s="206"/>
      <c r="FK585" s="206"/>
      <c r="FL585" s="206"/>
      <c r="FM585" s="206"/>
      <c r="FN585" s="206"/>
      <c r="FO585" s="206"/>
      <c r="FP585" s="206"/>
      <c r="FQ585" s="206"/>
      <c r="FR585" s="206"/>
      <c r="FS585" s="206"/>
      <c r="FT585" s="206"/>
      <c r="FU585" s="206"/>
      <c r="FV585" s="206"/>
      <c r="FW585" s="206"/>
      <c r="FX585" s="206"/>
      <c r="FY585" s="206"/>
      <c r="FZ585" s="206"/>
      <c r="GA585" s="206"/>
      <c r="GB585" s="206"/>
      <c r="GC585" s="206"/>
      <c r="GD585" s="206"/>
      <c r="GE585" s="206"/>
      <c r="GF585" s="206"/>
      <c r="GG585" s="206"/>
      <c r="GH585" s="206"/>
      <c r="GI585" s="206"/>
      <c r="GJ585" s="206"/>
      <c r="GK585" s="206"/>
      <c r="GL585" s="206"/>
      <c r="GM585" s="206"/>
    </row>
    <row r="586" spans="1:195" s="236" customFormat="1" ht="17.100000000000001" customHeight="1">
      <c r="A586" s="128"/>
      <c r="B586" s="128"/>
      <c r="C586" s="274"/>
      <c r="D586" s="274"/>
      <c r="E586" s="58"/>
      <c r="F586" s="58"/>
      <c r="G586" s="58"/>
      <c r="H586" s="58"/>
      <c r="I586" s="58"/>
      <c r="J586" s="58"/>
      <c r="K586" s="58"/>
      <c r="L586" s="58"/>
      <c r="M586" s="58"/>
      <c r="N586" s="58"/>
      <c r="O586" s="58"/>
      <c r="P586" s="58"/>
      <c r="Q586" s="58"/>
      <c r="R586" s="58"/>
      <c r="S586" s="58"/>
      <c r="T586" s="274"/>
      <c r="U586" s="58"/>
      <c r="V586" s="58"/>
      <c r="W586" s="58"/>
      <c r="X586" s="58"/>
      <c r="Y586" s="58"/>
      <c r="Z586" s="58"/>
      <c r="AA586" s="58"/>
      <c r="AB586" s="58"/>
      <c r="AC586" s="58"/>
      <c r="AD586" s="58"/>
      <c r="AE586" s="58"/>
      <c r="AF586" s="58"/>
      <c r="AG586" s="274"/>
      <c r="AH586" s="58"/>
      <c r="AI586" s="58"/>
      <c r="AJ586" s="58"/>
      <c r="AK586" s="58"/>
      <c r="AL586" s="58"/>
      <c r="AM586" s="58"/>
      <c r="AN586" s="58"/>
      <c r="AO586" s="58"/>
      <c r="AP586" s="58"/>
      <c r="AQ586" s="58"/>
      <c r="AR586" s="58"/>
      <c r="AS586" s="58"/>
      <c r="AT586" s="274"/>
      <c r="AU586" s="58"/>
      <c r="AV586" s="58"/>
      <c r="AW586" s="58"/>
      <c r="AX586" s="58"/>
      <c r="AY586" s="58"/>
      <c r="AZ586" s="58"/>
      <c r="BA586" s="58"/>
      <c r="BB586" s="58"/>
      <c r="BC586" s="58"/>
      <c r="BD586" s="58"/>
      <c r="BE586" s="58"/>
      <c r="BF586" s="58"/>
      <c r="BG586" s="58"/>
      <c r="BH586" s="58"/>
      <c r="BI586" s="58"/>
      <c r="BJ586" s="58"/>
      <c r="BK586" s="58"/>
      <c r="BL586" s="58"/>
      <c r="BM586" s="128"/>
      <c r="BN586" s="128"/>
      <c r="BO586" s="128"/>
      <c r="BP586" s="128"/>
      <c r="BQ586" s="128"/>
      <c r="BR586" s="898"/>
      <c r="BS586" s="899"/>
      <c r="BT586" s="900"/>
      <c r="BU586" s="895"/>
      <c r="BV586" s="896"/>
      <c r="BW586" s="896"/>
      <c r="BX586" s="896"/>
      <c r="BY586" s="896"/>
      <c r="BZ586" s="897"/>
      <c r="CA586" s="895"/>
      <c r="CB586" s="896"/>
      <c r="CC586" s="897"/>
      <c r="CD586" s="895"/>
      <c r="CE586" s="896"/>
      <c r="CF586" s="896"/>
      <c r="CG586" s="896"/>
      <c r="CH586" s="896"/>
      <c r="CI586" s="896"/>
      <c r="CJ586" s="896"/>
      <c r="CK586" s="896"/>
      <c r="CL586" s="896"/>
      <c r="CM586" s="897"/>
      <c r="CN586" s="895"/>
      <c r="CO586" s="896"/>
      <c r="CP586" s="896"/>
      <c r="CQ586" s="896"/>
      <c r="CR586" s="896"/>
      <c r="CS586" s="897"/>
      <c r="CT586" s="895"/>
      <c r="CU586" s="896"/>
      <c r="CV586" s="897"/>
      <c r="CW586" s="895"/>
      <c r="CX586" s="896"/>
      <c r="CY586" s="896"/>
      <c r="CZ586" s="896"/>
      <c r="DA586" s="896"/>
      <c r="DB586" s="896"/>
      <c r="DC586" s="896"/>
      <c r="DD586" s="897"/>
      <c r="DE586" s="895"/>
      <c r="DF586" s="896"/>
      <c r="DG586" s="896"/>
      <c r="DH586" s="896"/>
      <c r="DI586" s="896"/>
      <c r="DJ586" s="896"/>
      <c r="DK586" s="896"/>
      <c r="DL586" s="896"/>
      <c r="DM586" s="896"/>
      <c r="DN586" s="897"/>
      <c r="DO586" s="895"/>
      <c r="DP586" s="896"/>
      <c r="DQ586" s="896"/>
      <c r="DR586" s="896"/>
      <c r="DS586" s="896"/>
      <c r="DT586" s="896"/>
      <c r="DU586" s="896"/>
      <c r="DV586" s="896"/>
      <c r="DW586" s="896"/>
      <c r="DX586" s="897"/>
      <c r="DY586" s="128"/>
      <c r="DZ586" s="128"/>
      <c r="EA586" s="128"/>
      <c r="EB586" s="128"/>
      <c r="EC586" s="128"/>
      <c r="ED586" s="197"/>
      <c r="EE586" s="207"/>
      <c r="EF586" s="206"/>
      <c r="EG586" s="206"/>
      <c r="EH586" s="206"/>
      <c r="EI586" s="206"/>
      <c r="EJ586" s="206"/>
      <c r="EK586" s="206"/>
      <c r="EL586" s="206"/>
      <c r="EM586" s="206"/>
      <c r="EN586" s="206"/>
      <c r="EO586" s="206"/>
      <c r="EP586" s="206"/>
      <c r="EQ586" s="206"/>
      <c r="ER586" s="206"/>
      <c r="ES586" s="206"/>
      <c r="ET586" s="206"/>
      <c r="EU586" s="206"/>
      <c r="EV586" s="206"/>
      <c r="EW586" s="206"/>
      <c r="EX586" s="206"/>
      <c r="EY586" s="206"/>
      <c r="EZ586" s="206"/>
      <c r="FA586" s="206"/>
      <c r="FB586" s="206"/>
      <c r="FC586" s="206"/>
      <c r="FD586" s="206"/>
      <c r="FE586" s="206"/>
      <c r="FF586" s="206"/>
      <c r="FG586" s="206"/>
      <c r="FH586" s="206"/>
      <c r="FI586" s="206"/>
      <c r="FJ586" s="206"/>
      <c r="FK586" s="206"/>
      <c r="FL586" s="206"/>
      <c r="FM586" s="206"/>
      <c r="FN586" s="206"/>
      <c r="FO586" s="206"/>
      <c r="FP586" s="206"/>
      <c r="FQ586" s="206"/>
      <c r="FR586" s="206"/>
      <c r="FS586" s="206"/>
      <c r="FT586" s="206"/>
      <c r="FU586" s="206"/>
      <c r="FV586" s="206"/>
      <c r="FW586" s="206"/>
      <c r="FX586" s="206"/>
      <c r="FY586" s="206"/>
      <c r="FZ586" s="206"/>
      <c r="GA586" s="206"/>
      <c r="GB586" s="206"/>
      <c r="GC586" s="206"/>
      <c r="GD586" s="206"/>
      <c r="GE586" s="206"/>
      <c r="GF586" s="206"/>
      <c r="GG586" s="206"/>
      <c r="GH586" s="206"/>
      <c r="GI586" s="206"/>
      <c r="GJ586" s="206"/>
      <c r="GK586" s="206"/>
      <c r="GL586" s="206"/>
      <c r="GM586" s="206"/>
    </row>
    <row r="587" spans="1:195" s="236" customFormat="1" ht="17.100000000000001" customHeight="1">
      <c r="A587" s="128"/>
      <c r="B587" s="128"/>
      <c r="C587" s="274"/>
      <c r="D587" s="274"/>
      <c r="E587" s="58"/>
      <c r="F587" s="58"/>
      <c r="G587" s="58"/>
      <c r="H587" s="58"/>
      <c r="I587" s="58"/>
      <c r="J587" s="58"/>
      <c r="K587" s="58"/>
      <c r="L587" s="58"/>
      <c r="M587" s="58"/>
      <c r="N587" s="58"/>
      <c r="O587" s="58"/>
      <c r="P587" s="58"/>
      <c r="Q587" s="58"/>
      <c r="R587" s="58"/>
      <c r="S587" s="58"/>
      <c r="T587" s="274"/>
      <c r="U587" s="58"/>
      <c r="V587" s="58"/>
      <c r="W587" s="58"/>
      <c r="X587" s="58"/>
      <c r="Y587" s="58"/>
      <c r="Z587" s="58"/>
      <c r="AA587" s="58"/>
      <c r="AB587" s="58"/>
      <c r="AC587" s="58"/>
      <c r="AD587" s="58"/>
      <c r="AE587" s="58"/>
      <c r="AF587" s="58"/>
      <c r="AG587" s="274"/>
      <c r="AH587" s="58"/>
      <c r="AI587" s="58"/>
      <c r="AJ587" s="58"/>
      <c r="AK587" s="58"/>
      <c r="AL587" s="58"/>
      <c r="AM587" s="58"/>
      <c r="AN587" s="58"/>
      <c r="AO587" s="58"/>
      <c r="AP587" s="58"/>
      <c r="AQ587" s="58"/>
      <c r="AR587" s="58"/>
      <c r="AS587" s="58"/>
      <c r="AT587" s="274"/>
      <c r="AU587" s="58"/>
      <c r="AV587" s="58"/>
      <c r="AW587" s="58"/>
      <c r="AX587" s="58"/>
      <c r="AY587" s="58"/>
      <c r="AZ587" s="58"/>
      <c r="BA587" s="58"/>
      <c r="BB587" s="58"/>
      <c r="BC587" s="58"/>
      <c r="BD587" s="58"/>
      <c r="BE587" s="58"/>
      <c r="BF587" s="58"/>
      <c r="BG587" s="58"/>
      <c r="BH587" s="58"/>
      <c r="BI587" s="58"/>
      <c r="BJ587" s="58"/>
      <c r="BK587" s="58"/>
      <c r="BL587" s="58"/>
      <c r="BM587" s="128"/>
      <c r="BN587" s="128"/>
      <c r="BO587" s="128"/>
      <c r="BP587" s="128"/>
      <c r="BQ587" s="128"/>
      <c r="BR587" s="898"/>
      <c r="BS587" s="899"/>
      <c r="BT587" s="900"/>
      <c r="BU587" s="895"/>
      <c r="BV587" s="896"/>
      <c r="BW587" s="896"/>
      <c r="BX587" s="896"/>
      <c r="BY587" s="896"/>
      <c r="BZ587" s="897"/>
      <c r="CA587" s="895"/>
      <c r="CB587" s="896"/>
      <c r="CC587" s="897"/>
      <c r="CD587" s="895"/>
      <c r="CE587" s="896"/>
      <c r="CF587" s="896"/>
      <c r="CG587" s="896"/>
      <c r="CH587" s="896"/>
      <c r="CI587" s="896"/>
      <c r="CJ587" s="896"/>
      <c r="CK587" s="896"/>
      <c r="CL587" s="896"/>
      <c r="CM587" s="897"/>
      <c r="CN587" s="895"/>
      <c r="CO587" s="896"/>
      <c r="CP587" s="896"/>
      <c r="CQ587" s="896"/>
      <c r="CR587" s="896"/>
      <c r="CS587" s="897"/>
      <c r="CT587" s="895"/>
      <c r="CU587" s="896"/>
      <c r="CV587" s="897"/>
      <c r="CW587" s="895"/>
      <c r="CX587" s="896"/>
      <c r="CY587" s="896"/>
      <c r="CZ587" s="896"/>
      <c r="DA587" s="896"/>
      <c r="DB587" s="896"/>
      <c r="DC587" s="896"/>
      <c r="DD587" s="897"/>
      <c r="DE587" s="895"/>
      <c r="DF587" s="896"/>
      <c r="DG587" s="896"/>
      <c r="DH587" s="896"/>
      <c r="DI587" s="896"/>
      <c r="DJ587" s="896"/>
      <c r="DK587" s="896"/>
      <c r="DL587" s="896"/>
      <c r="DM587" s="896"/>
      <c r="DN587" s="897"/>
      <c r="DO587" s="895"/>
      <c r="DP587" s="896"/>
      <c r="DQ587" s="896"/>
      <c r="DR587" s="896"/>
      <c r="DS587" s="896"/>
      <c r="DT587" s="896"/>
      <c r="DU587" s="896"/>
      <c r="DV587" s="896"/>
      <c r="DW587" s="896"/>
      <c r="DX587" s="897"/>
      <c r="DY587" s="128"/>
      <c r="DZ587" s="128"/>
      <c r="EA587" s="128"/>
      <c r="EB587" s="128"/>
      <c r="EC587" s="128"/>
      <c r="ED587" s="197"/>
      <c r="EE587" s="207"/>
      <c r="EF587" s="206"/>
      <c r="EG587" s="206"/>
      <c r="EH587" s="206"/>
      <c r="EI587" s="206"/>
      <c r="EJ587" s="206"/>
      <c r="EK587" s="206"/>
      <c r="EL587" s="206"/>
      <c r="EM587" s="206"/>
      <c r="EN587" s="206"/>
      <c r="EO587" s="206"/>
      <c r="EP587" s="206"/>
      <c r="EQ587" s="206"/>
      <c r="ER587" s="206"/>
      <c r="ES587" s="206"/>
      <c r="ET587" s="206"/>
      <c r="EU587" s="206"/>
      <c r="EV587" s="206"/>
      <c r="EW587" s="206"/>
      <c r="EX587" s="206"/>
      <c r="EY587" s="206"/>
      <c r="EZ587" s="206"/>
      <c r="FA587" s="206"/>
      <c r="FB587" s="206"/>
      <c r="FC587" s="206"/>
      <c r="FD587" s="206"/>
      <c r="FE587" s="206"/>
      <c r="FF587" s="206"/>
      <c r="FG587" s="206"/>
      <c r="FH587" s="206"/>
      <c r="FI587" s="206"/>
      <c r="FJ587" s="206"/>
      <c r="FK587" s="206"/>
      <c r="FL587" s="206"/>
      <c r="FM587" s="206"/>
      <c r="FN587" s="206"/>
      <c r="FO587" s="206"/>
      <c r="FP587" s="206"/>
      <c r="FQ587" s="206"/>
      <c r="FR587" s="206"/>
      <c r="FS587" s="206"/>
      <c r="FT587" s="206"/>
      <c r="FU587" s="206"/>
      <c r="FV587" s="206"/>
      <c r="FW587" s="206"/>
      <c r="FX587" s="206"/>
      <c r="FY587" s="206"/>
      <c r="FZ587" s="206"/>
      <c r="GA587" s="206"/>
      <c r="GB587" s="206"/>
      <c r="GC587" s="206"/>
      <c r="GD587" s="206"/>
      <c r="GE587" s="206"/>
      <c r="GF587" s="206"/>
      <c r="GG587" s="206"/>
      <c r="GH587" s="206"/>
      <c r="GI587" s="206"/>
      <c r="GJ587" s="206"/>
      <c r="GK587" s="206"/>
      <c r="GL587" s="206"/>
      <c r="GM587" s="206"/>
    </row>
    <row r="588" spans="1:195" s="236" customFormat="1" ht="17.100000000000001" customHeight="1">
      <c r="A588" s="128"/>
      <c r="B588" s="128"/>
      <c r="C588" s="274"/>
      <c r="D588" s="274"/>
      <c r="E588" s="58"/>
      <c r="F588" s="58"/>
      <c r="G588" s="58"/>
      <c r="H588" s="58"/>
      <c r="I588" s="58"/>
      <c r="J588" s="58"/>
      <c r="K588" s="58"/>
      <c r="L588" s="58"/>
      <c r="M588" s="58"/>
      <c r="N588" s="58"/>
      <c r="O588" s="58"/>
      <c r="P588" s="58"/>
      <c r="Q588" s="58"/>
      <c r="R588" s="58"/>
      <c r="S588" s="58"/>
      <c r="T588" s="274"/>
      <c r="U588" s="58"/>
      <c r="V588" s="58"/>
      <c r="W588" s="58"/>
      <c r="X588" s="58"/>
      <c r="Y588" s="58"/>
      <c r="Z588" s="58"/>
      <c r="AA588" s="58"/>
      <c r="AB588" s="58"/>
      <c r="AC588" s="58"/>
      <c r="AD588" s="58"/>
      <c r="AE588" s="58"/>
      <c r="AF588" s="58"/>
      <c r="AG588" s="274"/>
      <c r="AH588" s="58"/>
      <c r="AI588" s="58"/>
      <c r="AJ588" s="58"/>
      <c r="AK588" s="58"/>
      <c r="AL588" s="58"/>
      <c r="AM588" s="58"/>
      <c r="AN588" s="58"/>
      <c r="AO588" s="58"/>
      <c r="AP588" s="58"/>
      <c r="AQ588" s="58"/>
      <c r="AR588" s="58"/>
      <c r="AS588" s="58"/>
      <c r="AT588" s="274"/>
      <c r="AU588" s="58"/>
      <c r="AV588" s="58"/>
      <c r="AW588" s="58"/>
      <c r="AX588" s="58"/>
      <c r="AY588" s="58"/>
      <c r="AZ588" s="58"/>
      <c r="BA588" s="58"/>
      <c r="BB588" s="58"/>
      <c r="BC588" s="58"/>
      <c r="BD588" s="58"/>
      <c r="BE588" s="58"/>
      <c r="BF588" s="58"/>
      <c r="BG588" s="58"/>
      <c r="BH588" s="58"/>
      <c r="BI588" s="58"/>
      <c r="BJ588" s="58"/>
      <c r="BK588" s="58"/>
      <c r="BL588" s="58"/>
      <c r="BM588" s="128"/>
      <c r="BN588" s="128"/>
      <c r="BO588" s="128"/>
      <c r="BP588" s="128"/>
      <c r="BQ588" s="128"/>
      <c r="BR588" s="898"/>
      <c r="BS588" s="899"/>
      <c r="BT588" s="900"/>
      <c r="BU588" s="895"/>
      <c r="BV588" s="896"/>
      <c r="BW588" s="896"/>
      <c r="BX588" s="896"/>
      <c r="BY588" s="896"/>
      <c r="BZ588" s="897"/>
      <c r="CA588" s="895"/>
      <c r="CB588" s="896"/>
      <c r="CC588" s="897"/>
      <c r="CD588" s="895"/>
      <c r="CE588" s="896"/>
      <c r="CF588" s="896"/>
      <c r="CG588" s="896"/>
      <c r="CH588" s="896"/>
      <c r="CI588" s="896"/>
      <c r="CJ588" s="896"/>
      <c r="CK588" s="896"/>
      <c r="CL588" s="896"/>
      <c r="CM588" s="897"/>
      <c r="CN588" s="895"/>
      <c r="CO588" s="896"/>
      <c r="CP588" s="896"/>
      <c r="CQ588" s="896"/>
      <c r="CR588" s="896"/>
      <c r="CS588" s="897"/>
      <c r="CT588" s="895"/>
      <c r="CU588" s="896"/>
      <c r="CV588" s="897"/>
      <c r="CW588" s="895"/>
      <c r="CX588" s="896"/>
      <c r="CY588" s="896"/>
      <c r="CZ588" s="896"/>
      <c r="DA588" s="896"/>
      <c r="DB588" s="896"/>
      <c r="DC588" s="896"/>
      <c r="DD588" s="897"/>
      <c r="DE588" s="895"/>
      <c r="DF588" s="896"/>
      <c r="DG588" s="896"/>
      <c r="DH588" s="896"/>
      <c r="DI588" s="896"/>
      <c r="DJ588" s="896"/>
      <c r="DK588" s="896"/>
      <c r="DL588" s="896"/>
      <c r="DM588" s="896"/>
      <c r="DN588" s="897"/>
      <c r="DO588" s="895"/>
      <c r="DP588" s="896"/>
      <c r="DQ588" s="896"/>
      <c r="DR588" s="896"/>
      <c r="DS588" s="896"/>
      <c r="DT588" s="896"/>
      <c r="DU588" s="896"/>
      <c r="DV588" s="896"/>
      <c r="DW588" s="896"/>
      <c r="DX588" s="897"/>
      <c r="DY588" s="128"/>
      <c r="DZ588" s="128"/>
      <c r="EA588" s="128"/>
      <c r="EB588" s="128"/>
      <c r="EC588" s="128"/>
      <c r="ED588" s="197"/>
      <c r="EE588" s="207"/>
      <c r="EF588" s="206"/>
      <c r="EG588" s="206"/>
      <c r="EH588" s="206"/>
      <c r="EI588" s="206"/>
      <c r="EJ588" s="206"/>
      <c r="EK588" s="206"/>
      <c r="EL588" s="206"/>
      <c r="EM588" s="206"/>
      <c r="EN588" s="206"/>
      <c r="EO588" s="206"/>
      <c r="EP588" s="206"/>
      <c r="EQ588" s="206"/>
      <c r="ER588" s="206"/>
      <c r="ES588" s="206"/>
      <c r="ET588" s="206"/>
      <c r="EU588" s="206"/>
      <c r="EV588" s="206"/>
      <c r="EW588" s="206"/>
      <c r="EX588" s="206"/>
      <c r="EY588" s="206"/>
      <c r="EZ588" s="206"/>
      <c r="FA588" s="206"/>
      <c r="FB588" s="206"/>
      <c r="FC588" s="206"/>
      <c r="FD588" s="206"/>
      <c r="FE588" s="206"/>
      <c r="FF588" s="206"/>
      <c r="FG588" s="206"/>
      <c r="FH588" s="206"/>
      <c r="FI588" s="206"/>
      <c r="FJ588" s="206"/>
      <c r="FK588" s="206"/>
      <c r="FL588" s="206"/>
      <c r="FM588" s="206"/>
      <c r="FN588" s="206"/>
      <c r="FO588" s="206"/>
      <c r="FP588" s="206"/>
      <c r="FQ588" s="206"/>
      <c r="FR588" s="206"/>
      <c r="FS588" s="206"/>
      <c r="FT588" s="206"/>
      <c r="FU588" s="206"/>
      <c r="FV588" s="206"/>
      <c r="FW588" s="206"/>
      <c r="FX588" s="206"/>
      <c r="FY588" s="206"/>
      <c r="FZ588" s="206"/>
      <c r="GA588" s="206"/>
      <c r="GB588" s="206"/>
      <c r="GC588" s="206"/>
      <c r="GD588" s="206"/>
      <c r="GE588" s="206"/>
      <c r="GF588" s="206"/>
      <c r="GG588" s="206"/>
      <c r="GH588" s="206"/>
      <c r="GI588" s="206"/>
      <c r="GJ588" s="206"/>
      <c r="GK588" s="206"/>
      <c r="GL588" s="206"/>
      <c r="GM588" s="206"/>
    </row>
    <row r="589" spans="1:195" s="236" customFormat="1" ht="17.100000000000001" customHeight="1">
      <c r="A589" s="128"/>
      <c r="B589" s="128"/>
      <c r="C589" s="274"/>
      <c r="D589" s="274"/>
      <c r="E589" s="58"/>
      <c r="F589" s="58"/>
      <c r="G589" s="58"/>
      <c r="H589" s="58"/>
      <c r="I589" s="58"/>
      <c r="J589" s="58"/>
      <c r="K589" s="58"/>
      <c r="L589" s="58"/>
      <c r="M589" s="58"/>
      <c r="N589" s="58"/>
      <c r="O589" s="58"/>
      <c r="P589" s="58"/>
      <c r="Q589" s="58"/>
      <c r="R589" s="58"/>
      <c r="S589" s="58"/>
      <c r="T589" s="274"/>
      <c r="U589" s="58"/>
      <c r="V589" s="58"/>
      <c r="W589" s="58"/>
      <c r="X589" s="58"/>
      <c r="Y589" s="58"/>
      <c r="Z589" s="58"/>
      <c r="AA589" s="58"/>
      <c r="AB589" s="58"/>
      <c r="AC589" s="58"/>
      <c r="AD589" s="58"/>
      <c r="AE589" s="58"/>
      <c r="AF589" s="58"/>
      <c r="AG589" s="274"/>
      <c r="AH589" s="58"/>
      <c r="AI589" s="58"/>
      <c r="AJ589" s="58"/>
      <c r="AK589" s="58"/>
      <c r="AL589" s="58"/>
      <c r="AM589" s="58"/>
      <c r="AN589" s="58"/>
      <c r="AO589" s="58"/>
      <c r="AP589" s="58"/>
      <c r="AQ589" s="58"/>
      <c r="AR589" s="58"/>
      <c r="AS589" s="58"/>
      <c r="AT589" s="274"/>
      <c r="AU589" s="58"/>
      <c r="AV589" s="58"/>
      <c r="AW589" s="58"/>
      <c r="AX589" s="58"/>
      <c r="AY589" s="58"/>
      <c r="AZ589" s="58"/>
      <c r="BA589" s="58"/>
      <c r="BB589" s="58"/>
      <c r="BC589" s="58"/>
      <c r="BD589" s="58"/>
      <c r="BE589" s="58"/>
      <c r="BF589" s="58"/>
      <c r="BG589" s="58"/>
      <c r="BH589" s="58"/>
      <c r="BI589" s="58"/>
      <c r="BJ589" s="58"/>
      <c r="BK589" s="58"/>
      <c r="BL589" s="58"/>
      <c r="BM589" s="128"/>
      <c r="BN589" s="128"/>
      <c r="BO589" s="128"/>
      <c r="BP589" s="128"/>
      <c r="BQ589" s="128"/>
      <c r="BR589" s="898"/>
      <c r="BS589" s="899"/>
      <c r="BT589" s="900"/>
      <c r="BU589" s="895"/>
      <c r="BV589" s="896"/>
      <c r="BW589" s="896"/>
      <c r="BX589" s="896"/>
      <c r="BY589" s="896"/>
      <c r="BZ589" s="897"/>
      <c r="CA589" s="895"/>
      <c r="CB589" s="896"/>
      <c r="CC589" s="897"/>
      <c r="CD589" s="895"/>
      <c r="CE589" s="896"/>
      <c r="CF589" s="896"/>
      <c r="CG589" s="896"/>
      <c r="CH589" s="896"/>
      <c r="CI589" s="896"/>
      <c r="CJ589" s="896"/>
      <c r="CK589" s="896"/>
      <c r="CL589" s="896"/>
      <c r="CM589" s="897"/>
      <c r="CN589" s="895"/>
      <c r="CO589" s="896"/>
      <c r="CP589" s="896"/>
      <c r="CQ589" s="896"/>
      <c r="CR589" s="896"/>
      <c r="CS589" s="897"/>
      <c r="CT589" s="895"/>
      <c r="CU589" s="896"/>
      <c r="CV589" s="897"/>
      <c r="CW589" s="895"/>
      <c r="CX589" s="896"/>
      <c r="CY589" s="896"/>
      <c r="CZ589" s="896"/>
      <c r="DA589" s="896"/>
      <c r="DB589" s="896"/>
      <c r="DC589" s="896"/>
      <c r="DD589" s="897"/>
      <c r="DE589" s="895"/>
      <c r="DF589" s="896"/>
      <c r="DG589" s="896"/>
      <c r="DH589" s="896"/>
      <c r="DI589" s="896"/>
      <c r="DJ589" s="896"/>
      <c r="DK589" s="896"/>
      <c r="DL589" s="896"/>
      <c r="DM589" s="896"/>
      <c r="DN589" s="897"/>
      <c r="DO589" s="895"/>
      <c r="DP589" s="896"/>
      <c r="DQ589" s="896"/>
      <c r="DR589" s="896"/>
      <c r="DS589" s="896"/>
      <c r="DT589" s="896"/>
      <c r="DU589" s="896"/>
      <c r="DV589" s="896"/>
      <c r="DW589" s="896"/>
      <c r="DX589" s="897"/>
      <c r="DY589" s="128"/>
      <c r="DZ589" s="128"/>
      <c r="EA589" s="128"/>
      <c r="EB589" s="128"/>
      <c r="EC589" s="128"/>
      <c r="ED589" s="197"/>
      <c r="EE589" s="207"/>
      <c r="EF589" s="206"/>
      <c r="EG589" s="206"/>
      <c r="EH589" s="206"/>
      <c r="EI589" s="206"/>
      <c r="EJ589" s="206"/>
      <c r="EK589" s="206"/>
      <c r="EL589" s="206"/>
      <c r="EM589" s="206"/>
      <c r="EN589" s="206"/>
      <c r="EO589" s="206"/>
      <c r="EP589" s="206"/>
      <c r="EQ589" s="206"/>
      <c r="ER589" s="206"/>
      <c r="ES589" s="206"/>
      <c r="ET589" s="206"/>
      <c r="EU589" s="206"/>
      <c r="EV589" s="206"/>
      <c r="EW589" s="206"/>
      <c r="EX589" s="206"/>
      <c r="EY589" s="206"/>
      <c r="EZ589" s="206"/>
      <c r="FA589" s="206"/>
      <c r="FB589" s="206"/>
      <c r="FC589" s="206"/>
      <c r="FD589" s="206"/>
      <c r="FE589" s="206"/>
      <c r="FF589" s="206"/>
      <c r="FG589" s="206"/>
      <c r="FH589" s="206"/>
      <c r="FI589" s="206"/>
      <c r="FJ589" s="206"/>
      <c r="FK589" s="206"/>
      <c r="FL589" s="206"/>
      <c r="FM589" s="206"/>
      <c r="FN589" s="206"/>
      <c r="FO589" s="206"/>
      <c r="FP589" s="206"/>
      <c r="FQ589" s="206"/>
      <c r="FR589" s="206"/>
      <c r="FS589" s="206"/>
      <c r="FT589" s="206"/>
      <c r="FU589" s="206"/>
      <c r="FV589" s="206"/>
      <c r="FW589" s="206"/>
      <c r="FX589" s="206"/>
      <c r="FY589" s="206"/>
      <c r="FZ589" s="206"/>
      <c r="GA589" s="206"/>
      <c r="GB589" s="206"/>
      <c r="GC589" s="206"/>
      <c r="GD589" s="206"/>
      <c r="GE589" s="206"/>
      <c r="GF589" s="206"/>
      <c r="GG589" s="206"/>
      <c r="GH589" s="206"/>
      <c r="GI589" s="206"/>
      <c r="GJ589" s="206"/>
      <c r="GK589" s="206"/>
      <c r="GL589" s="206"/>
      <c r="GM589" s="206"/>
    </row>
    <row r="590" spans="1:195" s="236" customFormat="1" ht="17.100000000000001" customHeight="1">
      <c r="A590" s="128"/>
      <c r="B590" s="128"/>
      <c r="C590" s="274"/>
      <c r="D590" s="274"/>
      <c r="E590" s="58"/>
      <c r="F590" s="58"/>
      <c r="G590" s="58"/>
      <c r="H590" s="58"/>
      <c r="I590" s="58"/>
      <c r="J590" s="58"/>
      <c r="K590" s="58"/>
      <c r="L590" s="58"/>
      <c r="M590" s="58"/>
      <c r="N590" s="58"/>
      <c r="O590" s="58"/>
      <c r="P590" s="58"/>
      <c r="Q590" s="58"/>
      <c r="R590" s="58"/>
      <c r="S590" s="58"/>
      <c r="T590" s="274"/>
      <c r="U590" s="58"/>
      <c r="V590" s="58"/>
      <c r="W590" s="58"/>
      <c r="X590" s="58"/>
      <c r="Y590" s="58"/>
      <c r="Z590" s="58"/>
      <c r="AA590" s="58"/>
      <c r="AB590" s="58"/>
      <c r="AC590" s="58"/>
      <c r="AD590" s="58"/>
      <c r="AE590" s="58"/>
      <c r="AF590" s="58"/>
      <c r="AG590" s="274"/>
      <c r="AH590" s="58"/>
      <c r="AI590" s="58"/>
      <c r="AJ590" s="58"/>
      <c r="AK590" s="58"/>
      <c r="AL590" s="58"/>
      <c r="AM590" s="58"/>
      <c r="AN590" s="58"/>
      <c r="AO590" s="58"/>
      <c r="AP590" s="58"/>
      <c r="AQ590" s="58"/>
      <c r="AR590" s="58"/>
      <c r="AS590" s="58"/>
      <c r="AT590" s="274"/>
      <c r="AU590" s="58"/>
      <c r="AV590" s="58"/>
      <c r="AW590" s="58"/>
      <c r="AX590" s="58"/>
      <c r="AY590" s="58"/>
      <c r="AZ590" s="58"/>
      <c r="BA590" s="58"/>
      <c r="BB590" s="58"/>
      <c r="BC590" s="58"/>
      <c r="BD590" s="58"/>
      <c r="BE590" s="58"/>
      <c r="BF590" s="58"/>
      <c r="BG590" s="58"/>
      <c r="BH590" s="58"/>
      <c r="BI590" s="58"/>
      <c r="BJ590" s="58"/>
      <c r="BK590" s="58"/>
      <c r="BL590" s="58"/>
      <c r="BM590" s="128"/>
      <c r="BN590" s="128"/>
      <c r="BO590" s="128"/>
      <c r="BP590" s="128"/>
      <c r="BQ590" s="128"/>
      <c r="BR590" s="898"/>
      <c r="BS590" s="899"/>
      <c r="BT590" s="900"/>
      <c r="BU590" s="895"/>
      <c r="BV590" s="896"/>
      <c r="BW590" s="896"/>
      <c r="BX590" s="896"/>
      <c r="BY590" s="896"/>
      <c r="BZ590" s="897"/>
      <c r="CA590" s="895"/>
      <c r="CB590" s="896"/>
      <c r="CC590" s="897"/>
      <c r="CD590" s="895"/>
      <c r="CE590" s="896"/>
      <c r="CF590" s="896"/>
      <c r="CG590" s="896"/>
      <c r="CH590" s="896"/>
      <c r="CI590" s="896"/>
      <c r="CJ590" s="896"/>
      <c r="CK590" s="896"/>
      <c r="CL590" s="896"/>
      <c r="CM590" s="897"/>
      <c r="CN590" s="895"/>
      <c r="CO590" s="896"/>
      <c r="CP590" s="896"/>
      <c r="CQ590" s="896"/>
      <c r="CR590" s="896"/>
      <c r="CS590" s="897"/>
      <c r="CT590" s="895"/>
      <c r="CU590" s="896"/>
      <c r="CV590" s="897"/>
      <c r="CW590" s="895"/>
      <c r="CX590" s="896"/>
      <c r="CY590" s="896"/>
      <c r="CZ590" s="896"/>
      <c r="DA590" s="896"/>
      <c r="DB590" s="896"/>
      <c r="DC590" s="896"/>
      <c r="DD590" s="897"/>
      <c r="DE590" s="895"/>
      <c r="DF590" s="896"/>
      <c r="DG590" s="896"/>
      <c r="DH590" s="896"/>
      <c r="DI590" s="896"/>
      <c r="DJ590" s="896"/>
      <c r="DK590" s="896"/>
      <c r="DL590" s="896"/>
      <c r="DM590" s="896"/>
      <c r="DN590" s="897"/>
      <c r="DO590" s="895"/>
      <c r="DP590" s="896"/>
      <c r="DQ590" s="896"/>
      <c r="DR590" s="896"/>
      <c r="DS590" s="896"/>
      <c r="DT590" s="896"/>
      <c r="DU590" s="896"/>
      <c r="DV590" s="896"/>
      <c r="DW590" s="896"/>
      <c r="DX590" s="897"/>
      <c r="DY590" s="128"/>
      <c r="DZ590" s="128"/>
      <c r="EA590" s="128"/>
      <c r="EB590" s="128"/>
      <c r="EC590" s="128"/>
      <c r="ED590" s="197"/>
      <c r="EE590" s="207"/>
      <c r="EF590" s="206"/>
      <c r="EG590" s="206"/>
      <c r="EH590" s="206"/>
      <c r="EI590" s="206"/>
      <c r="EJ590" s="206"/>
      <c r="EK590" s="206"/>
      <c r="EL590" s="206"/>
      <c r="EM590" s="206"/>
      <c r="EN590" s="206"/>
      <c r="EO590" s="206"/>
      <c r="EP590" s="206"/>
      <c r="EQ590" s="206"/>
      <c r="ER590" s="206"/>
      <c r="ES590" s="206"/>
      <c r="ET590" s="206"/>
      <c r="EU590" s="206"/>
      <c r="EV590" s="206"/>
      <c r="EW590" s="206"/>
      <c r="EX590" s="206"/>
      <c r="EY590" s="206"/>
      <c r="EZ590" s="206"/>
      <c r="FA590" s="206"/>
      <c r="FB590" s="206"/>
      <c r="FC590" s="206"/>
      <c r="FD590" s="206"/>
      <c r="FE590" s="206"/>
      <c r="FF590" s="206"/>
      <c r="FG590" s="206"/>
      <c r="FH590" s="206"/>
      <c r="FI590" s="206"/>
      <c r="FJ590" s="206"/>
      <c r="FK590" s="206"/>
      <c r="FL590" s="206"/>
      <c r="FM590" s="206"/>
      <c r="FN590" s="206"/>
      <c r="FO590" s="206"/>
      <c r="FP590" s="206"/>
      <c r="FQ590" s="206"/>
      <c r="FR590" s="206"/>
      <c r="FS590" s="206"/>
      <c r="FT590" s="206"/>
      <c r="FU590" s="206"/>
      <c r="FV590" s="206"/>
      <c r="FW590" s="206"/>
      <c r="FX590" s="206"/>
      <c r="FY590" s="206"/>
      <c r="FZ590" s="206"/>
      <c r="GA590" s="206"/>
      <c r="GB590" s="206"/>
      <c r="GC590" s="206"/>
      <c r="GD590" s="206"/>
      <c r="GE590" s="206"/>
      <c r="GF590" s="206"/>
      <c r="GG590" s="206"/>
      <c r="GH590" s="206"/>
      <c r="GI590" s="206"/>
      <c r="GJ590" s="206"/>
      <c r="GK590" s="206"/>
      <c r="GL590" s="206"/>
      <c r="GM590" s="206"/>
    </row>
    <row r="591" spans="1:195" s="236" customFormat="1" ht="17.100000000000001" customHeight="1">
      <c r="A591" s="128"/>
      <c r="B591" s="128"/>
      <c r="C591" s="274"/>
      <c r="D591" s="274"/>
      <c r="E591" s="58"/>
      <c r="F591" s="58"/>
      <c r="G591" s="58"/>
      <c r="H591" s="58"/>
      <c r="I591" s="58"/>
      <c r="J591" s="58"/>
      <c r="K591" s="58"/>
      <c r="L591" s="58"/>
      <c r="M591" s="58"/>
      <c r="N591" s="58"/>
      <c r="O591" s="58"/>
      <c r="P591" s="58"/>
      <c r="Q591" s="58"/>
      <c r="R591" s="58"/>
      <c r="S591" s="58"/>
      <c r="T591" s="274"/>
      <c r="U591" s="58"/>
      <c r="V591" s="58"/>
      <c r="W591" s="58"/>
      <c r="X591" s="58"/>
      <c r="Y591" s="58"/>
      <c r="Z591" s="58"/>
      <c r="AA591" s="58"/>
      <c r="AB591" s="58"/>
      <c r="AC591" s="58"/>
      <c r="AD591" s="58"/>
      <c r="AE591" s="58"/>
      <c r="AF591" s="58"/>
      <c r="AG591" s="274"/>
      <c r="AH591" s="58"/>
      <c r="AI591" s="58"/>
      <c r="AJ591" s="58"/>
      <c r="AK591" s="58"/>
      <c r="AL591" s="58"/>
      <c r="AM591" s="58"/>
      <c r="AN591" s="58"/>
      <c r="AO591" s="58"/>
      <c r="AP591" s="58"/>
      <c r="AQ591" s="58"/>
      <c r="AR591" s="58"/>
      <c r="AS591" s="58"/>
      <c r="AT591" s="274"/>
      <c r="AU591" s="58"/>
      <c r="AV591" s="58"/>
      <c r="AW591" s="58"/>
      <c r="AX591" s="58"/>
      <c r="AY591" s="58"/>
      <c r="AZ591" s="58"/>
      <c r="BA591" s="58"/>
      <c r="BB591" s="58"/>
      <c r="BC591" s="58"/>
      <c r="BD591" s="58"/>
      <c r="BE591" s="58"/>
      <c r="BF591" s="58"/>
      <c r="BG591" s="58"/>
      <c r="BH591" s="58"/>
      <c r="BI591" s="58"/>
      <c r="BJ591" s="58"/>
      <c r="BK591" s="58"/>
      <c r="BL591" s="58"/>
      <c r="BM591" s="128"/>
      <c r="BN591" s="128"/>
      <c r="BO591" s="128"/>
      <c r="BP591" s="128"/>
      <c r="BQ591" s="128"/>
      <c r="BR591" s="898"/>
      <c r="BS591" s="899"/>
      <c r="BT591" s="900"/>
      <c r="BU591" s="895"/>
      <c r="BV591" s="896"/>
      <c r="BW591" s="896"/>
      <c r="BX591" s="896"/>
      <c r="BY591" s="896"/>
      <c r="BZ591" s="897"/>
      <c r="CA591" s="895"/>
      <c r="CB591" s="896"/>
      <c r="CC591" s="897"/>
      <c r="CD591" s="895"/>
      <c r="CE591" s="896"/>
      <c r="CF591" s="896"/>
      <c r="CG591" s="896"/>
      <c r="CH591" s="896"/>
      <c r="CI591" s="896"/>
      <c r="CJ591" s="896"/>
      <c r="CK591" s="896"/>
      <c r="CL591" s="896"/>
      <c r="CM591" s="897"/>
      <c r="CN591" s="895"/>
      <c r="CO591" s="896"/>
      <c r="CP591" s="896"/>
      <c r="CQ591" s="896"/>
      <c r="CR591" s="896"/>
      <c r="CS591" s="897"/>
      <c r="CT591" s="895"/>
      <c r="CU591" s="896"/>
      <c r="CV591" s="897"/>
      <c r="CW591" s="895"/>
      <c r="CX591" s="896"/>
      <c r="CY591" s="896"/>
      <c r="CZ591" s="896"/>
      <c r="DA591" s="896"/>
      <c r="DB591" s="896"/>
      <c r="DC591" s="896"/>
      <c r="DD591" s="897"/>
      <c r="DE591" s="895"/>
      <c r="DF591" s="896"/>
      <c r="DG591" s="896"/>
      <c r="DH591" s="896"/>
      <c r="DI591" s="896"/>
      <c r="DJ591" s="896"/>
      <c r="DK591" s="896"/>
      <c r="DL591" s="896"/>
      <c r="DM591" s="896"/>
      <c r="DN591" s="897"/>
      <c r="DO591" s="895"/>
      <c r="DP591" s="896"/>
      <c r="DQ591" s="896"/>
      <c r="DR591" s="896"/>
      <c r="DS591" s="896"/>
      <c r="DT591" s="896"/>
      <c r="DU591" s="896"/>
      <c r="DV591" s="896"/>
      <c r="DW591" s="896"/>
      <c r="DX591" s="897"/>
      <c r="DY591" s="128"/>
      <c r="DZ591" s="128"/>
      <c r="EA591" s="128"/>
      <c r="EB591" s="128"/>
      <c r="EC591" s="128"/>
      <c r="ED591" s="197"/>
      <c r="EE591" s="207"/>
      <c r="EF591" s="206"/>
      <c r="EG591" s="206"/>
      <c r="EH591" s="206"/>
      <c r="EI591" s="206"/>
      <c r="EJ591" s="206"/>
      <c r="EK591" s="206"/>
      <c r="EL591" s="206"/>
      <c r="EM591" s="206"/>
      <c r="EN591" s="206"/>
      <c r="EO591" s="206"/>
      <c r="EP591" s="206"/>
      <c r="EQ591" s="206"/>
      <c r="ER591" s="206"/>
      <c r="ES591" s="206"/>
      <c r="ET591" s="206"/>
      <c r="EU591" s="206"/>
      <c r="EV591" s="206"/>
      <c r="EW591" s="206"/>
      <c r="EX591" s="206"/>
      <c r="EY591" s="206"/>
      <c r="EZ591" s="206"/>
      <c r="FA591" s="206"/>
      <c r="FB591" s="206"/>
      <c r="FC591" s="206"/>
      <c r="FD591" s="206"/>
      <c r="FE591" s="206"/>
      <c r="FF591" s="206"/>
      <c r="FG591" s="206"/>
      <c r="FH591" s="206"/>
      <c r="FI591" s="206"/>
      <c r="FJ591" s="206"/>
      <c r="FK591" s="206"/>
      <c r="FL591" s="206"/>
      <c r="FM591" s="206"/>
      <c r="FN591" s="206"/>
      <c r="FO591" s="206"/>
      <c r="FP591" s="206"/>
      <c r="FQ591" s="206"/>
      <c r="FR591" s="206"/>
      <c r="FS591" s="206"/>
      <c r="FT591" s="206"/>
      <c r="FU591" s="206"/>
      <c r="FV591" s="206"/>
      <c r="FW591" s="206"/>
      <c r="FX591" s="206"/>
      <c r="FY591" s="206"/>
      <c r="FZ591" s="206"/>
      <c r="GA591" s="206"/>
      <c r="GB591" s="206"/>
      <c r="GC591" s="206"/>
      <c r="GD591" s="206"/>
      <c r="GE591" s="206"/>
      <c r="GF591" s="206"/>
      <c r="GG591" s="206"/>
      <c r="GH591" s="206"/>
      <c r="GI591" s="206"/>
      <c r="GJ591" s="206"/>
      <c r="GK591" s="206"/>
      <c r="GL591" s="206"/>
      <c r="GM591" s="206"/>
    </row>
    <row r="592" spans="1:195" s="236" customFormat="1" ht="17.100000000000001" customHeight="1">
      <c r="A592" s="128"/>
      <c r="B592" s="128"/>
      <c r="C592" s="274"/>
      <c r="D592" s="274"/>
      <c r="E592" s="58"/>
      <c r="F592" s="58"/>
      <c r="G592" s="58"/>
      <c r="H592" s="58"/>
      <c r="I592" s="58"/>
      <c r="J592" s="58"/>
      <c r="K592" s="58"/>
      <c r="L592" s="58"/>
      <c r="M592" s="58"/>
      <c r="N592" s="58"/>
      <c r="O592" s="58"/>
      <c r="P592" s="58"/>
      <c r="Q592" s="58"/>
      <c r="R592" s="58"/>
      <c r="S592" s="58"/>
      <c r="T592" s="274"/>
      <c r="U592" s="58"/>
      <c r="V592" s="58"/>
      <c r="W592" s="58"/>
      <c r="X592" s="58"/>
      <c r="Y592" s="58"/>
      <c r="Z592" s="58"/>
      <c r="AA592" s="58"/>
      <c r="AB592" s="58"/>
      <c r="AC592" s="58"/>
      <c r="AD592" s="58"/>
      <c r="AE592" s="58"/>
      <c r="AF592" s="58"/>
      <c r="AG592" s="274"/>
      <c r="AH592" s="58"/>
      <c r="AI592" s="58"/>
      <c r="AJ592" s="58"/>
      <c r="AK592" s="58"/>
      <c r="AL592" s="58"/>
      <c r="AM592" s="58"/>
      <c r="AN592" s="58"/>
      <c r="AO592" s="58"/>
      <c r="AP592" s="58"/>
      <c r="AQ592" s="58"/>
      <c r="AR592" s="58"/>
      <c r="AS592" s="58"/>
      <c r="AT592" s="274"/>
      <c r="AU592" s="58"/>
      <c r="AV592" s="58"/>
      <c r="AW592" s="58"/>
      <c r="AX592" s="58"/>
      <c r="AY592" s="58"/>
      <c r="AZ592" s="58"/>
      <c r="BA592" s="58"/>
      <c r="BB592" s="58"/>
      <c r="BC592" s="58"/>
      <c r="BD592" s="58"/>
      <c r="BE592" s="58"/>
      <c r="BF592" s="58"/>
      <c r="BG592" s="58"/>
      <c r="BH592" s="58"/>
      <c r="BI592" s="58"/>
      <c r="BJ592" s="58"/>
      <c r="BK592" s="58"/>
      <c r="BL592" s="58"/>
      <c r="BM592" s="128"/>
      <c r="BN592" s="128"/>
      <c r="BO592" s="128"/>
      <c r="BP592" s="128"/>
      <c r="BQ592" s="128"/>
      <c r="BR592" s="898"/>
      <c r="BS592" s="899"/>
      <c r="BT592" s="900"/>
      <c r="BU592" s="895"/>
      <c r="BV592" s="896"/>
      <c r="BW592" s="896"/>
      <c r="BX592" s="896"/>
      <c r="BY592" s="896"/>
      <c r="BZ592" s="897"/>
      <c r="CA592" s="895"/>
      <c r="CB592" s="896"/>
      <c r="CC592" s="897"/>
      <c r="CD592" s="895"/>
      <c r="CE592" s="896"/>
      <c r="CF592" s="896"/>
      <c r="CG592" s="896"/>
      <c r="CH592" s="896"/>
      <c r="CI592" s="896"/>
      <c r="CJ592" s="896"/>
      <c r="CK592" s="896"/>
      <c r="CL592" s="896"/>
      <c r="CM592" s="897"/>
      <c r="CN592" s="895"/>
      <c r="CO592" s="896"/>
      <c r="CP592" s="896"/>
      <c r="CQ592" s="896"/>
      <c r="CR592" s="896"/>
      <c r="CS592" s="897"/>
      <c r="CT592" s="895"/>
      <c r="CU592" s="896"/>
      <c r="CV592" s="897"/>
      <c r="CW592" s="895"/>
      <c r="CX592" s="896"/>
      <c r="CY592" s="896"/>
      <c r="CZ592" s="896"/>
      <c r="DA592" s="896"/>
      <c r="DB592" s="896"/>
      <c r="DC592" s="896"/>
      <c r="DD592" s="897"/>
      <c r="DE592" s="895"/>
      <c r="DF592" s="896"/>
      <c r="DG592" s="896"/>
      <c r="DH592" s="896"/>
      <c r="DI592" s="896"/>
      <c r="DJ592" s="896"/>
      <c r="DK592" s="896"/>
      <c r="DL592" s="896"/>
      <c r="DM592" s="896"/>
      <c r="DN592" s="897"/>
      <c r="DO592" s="895"/>
      <c r="DP592" s="896"/>
      <c r="DQ592" s="896"/>
      <c r="DR592" s="896"/>
      <c r="DS592" s="896"/>
      <c r="DT592" s="896"/>
      <c r="DU592" s="896"/>
      <c r="DV592" s="896"/>
      <c r="DW592" s="896"/>
      <c r="DX592" s="897"/>
      <c r="DY592" s="128"/>
      <c r="DZ592" s="128"/>
      <c r="EA592" s="128"/>
      <c r="EB592" s="128"/>
      <c r="EC592" s="128"/>
      <c r="ED592" s="197"/>
      <c r="EE592" s="207"/>
      <c r="EF592" s="206"/>
      <c r="EG592" s="206"/>
      <c r="EH592" s="206"/>
      <c r="EI592" s="206"/>
      <c r="EJ592" s="206"/>
      <c r="EK592" s="206"/>
      <c r="EL592" s="206"/>
      <c r="EM592" s="206"/>
      <c r="EN592" s="206"/>
      <c r="EO592" s="206"/>
      <c r="EP592" s="206"/>
      <c r="EQ592" s="206"/>
      <c r="ER592" s="206"/>
      <c r="ES592" s="206"/>
      <c r="ET592" s="206"/>
      <c r="EU592" s="206"/>
      <c r="EV592" s="206"/>
      <c r="EW592" s="206"/>
      <c r="EX592" s="206"/>
      <c r="EY592" s="206"/>
      <c r="EZ592" s="206"/>
      <c r="FA592" s="206"/>
      <c r="FB592" s="206"/>
      <c r="FC592" s="206"/>
      <c r="FD592" s="206"/>
      <c r="FE592" s="206"/>
      <c r="FF592" s="206"/>
      <c r="FG592" s="206"/>
      <c r="FH592" s="206"/>
      <c r="FI592" s="206"/>
      <c r="FJ592" s="206"/>
      <c r="FK592" s="206"/>
      <c r="FL592" s="206"/>
      <c r="FM592" s="206"/>
      <c r="FN592" s="206"/>
      <c r="FO592" s="206"/>
      <c r="FP592" s="206"/>
      <c r="FQ592" s="206"/>
      <c r="FR592" s="206"/>
      <c r="FS592" s="206"/>
      <c r="FT592" s="206"/>
      <c r="FU592" s="206"/>
      <c r="FV592" s="206"/>
      <c r="FW592" s="206"/>
      <c r="FX592" s="206"/>
      <c r="FY592" s="206"/>
      <c r="FZ592" s="206"/>
      <c r="GA592" s="206"/>
      <c r="GB592" s="206"/>
      <c r="GC592" s="206"/>
      <c r="GD592" s="206"/>
      <c r="GE592" s="206"/>
      <c r="GF592" s="206"/>
      <c r="GG592" s="206"/>
      <c r="GH592" s="206"/>
      <c r="GI592" s="206"/>
      <c r="GJ592" s="206"/>
      <c r="GK592" s="206"/>
      <c r="GL592" s="206"/>
      <c r="GM592" s="206"/>
    </row>
    <row r="593" spans="1:195" s="236" customFormat="1" ht="17.100000000000001" customHeight="1">
      <c r="A593" s="128"/>
      <c r="B593" s="128"/>
      <c r="C593" s="274"/>
      <c r="D593" s="274"/>
      <c r="E593" s="58"/>
      <c r="F593" s="58"/>
      <c r="G593" s="58"/>
      <c r="H593" s="58"/>
      <c r="I593" s="58"/>
      <c r="J593" s="58"/>
      <c r="K593" s="58"/>
      <c r="L593" s="58"/>
      <c r="M593" s="58"/>
      <c r="N593" s="58"/>
      <c r="O593" s="58"/>
      <c r="P593" s="58"/>
      <c r="Q593" s="58"/>
      <c r="R593" s="58"/>
      <c r="S593" s="58"/>
      <c r="T593" s="274"/>
      <c r="U593" s="58"/>
      <c r="V593" s="58"/>
      <c r="W593" s="58"/>
      <c r="X593" s="58"/>
      <c r="Y593" s="58"/>
      <c r="Z593" s="58"/>
      <c r="AA593" s="58"/>
      <c r="AB593" s="58"/>
      <c r="AC593" s="58"/>
      <c r="AD593" s="58"/>
      <c r="AE593" s="58"/>
      <c r="AF593" s="58"/>
      <c r="AG593" s="274"/>
      <c r="AH593" s="58"/>
      <c r="AI593" s="58"/>
      <c r="AJ593" s="58"/>
      <c r="AK593" s="58"/>
      <c r="AL593" s="58"/>
      <c r="AM593" s="58"/>
      <c r="AN593" s="58"/>
      <c r="AO593" s="58"/>
      <c r="AP593" s="58"/>
      <c r="AQ593" s="58"/>
      <c r="AR593" s="58"/>
      <c r="AS593" s="58"/>
      <c r="AT593" s="274"/>
      <c r="AU593" s="58"/>
      <c r="AV593" s="58"/>
      <c r="AW593" s="58"/>
      <c r="AX593" s="58"/>
      <c r="AY593" s="58"/>
      <c r="AZ593" s="58"/>
      <c r="BA593" s="58"/>
      <c r="BB593" s="58"/>
      <c r="BC593" s="58"/>
      <c r="BD593" s="58"/>
      <c r="BE593" s="58"/>
      <c r="BF593" s="58"/>
      <c r="BG593" s="58"/>
      <c r="BH593" s="58"/>
      <c r="BI593" s="58"/>
      <c r="BJ593" s="58"/>
      <c r="BK593" s="58"/>
      <c r="BL593" s="58"/>
      <c r="BM593" s="128"/>
      <c r="BN593" s="128"/>
      <c r="BO593" s="128"/>
      <c r="BP593" s="128"/>
      <c r="BQ593" s="128"/>
      <c r="BR593" s="898"/>
      <c r="BS593" s="899"/>
      <c r="BT593" s="900"/>
      <c r="BU593" s="895"/>
      <c r="BV593" s="896"/>
      <c r="BW593" s="896"/>
      <c r="BX593" s="896"/>
      <c r="BY593" s="896"/>
      <c r="BZ593" s="897"/>
      <c r="CA593" s="895"/>
      <c r="CB593" s="896"/>
      <c r="CC593" s="897"/>
      <c r="CD593" s="895"/>
      <c r="CE593" s="896"/>
      <c r="CF593" s="896"/>
      <c r="CG593" s="896"/>
      <c r="CH593" s="896"/>
      <c r="CI593" s="896"/>
      <c r="CJ593" s="896"/>
      <c r="CK593" s="896"/>
      <c r="CL593" s="896"/>
      <c r="CM593" s="897"/>
      <c r="CN593" s="895"/>
      <c r="CO593" s="896"/>
      <c r="CP593" s="896"/>
      <c r="CQ593" s="896"/>
      <c r="CR593" s="896"/>
      <c r="CS593" s="897"/>
      <c r="CT593" s="895"/>
      <c r="CU593" s="896"/>
      <c r="CV593" s="897"/>
      <c r="CW593" s="895"/>
      <c r="CX593" s="896"/>
      <c r="CY593" s="896"/>
      <c r="CZ593" s="896"/>
      <c r="DA593" s="896"/>
      <c r="DB593" s="896"/>
      <c r="DC593" s="896"/>
      <c r="DD593" s="897"/>
      <c r="DE593" s="895"/>
      <c r="DF593" s="896"/>
      <c r="DG593" s="896"/>
      <c r="DH593" s="896"/>
      <c r="DI593" s="896"/>
      <c r="DJ593" s="896"/>
      <c r="DK593" s="896"/>
      <c r="DL593" s="896"/>
      <c r="DM593" s="896"/>
      <c r="DN593" s="897"/>
      <c r="DO593" s="895"/>
      <c r="DP593" s="896"/>
      <c r="DQ593" s="896"/>
      <c r="DR593" s="896"/>
      <c r="DS593" s="896"/>
      <c r="DT593" s="896"/>
      <c r="DU593" s="896"/>
      <c r="DV593" s="896"/>
      <c r="DW593" s="896"/>
      <c r="DX593" s="897"/>
      <c r="DY593" s="128"/>
      <c r="DZ593" s="128"/>
      <c r="EA593" s="128"/>
      <c r="EB593" s="128"/>
      <c r="EC593" s="128"/>
      <c r="ED593" s="197"/>
      <c r="EE593" s="207"/>
      <c r="EF593" s="206"/>
      <c r="EG593" s="206"/>
      <c r="EH593" s="206"/>
      <c r="EI593" s="206"/>
      <c r="EJ593" s="206"/>
      <c r="EK593" s="206"/>
      <c r="EL593" s="206"/>
      <c r="EM593" s="206"/>
      <c r="EN593" s="206"/>
      <c r="EO593" s="206"/>
      <c r="EP593" s="206"/>
      <c r="EQ593" s="206"/>
      <c r="ER593" s="20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6"/>
      <c r="GM593" s="206"/>
    </row>
    <row r="594" spans="1:195" s="236" customFormat="1" ht="17.100000000000001" customHeight="1">
      <c r="A594" s="128"/>
      <c r="B594" s="128"/>
      <c r="C594" s="274"/>
      <c r="D594" s="274"/>
      <c r="E594" s="58"/>
      <c r="F594" s="58"/>
      <c r="G594" s="58"/>
      <c r="H594" s="58"/>
      <c r="I594" s="58"/>
      <c r="J594" s="58"/>
      <c r="K594" s="58"/>
      <c r="L594" s="58"/>
      <c r="M594" s="58"/>
      <c r="N594" s="58"/>
      <c r="O594" s="58"/>
      <c r="P594" s="58"/>
      <c r="Q594" s="58"/>
      <c r="R594" s="58"/>
      <c r="S594" s="58"/>
      <c r="T594" s="274"/>
      <c r="U594" s="58"/>
      <c r="V594" s="58"/>
      <c r="W594" s="58"/>
      <c r="X594" s="58"/>
      <c r="Y594" s="58"/>
      <c r="Z594" s="58"/>
      <c r="AA594" s="58"/>
      <c r="AB594" s="58"/>
      <c r="AC594" s="58"/>
      <c r="AD594" s="58"/>
      <c r="AE594" s="58"/>
      <c r="AF594" s="58"/>
      <c r="AG594" s="274"/>
      <c r="AH594" s="58"/>
      <c r="AI594" s="58"/>
      <c r="AJ594" s="58"/>
      <c r="AK594" s="58"/>
      <c r="AL594" s="58"/>
      <c r="AM594" s="58"/>
      <c r="AN594" s="58"/>
      <c r="AO594" s="58"/>
      <c r="AP594" s="58"/>
      <c r="AQ594" s="58"/>
      <c r="AR594" s="58"/>
      <c r="AS594" s="58"/>
      <c r="AT594" s="274"/>
      <c r="AU594" s="58"/>
      <c r="AV594" s="58"/>
      <c r="AW594" s="58"/>
      <c r="AX594" s="58"/>
      <c r="AY594" s="58"/>
      <c r="AZ594" s="58"/>
      <c r="BA594" s="58"/>
      <c r="BB594" s="58"/>
      <c r="BC594" s="58"/>
      <c r="BD594" s="58"/>
      <c r="BE594" s="58"/>
      <c r="BF594" s="58"/>
      <c r="BG594" s="58"/>
      <c r="BH594" s="58"/>
      <c r="BI594" s="58"/>
      <c r="BJ594" s="58"/>
      <c r="BK594" s="58"/>
      <c r="BL594" s="58"/>
      <c r="BM594" s="128"/>
      <c r="BN594" s="128"/>
      <c r="BO594" s="128"/>
      <c r="BP594" s="128"/>
      <c r="BQ594" s="128"/>
      <c r="BR594" s="898"/>
      <c r="BS594" s="899"/>
      <c r="BT594" s="900"/>
      <c r="BU594" s="895"/>
      <c r="BV594" s="896"/>
      <c r="BW594" s="896"/>
      <c r="BX594" s="896"/>
      <c r="BY594" s="896"/>
      <c r="BZ594" s="897"/>
      <c r="CA594" s="895"/>
      <c r="CB594" s="896"/>
      <c r="CC594" s="897"/>
      <c r="CD594" s="895"/>
      <c r="CE594" s="896"/>
      <c r="CF594" s="896"/>
      <c r="CG594" s="896"/>
      <c r="CH594" s="896"/>
      <c r="CI594" s="896"/>
      <c r="CJ594" s="896"/>
      <c r="CK594" s="896"/>
      <c r="CL594" s="896"/>
      <c r="CM594" s="897"/>
      <c r="CN594" s="895"/>
      <c r="CO594" s="896"/>
      <c r="CP594" s="896"/>
      <c r="CQ594" s="896"/>
      <c r="CR594" s="896"/>
      <c r="CS594" s="897"/>
      <c r="CT594" s="895"/>
      <c r="CU594" s="896"/>
      <c r="CV594" s="897"/>
      <c r="CW594" s="895"/>
      <c r="CX594" s="896"/>
      <c r="CY594" s="896"/>
      <c r="CZ594" s="896"/>
      <c r="DA594" s="896"/>
      <c r="DB594" s="896"/>
      <c r="DC594" s="896"/>
      <c r="DD594" s="897"/>
      <c r="DE594" s="895"/>
      <c r="DF594" s="896"/>
      <c r="DG594" s="896"/>
      <c r="DH594" s="896"/>
      <c r="DI594" s="896"/>
      <c r="DJ594" s="896"/>
      <c r="DK594" s="896"/>
      <c r="DL594" s="896"/>
      <c r="DM594" s="896"/>
      <c r="DN594" s="897"/>
      <c r="DO594" s="895"/>
      <c r="DP594" s="896"/>
      <c r="DQ594" s="896"/>
      <c r="DR594" s="896"/>
      <c r="DS594" s="896"/>
      <c r="DT594" s="896"/>
      <c r="DU594" s="896"/>
      <c r="DV594" s="896"/>
      <c r="DW594" s="896"/>
      <c r="DX594" s="897"/>
      <c r="DY594" s="128"/>
      <c r="DZ594" s="128"/>
      <c r="EA594" s="128"/>
      <c r="EB594" s="128"/>
      <c r="EC594" s="128"/>
      <c r="ED594" s="197"/>
      <c r="EE594" s="207"/>
      <c r="EF594" s="206"/>
      <c r="EG594" s="206"/>
      <c r="EH594" s="206"/>
      <c r="EI594" s="206"/>
      <c r="EJ594" s="206"/>
      <c r="EK594" s="206"/>
      <c r="EL594" s="206"/>
      <c r="EM594" s="206"/>
      <c r="EN594" s="206"/>
      <c r="EO594" s="206"/>
      <c r="EP594" s="206"/>
      <c r="EQ594" s="206"/>
      <c r="ER594" s="206"/>
      <c r="ES594" s="206"/>
      <c r="ET594" s="206"/>
      <c r="EU594" s="206"/>
      <c r="EV594" s="206"/>
      <c r="EW594" s="206"/>
      <c r="EX594" s="206"/>
      <c r="EY594" s="206"/>
      <c r="EZ594" s="206"/>
      <c r="FA594" s="206"/>
      <c r="FB594" s="206"/>
      <c r="FC594" s="206"/>
      <c r="FD594" s="206"/>
      <c r="FE594" s="206"/>
      <c r="FF594" s="206"/>
      <c r="FG594" s="206"/>
      <c r="FH594" s="206"/>
      <c r="FI594" s="206"/>
      <c r="FJ594" s="206"/>
      <c r="FK594" s="206"/>
      <c r="FL594" s="206"/>
      <c r="FM594" s="206"/>
      <c r="FN594" s="206"/>
      <c r="FO594" s="206"/>
      <c r="FP594" s="206"/>
      <c r="FQ594" s="206"/>
      <c r="FR594" s="206"/>
      <c r="FS594" s="206"/>
      <c r="FT594" s="206"/>
      <c r="FU594" s="206"/>
      <c r="FV594" s="206"/>
      <c r="FW594" s="206"/>
      <c r="FX594" s="206"/>
      <c r="FY594" s="206"/>
      <c r="FZ594" s="206"/>
      <c r="GA594" s="206"/>
      <c r="GB594" s="206"/>
      <c r="GC594" s="206"/>
      <c r="GD594" s="206"/>
      <c r="GE594" s="206"/>
      <c r="GF594" s="206"/>
      <c r="GG594" s="206"/>
      <c r="GH594" s="206"/>
      <c r="GI594" s="206"/>
      <c r="GJ594" s="206"/>
      <c r="GK594" s="206"/>
      <c r="GL594" s="206"/>
      <c r="GM594" s="206"/>
    </row>
    <row r="595" spans="1:195" s="236" customFormat="1" ht="17.100000000000001" customHeight="1">
      <c r="A595" s="128"/>
      <c r="B595" s="128"/>
      <c r="C595" s="274"/>
      <c r="D595" s="274"/>
      <c r="E595" s="58"/>
      <c r="F595" s="58"/>
      <c r="G595" s="58"/>
      <c r="H595" s="58"/>
      <c r="I595" s="58"/>
      <c r="J595" s="58"/>
      <c r="K595" s="58"/>
      <c r="L595" s="58"/>
      <c r="M595" s="58"/>
      <c r="N595" s="58"/>
      <c r="O595" s="58"/>
      <c r="P595" s="58"/>
      <c r="Q595" s="58"/>
      <c r="R595" s="58"/>
      <c r="S595" s="58"/>
      <c r="T595" s="274"/>
      <c r="U595" s="58"/>
      <c r="V595" s="58"/>
      <c r="W595" s="58"/>
      <c r="X595" s="58"/>
      <c r="Y595" s="58"/>
      <c r="Z595" s="58"/>
      <c r="AA595" s="58"/>
      <c r="AB595" s="58"/>
      <c r="AC595" s="58"/>
      <c r="AD595" s="58"/>
      <c r="AE595" s="58"/>
      <c r="AF595" s="58"/>
      <c r="AG595" s="274"/>
      <c r="AH595" s="58"/>
      <c r="AI595" s="58"/>
      <c r="AJ595" s="58"/>
      <c r="AK595" s="58"/>
      <c r="AL595" s="58"/>
      <c r="AM595" s="58"/>
      <c r="AN595" s="58"/>
      <c r="AO595" s="58"/>
      <c r="AP595" s="58"/>
      <c r="AQ595" s="58"/>
      <c r="AR595" s="58"/>
      <c r="AS595" s="58"/>
      <c r="AT595" s="274"/>
      <c r="AU595" s="58"/>
      <c r="AV595" s="58"/>
      <c r="AW595" s="58"/>
      <c r="AX595" s="58"/>
      <c r="AY595" s="58"/>
      <c r="AZ595" s="58"/>
      <c r="BA595" s="58"/>
      <c r="BB595" s="58"/>
      <c r="BC595" s="58"/>
      <c r="BD595" s="58"/>
      <c r="BE595" s="58"/>
      <c r="BF595" s="58"/>
      <c r="BG595" s="58"/>
      <c r="BH595" s="58"/>
      <c r="BI595" s="58"/>
      <c r="BJ595" s="58"/>
      <c r="BK595" s="58"/>
      <c r="BL595" s="58"/>
      <c r="BM595" s="128"/>
      <c r="BN595" s="128"/>
      <c r="BO595" s="128"/>
      <c r="BP595" s="128"/>
      <c r="BQ595" s="128"/>
      <c r="BR595" s="898"/>
      <c r="BS595" s="899"/>
      <c r="BT595" s="900"/>
      <c r="BU595" s="895"/>
      <c r="BV595" s="896"/>
      <c r="BW595" s="896"/>
      <c r="BX595" s="896"/>
      <c r="BY595" s="896"/>
      <c r="BZ595" s="897"/>
      <c r="CA595" s="895"/>
      <c r="CB595" s="896"/>
      <c r="CC595" s="897"/>
      <c r="CD595" s="895"/>
      <c r="CE595" s="896"/>
      <c r="CF595" s="896"/>
      <c r="CG595" s="896"/>
      <c r="CH595" s="896"/>
      <c r="CI595" s="896"/>
      <c r="CJ595" s="896"/>
      <c r="CK595" s="896"/>
      <c r="CL595" s="896"/>
      <c r="CM595" s="897"/>
      <c r="CN595" s="895"/>
      <c r="CO595" s="896"/>
      <c r="CP595" s="896"/>
      <c r="CQ595" s="896"/>
      <c r="CR595" s="896"/>
      <c r="CS595" s="897"/>
      <c r="CT595" s="895"/>
      <c r="CU595" s="896"/>
      <c r="CV595" s="897"/>
      <c r="CW595" s="895"/>
      <c r="CX595" s="896"/>
      <c r="CY595" s="896"/>
      <c r="CZ595" s="896"/>
      <c r="DA595" s="896"/>
      <c r="DB595" s="896"/>
      <c r="DC595" s="896"/>
      <c r="DD595" s="897"/>
      <c r="DE595" s="895"/>
      <c r="DF595" s="896"/>
      <c r="DG595" s="896"/>
      <c r="DH595" s="896"/>
      <c r="DI595" s="896"/>
      <c r="DJ595" s="896"/>
      <c r="DK595" s="896"/>
      <c r="DL595" s="896"/>
      <c r="DM595" s="896"/>
      <c r="DN595" s="897"/>
      <c r="DO595" s="895"/>
      <c r="DP595" s="896"/>
      <c r="DQ595" s="896"/>
      <c r="DR595" s="896"/>
      <c r="DS595" s="896"/>
      <c r="DT595" s="896"/>
      <c r="DU595" s="896"/>
      <c r="DV595" s="896"/>
      <c r="DW595" s="896"/>
      <c r="DX595" s="897"/>
      <c r="DY595" s="128"/>
      <c r="DZ595" s="128"/>
      <c r="EA595" s="128"/>
      <c r="EB595" s="128"/>
      <c r="EC595" s="128"/>
      <c r="ED595" s="197"/>
      <c r="EE595" s="207"/>
      <c r="EF595" s="206"/>
      <c r="EG595" s="206"/>
      <c r="EH595" s="206"/>
      <c r="EI595" s="206"/>
      <c r="EJ595" s="206"/>
      <c r="EK595" s="206"/>
      <c r="EL595" s="206"/>
      <c r="EM595" s="206"/>
      <c r="EN595" s="206"/>
      <c r="EO595" s="206"/>
      <c r="EP595" s="206"/>
      <c r="EQ595" s="206"/>
      <c r="ER595" s="206"/>
      <c r="ES595" s="206"/>
      <c r="ET595" s="206"/>
      <c r="EU595" s="206"/>
      <c r="EV595" s="206"/>
      <c r="EW595" s="206"/>
      <c r="EX595" s="206"/>
      <c r="EY595" s="206"/>
      <c r="EZ595" s="206"/>
      <c r="FA595" s="206"/>
      <c r="FB595" s="206"/>
      <c r="FC595" s="206"/>
      <c r="FD595" s="206"/>
      <c r="FE595" s="206"/>
      <c r="FF595" s="206"/>
      <c r="FG595" s="206"/>
      <c r="FH595" s="206"/>
      <c r="FI595" s="206"/>
      <c r="FJ595" s="206"/>
      <c r="FK595" s="206"/>
      <c r="FL595" s="206"/>
      <c r="FM595" s="206"/>
      <c r="FN595" s="206"/>
      <c r="FO595" s="206"/>
      <c r="FP595" s="206"/>
      <c r="FQ595" s="206"/>
      <c r="FR595" s="206"/>
      <c r="FS595" s="206"/>
      <c r="FT595" s="206"/>
      <c r="FU595" s="206"/>
      <c r="FV595" s="206"/>
      <c r="FW595" s="206"/>
      <c r="FX595" s="206"/>
      <c r="FY595" s="206"/>
      <c r="FZ595" s="206"/>
      <c r="GA595" s="206"/>
      <c r="GB595" s="206"/>
      <c r="GC595" s="206"/>
      <c r="GD595" s="206"/>
      <c r="GE595" s="206"/>
      <c r="GF595" s="206"/>
      <c r="GG595" s="206"/>
      <c r="GH595" s="206"/>
      <c r="GI595" s="206"/>
      <c r="GJ595" s="206"/>
      <c r="GK595" s="206"/>
      <c r="GL595" s="206"/>
      <c r="GM595" s="206"/>
    </row>
    <row r="596" spans="1:195" s="236" customFormat="1" ht="17.100000000000001" customHeight="1">
      <c r="A596" s="128"/>
      <c r="B596" s="128"/>
      <c r="C596" s="274"/>
      <c r="D596" s="274"/>
      <c r="E596" s="58"/>
      <c r="F596" s="58"/>
      <c r="G596" s="58"/>
      <c r="H596" s="58"/>
      <c r="I596" s="58"/>
      <c r="J596" s="58"/>
      <c r="K596" s="58"/>
      <c r="L596" s="58"/>
      <c r="M596" s="58"/>
      <c r="N596" s="58"/>
      <c r="O596" s="58"/>
      <c r="P596" s="58"/>
      <c r="Q596" s="58"/>
      <c r="R596" s="58"/>
      <c r="S596" s="58"/>
      <c r="T596" s="274"/>
      <c r="U596" s="58"/>
      <c r="V596" s="58"/>
      <c r="W596" s="58"/>
      <c r="X596" s="58"/>
      <c r="Y596" s="58"/>
      <c r="Z596" s="58"/>
      <c r="AA596" s="58"/>
      <c r="AB596" s="58"/>
      <c r="AC596" s="58"/>
      <c r="AD596" s="58"/>
      <c r="AE596" s="58"/>
      <c r="AF596" s="58"/>
      <c r="AG596" s="274"/>
      <c r="AH596" s="58"/>
      <c r="AI596" s="58"/>
      <c r="AJ596" s="58"/>
      <c r="AK596" s="58"/>
      <c r="AL596" s="58"/>
      <c r="AM596" s="58"/>
      <c r="AN596" s="58"/>
      <c r="AO596" s="58"/>
      <c r="AP596" s="58"/>
      <c r="AQ596" s="58"/>
      <c r="AR596" s="58"/>
      <c r="AS596" s="58"/>
      <c r="AT596" s="274"/>
      <c r="AU596" s="58"/>
      <c r="AV596" s="58"/>
      <c r="AW596" s="58"/>
      <c r="AX596" s="58"/>
      <c r="AY596" s="58"/>
      <c r="AZ596" s="58"/>
      <c r="BA596" s="58"/>
      <c r="BB596" s="58"/>
      <c r="BC596" s="58"/>
      <c r="BD596" s="58"/>
      <c r="BE596" s="58"/>
      <c r="BF596" s="58"/>
      <c r="BG596" s="58"/>
      <c r="BH596" s="58"/>
      <c r="BI596" s="58"/>
      <c r="BJ596" s="58"/>
      <c r="BK596" s="58"/>
      <c r="BL596" s="58"/>
      <c r="BM596" s="128"/>
      <c r="BN596" s="128"/>
      <c r="BO596" s="128"/>
      <c r="BP596" s="128"/>
      <c r="BQ596" s="128"/>
      <c r="BR596" s="898"/>
      <c r="BS596" s="899"/>
      <c r="BT596" s="900"/>
      <c r="BU596" s="895"/>
      <c r="BV596" s="896"/>
      <c r="BW596" s="896"/>
      <c r="BX596" s="896"/>
      <c r="BY596" s="896"/>
      <c r="BZ596" s="897"/>
      <c r="CA596" s="895"/>
      <c r="CB596" s="896"/>
      <c r="CC596" s="897"/>
      <c r="CD596" s="895"/>
      <c r="CE596" s="896"/>
      <c r="CF596" s="896"/>
      <c r="CG596" s="896"/>
      <c r="CH596" s="896"/>
      <c r="CI596" s="896"/>
      <c r="CJ596" s="896"/>
      <c r="CK596" s="896"/>
      <c r="CL596" s="896"/>
      <c r="CM596" s="897"/>
      <c r="CN596" s="895"/>
      <c r="CO596" s="896"/>
      <c r="CP596" s="896"/>
      <c r="CQ596" s="896"/>
      <c r="CR596" s="896"/>
      <c r="CS596" s="897"/>
      <c r="CT596" s="895"/>
      <c r="CU596" s="896"/>
      <c r="CV596" s="897"/>
      <c r="CW596" s="895"/>
      <c r="CX596" s="896"/>
      <c r="CY596" s="896"/>
      <c r="CZ596" s="896"/>
      <c r="DA596" s="896"/>
      <c r="DB596" s="896"/>
      <c r="DC596" s="896"/>
      <c r="DD596" s="897"/>
      <c r="DE596" s="895"/>
      <c r="DF596" s="896"/>
      <c r="DG596" s="896"/>
      <c r="DH596" s="896"/>
      <c r="DI596" s="896"/>
      <c r="DJ596" s="896"/>
      <c r="DK596" s="896"/>
      <c r="DL596" s="896"/>
      <c r="DM596" s="896"/>
      <c r="DN596" s="897"/>
      <c r="DO596" s="895"/>
      <c r="DP596" s="896"/>
      <c r="DQ596" s="896"/>
      <c r="DR596" s="896"/>
      <c r="DS596" s="896"/>
      <c r="DT596" s="896"/>
      <c r="DU596" s="896"/>
      <c r="DV596" s="896"/>
      <c r="DW596" s="896"/>
      <c r="DX596" s="897"/>
      <c r="DY596" s="128"/>
      <c r="DZ596" s="128"/>
      <c r="EA596" s="128"/>
      <c r="EB596" s="128"/>
      <c r="EC596" s="128"/>
      <c r="ED596" s="197"/>
      <c r="EE596" s="207"/>
      <c r="EF596" s="206"/>
      <c r="EG596" s="206"/>
      <c r="EH596" s="206"/>
      <c r="EI596" s="206"/>
      <c r="EJ596" s="206"/>
      <c r="EK596" s="206"/>
      <c r="EL596" s="206"/>
      <c r="EM596" s="206"/>
      <c r="EN596" s="206"/>
      <c r="EO596" s="206"/>
      <c r="EP596" s="206"/>
      <c r="EQ596" s="206"/>
      <c r="ER596" s="206"/>
      <c r="ES596" s="206"/>
      <c r="ET596" s="206"/>
      <c r="EU596" s="206"/>
      <c r="EV596" s="206"/>
      <c r="EW596" s="206"/>
      <c r="EX596" s="206"/>
      <c r="EY596" s="206"/>
      <c r="EZ596" s="206"/>
      <c r="FA596" s="206"/>
      <c r="FB596" s="206"/>
      <c r="FC596" s="206"/>
      <c r="FD596" s="206"/>
      <c r="FE596" s="206"/>
      <c r="FF596" s="206"/>
      <c r="FG596" s="206"/>
      <c r="FH596" s="206"/>
      <c r="FI596" s="206"/>
      <c r="FJ596" s="206"/>
      <c r="FK596" s="206"/>
      <c r="FL596" s="206"/>
      <c r="FM596" s="206"/>
      <c r="FN596" s="206"/>
      <c r="FO596" s="206"/>
      <c r="FP596" s="206"/>
      <c r="FQ596" s="206"/>
      <c r="FR596" s="206"/>
      <c r="FS596" s="206"/>
      <c r="FT596" s="206"/>
      <c r="FU596" s="206"/>
      <c r="FV596" s="206"/>
      <c r="FW596" s="206"/>
      <c r="FX596" s="206"/>
      <c r="FY596" s="206"/>
      <c r="FZ596" s="206"/>
      <c r="GA596" s="206"/>
      <c r="GB596" s="206"/>
      <c r="GC596" s="206"/>
      <c r="GD596" s="206"/>
      <c r="GE596" s="206"/>
      <c r="GF596" s="206"/>
      <c r="GG596" s="206"/>
      <c r="GH596" s="206"/>
      <c r="GI596" s="206"/>
      <c r="GJ596" s="206"/>
      <c r="GK596" s="206"/>
      <c r="GL596" s="206"/>
      <c r="GM596" s="206"/>
    </row>
    <row r="597" spans="1:195" ht="18.75" customHeight="1">
      <c r="C597" s="274"/>
      <c r="D597" s="274"/>
      <c r="E597" s="58"/>
      <c r="F597" s="58"/>
      <c r="G597" s="58"/>
      <c r="H597" s="58"/>
      <c r="I597" s="58"/>
      <c r="J597" s="58"/>
      <c r="K597" s="58"/>
      <c r="L597" s="58"/>
      <c r="M597" s="58"/>
      <c r="N597" s="58"/>
      <c r="O597" s="58"/>
      <c r="P597" s="58"/>
      <c r="Q597" s="58"/>
      <c r="R597" s="58"/>
      <c r="S597" s="58"/>
      <c r="T597" s="274"/>
      <c r="U597" s="58"/>
      <c r="V597" s="58"/>
      <c r="W597" s="58"/>
      <c r="X597" s="58"/>
      <c r="Y597" s="58"/>
      <c r="Z597" s="58"/>
      <c r="AA597" s="58"/>
      <c r="AB597" s="58"/>
      <c r="AC597" s="58"/>
      <c r="AD597" s="58"/>
      <c r="AE597" s="58"/>
      <c r="AF597" s="58"/>
      <c r="AG597" s="274"/>
      <c r="AH597" s="58"/>
      <c r="AI597" s="58"/>
      <c r="AJ597" s="58"/>
      <c r="AK597" s="58"/>
      <c r="AL597" s="58"/>
      <c r="AM597" s="58"/>
      <c r="AN597" s="58"/>
      <c r="AO597" s="58"/>
      <c r="AP597" s="58"/>
      <c r="AQ597" s="58"/>
      <c r="AR597" s="58"/>
      <c r="AS597" s="58"/>
      <c r="AT597" s="274"/>
      <c r="AU597" s="58"/>
      <c r="AV597" s="58"/>
      <c r="AW597" s="58"/>
      <c r="AX597" s="58"/>
      <c r="AY597" s="58"/>
      <c r="AZ597" s="58"/>
      <c r="BA597" s="58"/>
      <c r="BB597" s="58"/>
      <c r="BC597" s="58"/>
      <c r="BD597" s="58"/>
      <c r="BE597" s="58"/>
      <c r="BF597" s="58"/>
      <c r="BG597" s="58"/>
      <c r="BH597" s="58"/>
      <c r="BI597" s="58"/>
      <c r="BJ597" s="58"/>
      <c r="BK597" s="58"/>
      <c r="BL597" s="58"/>
    </row>
    <row r="601" spans="1:195" ht="18.75" customHeight="1">
      <c r="A601" s="58"/>
      <c r="B601" s="128"/>
      <c r="C601" s="273" t="s">
        <v>180</v>
      </c>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12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BE601" s="758" t="s">
        <v>286</v>
      </c>
      <c r="BF601" s="759"/>
      <c r="BG601" s="759"/>
      <c r="BH601" s="759"/>
      <c r="BI601" s="759"/>
      <c r="BJ601" s="759"/>
      <c r="BK601" s="759"/>
      <c r="BL601" s="760"/>
      <c r="BO601" s="58"/>
      <c r="BP601" s="128"/>
      <c r="BQ601" s="273" t="s">
        <v>180</v>
      </c>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12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S601" s="758" t="s">
        <v>223</v>
      </c>
      <c r="DT601" s="759"/>
      <c r="DU601" s="759"/>
      <c r="DV601" s="759"/>
      <c r="DW601" s="759"/>
      <c r="DX601" s="759"/>
      <c r="DY601" s="759"/>
      <c r="DZ601" s="760"/>
    </row>
    <row r="602" spans="1:195" ht="18.75" customHeight="1">
      <c r="A602" s="58"/>
      <c r="B602" s="58"/>
      <c r="C602" s="92"/>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92"/>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BE602" s="761"/>
      <c r="BF602" s="762"/>
      <c r="BG602" s="762"/>
      <c r="BH602" s="762"/>
      <c r="BI602" s="762"/>
      <c r="BJ602" s="762"/>
      <c r="BK602" s="762"/>
      <c r="BL602" s="763"/>
      <c r="BO602" s="58"/>
      <c r="BP602" s="58"/>
      <c r="BQ602" s="92"/>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92"/>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S602" s="761"/>
      <c r="DT602" s="762"/>
      <c r="DU602" s="762"/>
      <c r="DV602" s="762"/>
      <c r="DW602" s="762"/>
      <c r="DX602" s="762"/>
      <c r="DY602" s="762"/>
      <c r="DZ602" s="763"/>
    </row>
    <row r="603" spans="1:195" ht="18.75" customHeight="1">
      <c r="A603" s="58"/>
      <c r="C603" s="59" t="s">
        <v>72</v>
      </c>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92"/>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BO603" s="58"/>
      <c r="BQ603" s="59" t="s">
        <v>72</v>
      </c>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92"/>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row>
    <row r="604" spans="1:195" ht="18.75" customHeight="1">
      <c r="A604" s="58"/>
      <c r="B604" s="59"/>
      <c r="C604" s="58"/>
      <c r="D604" s="58"/>
      <c r="E604" s="58"/>
      <c r="F604" s="58"/>
      <c r="G604" s="58"/>
      <c r="H604" s="58"/>
      <c r="I604" s="58"/>
      <c r="J604" s="58"/>
      <c r="K604" s="58"/>
      <c r="L604" s="58"/>
      <c r="M604" s="58"/>
      <c r="N604" s="58"/>
      <c r="O604" s="58"/>
      <c r="P604" s="58"/>
      <c r="Q604" s="58"/>
      <c r="R604" s="58"/>
      <c r="S604" s="58"/>
      <c r="T604" s="58"/>
      <c r="U604" s="58"/>
      <c r="V604" s="274"/>
      <c r="W604" s="274"/>
      <c r="X604" s="274"/>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9"/>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9"/>
      <c r="BQ604" s="58"/>
      <c r="BR604" s="58"/>
      <c r="BS604" s="58"/>
      <c r="BT604" s="58"/>
      <c r="BU604" s="58"/>
      <c r="BV604" s="58"/>
      <c r="BW604" s="58"/>
      <c r="BX604" s="58"/>
      <c r="BY604" s="58"/>
      <c r="BZ604" s="58"/>
      <c r="CA604" s="58"/>
      <c r="CB604" s="58"/>
      <c r="CC604" s="58"/>
      <c r="CD604" s="58"/>
      <c r="CE604" s="58"/>
      <c r="CF604" s="58"/>
      <c r="CG604" s="58"/>
      <c r="CH604" s="58"/>
      <c r="CI604" s="58"/>
      <c r="CM604" s="884" t="s">
        <v>439</v>
      </c>
      <c r="CN604" s="885"/>
      <c r="CO604" s="885"/>
      <c r="CP604" s="885"/>
      <c r="CQ604" s="885"/>
      <c r="CR604" s="885"/>
      <c r="CS604" s="885"/>
      <c r="CT604" s="885"/>
      <c r="CU604" s="885"/>
      <c r="CV604" s="885"/>
      <c r="CW604" s="885"/>
      <c r="CX604" s="885"/>
      <c r="CY604" s="885"/>
      <c r="CZ604" s="885"/>
      <c r="DA604" s="886"/>
      <c r="DB604" s="58"/>
      <c r="DC604" s="58"/>
      <c r="DD604" s="58"/>
      <c r="DE604" s="58"/>
      <c r="DF604" s="58"/>
      <c r="DG604" s="58"/>
      <c r="DH604" s="59"/>
      <c r="DI604" s="58"/>
      <c r="DJ604" s="58"/>
      <c r="DK604" s="58"/>
      <c r="DL604" s="58"/>
      <c r="DM604" s="58"/>
      <c r="DN604" s="58"/>
      <c r="DO604" s="58"/>
      <c r="DP604" s="58"/>
      <c r="DQ604" s="58"/>
      <c r="DR604" s="58"/>
      <c r="DS604" s="58"/>
      <c r="DT604" s="58"/>
      <c r="DU604" s="58"/>
      <c r="DV604" s="58"/>
      <c r="DW604" s="58"/>
      <c r="DX604" s="58"/>
      <c r="DY604" s="58"/>
      <c r="DZ604" s="58"/>
      <c r="EA604" s="58"/>
      <c r="EB604" s="58"/>
    </row>
    <row r="605" spans="1:195" ht="18.75" customHeight="1">
      <c r="A605" s="58"/>
      <c r="B605" s="58"/>
      <c r="C605" s="58"/>
      <c r="D605" s="58"/>
      <c r="E605" s="58"/>
      <c r="F605" s="58"/>
      <c r="G605" s="58"/>
      <c r="H605" s="58"/>
      <c r="I605" s="58"/>
      <c r="J605" s="58"/>
      <c r="K605" s="58"/>
      <c r="L605" s="58"/>
      <c r="M605" s="58"/>
      <c r="N605" s="58"/>
      <c r="O605" s="58"/>
      <c r="P605" s="58"/>
      <c r="Q605" s="58"/>
      <c r="R605" s="58"/>
      <c r="S605" s="58"/>
      <c r="T605" s="58"/>
      <c r="U605" s="58"/>
      <c r="V605" s="274"/>
      <c r="W605" s="274"/>
      <c r="X605" s="274"/>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M605" s="887"/>
      <c r="CN605" s="888"/>
      <c r="CO605" s="888"/>
      <c r="CP605" s="888"/>
      <c r="CQ605" s="888"/>
      <c r="CR605" s="888"/>
      <c r="CS605" s="888"/>
      <c r="CT605" s="888"/>
      <c r="CU605" s="888"/>
      <c r="CV605" s="888"/>
      <c r="CW605" s="888"/>
      <c r="CX605" s="888"/>
      <c r="CY605" s="888"/>
      <c r="CZ605" s="888"/>
      <c r="DA605" s="889"/>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row>
    <row r="606" spans="1:195" ht="18.75" customHeight="1">
      <c r="A606" s="58"/>
      <c r="B606" s="58"/>
      <c r="C606" s="58"/>
      <c r="D606" s="58"/>
      <c r="E606" s="58"/>
      <c r="F606" s="58"/>
      <c r="G606" s="58"/>
      <c r="H606" s="58"/>
      <c r="I606" s="58"/>
      <c r="J606" s="58"/>
      <c r="K606" s="58"/>
      <c r="L606" s="58"/>
      <c r="M606" s="58"/>
      <c r="N606" s="58"/>
      <c r="O606" s="58"/>
      <c r="P606" s="58"/>
      <c r="Q606" s="58"/>
      <c r="R606" s="58"/>
      <c r="S606" s="58"/>
      <c r="T606" s="58"/>
      <c r="U606" s="58"/>
      <c r="V606" s="274"/>
      <c r="W606" s="274"/>
      <c r="X606" s="274"/>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M606" s="839" t="s">
        <v>132</v>
      </c>
      <c r="CN606" s="840"/>
      <c r="CO606" s="840"/>
      <c r="CP606" s="840"/>
      <c r="CQ606" s="840"/>
      <c r="CR606" s="840"/>
      <c r="CS606" s="840"/>
      <c r="CT606" s="840"/>
      <c r="CU606" s="840"/>
      <c r="CV606" s="840"/>
      <c r="CW606" s="840"/>
      <c r="CX606" s="840"/>
      <c r="CY606" s="840"/>
      <c r="CZ606" s="840"/>
      <c r="DA606" s="841"/>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row>
    <row r="607" spans="1:195" ht="18.75" customHeight="1">
      <c r="A607" s="58"/>
      <c r="B607" s="58"/>
      <c r="C607" s="58"/>
      <c r="D607" s="58"/>
      <c r="E607" s="58"/>
      <c r="F607" s="58"/>
      <c r="G607" s="58"/>
      <c r="H607" s="58"/>
      <c r="I607" s="58"/>
      <c r="J607" s="58"/>
      <c r="K607" s="58"/>
      <c r="L607" s="58"/>
      <c r="M607" s="58"/>
      <c r="N607" s="58"/>
      <c r="O607" s="58"/>
      <c r="P607" s="58"/>
      <c r="Q607" s="58"/>
      <c r="R607" s="58"/>
      <c r="S607" s="58"/>
      <c r="T607" s="58"/>
      <c r="U607" s="58"/>
      <c r="V607" s="274"/>
      <c r="W607" s="274"/>
      <c r="X607" s="274"/>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row>
    <row r="608" spans="1:195" ht="18.75" customHeight="1">
      <c r="A608" s="58"/>
      <c r="B608" s="58"/>
      <c r="C608" s="58"/>
      <c r="D608" s="58"/>
      <c r="E608" s="58"/>
      <c r="F608" s="58"/>
      <c r="G608" s="58"/>
      <c r="H608" s="58"/>
      <c r="I608" s="58"/>
      <c r="J608" s="58"/>
      <c r="K608" s="58"/>
      <c r="L608" s="58"/>
      <c r="M608" s="58"/>
      <c r="N608" s="58"/>
      <c r="O608" s="58"/>
      <c r="P608" s="58"/>
      <c r="Q608" s="58"/>
      <c r="R608" s="58"/>
      <c r="S608" s="58"/>
      <c r="T608" s="58"/>
      <c r="U608" s="58"/>
      <c r="V608" s="274"/>
      <c r="W608" s="274"/>
      <c r="X608" s="274"/>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9"/>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M608" s="884" t="s">
        <v>440</v>
      </c>
      <c r="CN608" s="885"/>
      <c r="CO608" s="885"/>
      <c r="CP608" s="885"/>
      <c r="CQ608" s="885"/>
      <c r="CR608" s="885"/>
      <c r="CS608" s="885"/>
      <c r="CT608" s="885"/>
      <c r="CU608" s="885"/>
      <c r="CV608" s="885"/>
      <c r="CW608" s="885"/>
      <c r="CX608" s="885"/>
      <c r="CY608" s="885"/>
      <c r="CZ608" s="885"/>
      <c r="DA608" s="886"/>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row>
    <row r="609" spans="1:132" ht="18.75" customHeight="1">
      <c r="A609" s="58"/>
      <c r="B609" s="58"/>
      <c r="C609" s="58"/>
      <c r="D609" s="58"/>
      <c r="E609" s="58"/>
      <c r="F609" s="58"/>
      <c r="G609" s="58"/>
      <c r="H609" s="58"/>
      <c r="I609" s="58"/>
      <c r="J609" s="58"/>
      <c r="K609" s="58"/>
      <c r="L609" s="58"/>
      <c r="M609" s="58"/>
      <c r="N609" s="58"/>
      <c r="O609" s="58"/>
      <c r="P609" s="58"/>
      <c r="Q609" s="58"/>
      <c r="R609" s="58"/>
      <c r="S609" s="58"/>
      <c r="T609" s="58"/>
      <c r="U609" s="58"/>
      <c r="V609" s="274"/>
      <c r="W609" s="274"/>
      <c r="X609" s="274"/>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M609" s="887"/>
      <c r="CN609" s="888"/>
      <c r="CO609" s="888"/>
      <c r="CP609" s="888"/>
      <c r="CQ609" s="888"/>
      <c r="CR609" s="888"/>
      <c r="CS609" s="888"/>
      <c r="CT609" s="888"/>
      <c r="CU609" s="888"/>
      <c r="CV609" s="888"/>
      <c r="CW609" s="888"/>
      <c r="CX609" s="888"/>
      <c r="CY609" s="888"/>
      <c r="CZ609" s="888"/>
      <c r="DA609" s="889"/>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row>
    <row r="610" spans="1:132" ht="18.75" customHeight="1">
      <c r="A610" s="58"/>
      <c r="B610" s="58"/>
      <c r="C610" s="58"/>
      <c r="D610" s="58"/>
      <c r="E610" s="58"/>
      <c r="F610" s="58"/>
      <c r="G610" s="58"/>
      <c r="H610" s="58"/>
      <c r="I610" s="58"/>
      <c r="J610" s="58"/>
      <c r="K610" s="58"/>
      <c r="L610" s="58"/>
      <c r="M610" s="58"/>
      <c r="N610" s="58"/>
      <c r="O610" s="58"/>
      <c r="P610" s="58"/>
      <c r="Q610" s="58"/>
      <c r="R610" s="58"/>
      <c r="S610" s="58"/>
      <c r="T610" s="58"/>
      <c r="U610" s="58"/>
      <c r="V610" s="274"/>
      <c r="W610" s="274"/>
      <c r="X610" s="274"/>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M610" s="839" t="s">
        <v>132</v>
      </c>
      <c r="CN610" s="840"/>
      <c r="CO610" s="840"/>
      <c r="CP610" s="840"/>
      <c r="CQ610" s="840"/>
      <c r="CR610" s="840"/>
      <c r="CS610" s="840"/>
      <c r="CT610" s="840"/>
      <c r="CU610" s="840"/>
      <c r="CV610" s="840"/>
      <c r="CW610" s="840"/>
      <c r="CX610" s="840"/>
      <c r="CY610" s="840"/>
      <c r="CZ610" s="840"/>
      <c r="DA610" s="841"/>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row>
    <row r="611" spans="1:132" ht="18.75" customHeight="1">
      <c r="A611" s="58"/>
      <c r="B611" s="58"/>
      <c r="C611" s="58"/>
      <c r="D611" s="58"/>
      <c r="E611" s="58"/>
      <c r="F611" s="58"/>
      <c r="G611" s="58"/>
      <c r="H611" s="58"/>
      <c r="I611" s="58"/>
      <c r="J611" s="58"/>
      <c r="K611" s="58"/>
      <c r="L611" s="58"/>
      <c r="M611" s="58"/>
      <c r="N611" s="58"/>
      <c r="O611" s="58"/>
      <c r="P611" s="58"/>
      <c r="Q611" s="58"/>
      <c r="R611" s="58"/>
      <c r="S611" s="58"/>
      <c r="T611" s="58"/>
      <c r="U611" s="58"/>
      <c r="V611" s="274"/>
      <c r="W611" s="274"/>
      <c r="X611" s="274"/>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O611" s="58"/>
      <c r="BP611" s="58"/>
      <c r="BQ611" s="58"/>
      <c r="BR611" s="58"/>
      <c r="BS611" s="58"/>
      <c r="BT611" s="58"/>
      <c r="BU611" s="58"/>
      <c r="BV611" s="58"/>
      <c r="BW611" s="58"/>
      <c r="BX611" s="58"/>
      <c r="BY611" s="58"/>
      <c r="BZ611" s="58"/>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32"/>
      <c r="DI611" s="132"/>
      <c r="DJ611" s="132"/>
      <c r="DK611" s="132"/>
      <c r="DL611" s="132"/>
      <c r="DM611" s="132"/>
      <c r="DN611" s="58"/>
      <c r="DO611" s="58"/>
      <c r="DP611" s="58"/>
      <c r="DQ611" s="58"/>
      <c r="DR611" s="58"/>
      <c r="DS611" s="58"/>
      <c r="DT611" s="58"/>
      <c r="DU611" s="58"/>
      <c r="DV611" s="58"/>
    </row>
    <row r="612" spans="1:132" ht="18.75" customHeight="1">
      <c r="A612" s="58"/>
      <c r="B612" s="58"/>
      <c r="C612" s="58"/>
      <c r="D612" s="58"/>
      <c r="E612" s="58"/>
      <c r="F612" s="58"/>
      <c r="G612" s="58"/>
      <c r="H612" s="58"/>
      <c r="I612" s="58"/>
      <c r="J612" s="58"/>
      <c r="K612" s="58"/>
      <c r="L612" s="58"/>
      <c r="M612" s="58"/>
      <c r="N612" s="58"/>
      <c r="O612" s="58"/>
      <c r="P612" s="58"/>
      <c r="Q612" s="58"/>
      <c r="R612" s="58"/>
      <c r="S612" s="58"/>
      <c r="T612" s="58"/>
      <c r="U612" s="58"/>
      <c r="V612" s="274"/>
      <c r="W612" s="274"/>
      <c r="X612" s="274"/>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row>
    <row r="613" spans="1:132" ht="18.75" customHeight="1">
      <c r="A613" s="58"/>
      <c r="B613" s="58"/>
      <c r="C613" s="58"/>
      <c r="D613" s="58"/>
      <c r="E613" s="58"/>
      <c r="F613" s="58"/>
      <c r="G613" s="58"/>
      <c r="H613" s="58"/>
      <c r="I613" s="58"/>
      <c r="J613" s="58"/>
      <c r="K613" s="58"/>
      <c r="L613" s="58"/>
      <c r="M613" s="58"/>
      <c r="N613" s="58"/>
      <c r="O613" s="58"/>
      <c r="P613" s="58"/>
      <c r="Q613" s="58"/>
      <c r="R613" s="58"/>
      <c r="S613" s="58"/>
      <c r="T613" s="58"/>
      <c r="U613" s="58"/>
      <c r="V613" s="274"/>
      <c r="W613" s="274"/>
      <c r="X613" s="274"/>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S613" s="58"/>
      <c r="BT613" s="58"/>
      <c r="BU613" s="58"/>
      <c r="BV613" s="884" t="s">
        <v>290</v>
      </c>
      <c r="BW613" s="885"/>
      <c r="BX613" s="885"/>
      <c r="BY613" s="885"/>
      <c r="BZ613" s="885"/>
      <c r="CA613" s="885"/>
      <c r="CB613" s="885"/>
      <c r="CC613" s="885"/>
      <c r="CD613" s="885"/>
      <c r="CE613" s="886"/>
      <c r="CF613" s="58"/>
      <c r="CG613" s="58"/>
      <c r="CI613" s="884" t="s">
        <v>290</v>
      </c>
      <c r="CJ613" s="885"/>
      <c r="CK613" s="885"/>
      <c r="CL613" s="885"/>
      <c r="CM613" s="885"/>
      <c r="CN613" s="885"/>
      <c r="CO613" s="885"/>
      <c r="CP613" s="885"/>
      <c r="CQ613" s="885"/>
      <c r="CR613" s="886"/>
      <c r="CS613" s="58"/>
      <c r="CT613" s="58"/>
      <c r="CV613" s="884" t="s">
        <v>290</v>
      </c>
      <c r="CW613" s="885"/>
      <c r="CX613" s="885"/>
      <c r="CY613" s="885"/>
      <c r="CZ613" s="885"/>
      <c r="DA613" s="885"/>
      <c r="DB613" s="885"/>
      <c r="DC613" s="885"/>
      <c r="DD613" s="885"/>
      <c r="DE613" s="886"/>
      <c r="DF613" s="58"/>
      <c r="DG613" s="58"/>
      <c r="DI613" s="884" t="s">
        <v>290</v>
      </c>
      <c r="DJ613" s="885"/>
      <c r="DK613" s="885"/>
      <c r="DL613" s="885"/>
      <c r="DM613" s="885"/>
      <c r="DN613" s="885"/>
      <c r="DO613" s="885"/>
      <c r="DP613" s="885"/>
      <c r="DQ613" s="885"/>
      <c r="DR613" s="886"/>
      <c r="DS613" s="58"/>
      <c r="DT613" s="58"/>
      <c r="DU613" s="58"/>
      <c r="DV613" s="58"/>
      <c r="DW613" s="58"/>
      <c r="DX613" s="58"/>
      <c r="DY613" s="58"/>
      <c r="DZ613" s="58"/>
      <c r="EA613" s="58"/>
      <c r="EB613" s="58"/>
    </row>
    <row r="614" spans="1:132" ht="18.75" customHeight="1">
      <c r="A614" s="58"/>
      <c r="B614" s="58"/>
      <c r="C614" s="58"/>
      <c r="D614" s="58"/>
      <c r="E614" s="58"/>
      <c r="F614" s="58"/>
      <c r="G614" s="58"/>
      <c r="H614" s="58"/>
      <c r="I614" s="58"/>
      <c r="J614" s="58"/>
      <c r="K614" s="58"/>
      <c r="L614" s="58"/>
      <c r="M614" s="58"/>
      <c r="N614" s="58"/>
      <c r="O614" s="58"/>
      <c r="P614" s="58"/>
      <c r="Q614" s="58"/>
      <c r="R614" s="58"/>
      <c r="S614" s="58"/>
      <c r="T614" s="58"/>
      <c r="U614" s="58"/>
      <c r="V614" s="274"/>
      <c r="W614" s="274"/>
      <c r="X614" s="274"/>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S614" s="58"/>
      <c r="BT614" s="58"/>
      <c r="BU614" s="58"/>
      <c r="BV614" s="887"/>
      <c r="BW614" s="888"/>
      <c r="BX614" s="888"/>
      <c r="BY614" s="888"/>
      <c r="BZ614" s="888"/>
      <c r="CA614" s="888"/>
      <c r="CB614" s="888"/>
      <c r="CC614" s="888"/>
      <c r="CD614" s="888"/>
      <c r="CE614" s="889"/>
      <c r="CF614" s="58"/>
      <c r="CG614" s="58"/>
      <c r="CI614" s="887"/>
      <c r="CJ614" s="888"/>
      <c r="CK614" s="888"/>
      <c r="CL614" s="888"/>
      <c r="CM614" s="888"/>
      <c r="CN614" s="888"/>
      <c r="CO614" s="888"/>
      <c r="CP614" s="888"/>
      <c r="CQ614" s="888"/>
      <c r="CR614" s="889"/>
      <c r="CS614" s="58"/>
      <c r="CT614" s="58"/>
      <c r="CV614" s="887"/>
      <c r="CW614" s="888"/>
      <c r="CX614" s="888"/>
      <c r="CY614" s="888"/>
      <c r="CZ614" s="888"/>
      <c r="DA614" s="888"/>
      <c r="DB614" s="888"/>
      <c r="DC614" s="888"/>
      <c r="DD614" s="888"/>
      <c r="DE614" s="889"/>
      <c r="DF614" s="58"/>
      <c r="DG614" s="58"/>
      <c r="DI614" s="887"/>
      <c r="DJ614" s="888"/>
      <c r="DK614" s="888"/>
      <c r="DL614" s="888"/>
      <c r="DM614" s="888"/>
      <c r="DN614" s="888"/>
      <c r="DO614" s="888"/>
      <c r="DP614" s="888"/>
      <c r="DQ614" s="888"/>
      <c r="DR614" s="889"/>
      <c r="DS614" s="58"/>
      <c r="DT614" s="58"/>
      <c r="DU614" s="58"/>
      <c r="DV614" s="58"/>
      <c r="DW614" s="58"/>
      <c r="DX614" s="58"/>
      <c r="DY614" s="58"/>
      <c r="DZ614" s="58"/>
      <c r="EA614" s="58"/>
      <c r="EB614" s="58"/>
    </row>
    <row r="615" spans="1:132" ht="18.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274"/>
      <c r="BJ615" s="274"/>
      <c r="BK615" s="274"/>
      <c r="BL615" s="274"/>
      <c r="BM615" s="58"/>
      <c r="BN615" s="58"/>
      <c r="BO615" s="58"/>
      <c r="BP615" s="58"/>
      <c r="BS615" s="58"/>
      <c r="BT615" s="58"/>
      <c r="BU615" s="58"/>
      <c r="BV615" s="839" t="s">
        <v>288</v>
      </c>
      <c r="BW615" s="840"/>
      <c r="BX615" s="840"/>
      <c r="BY615" s="840"/>
      <c r="BZ615" s="840"/>
      <c r="CA615" s="840"/>
      <c r="CB615" s="840"/>
      <c r="CC615" s="840"/>
      <c r="CD615" s="840"/>
      <c r="CE615" s="841"/>
      <c r="CF615" s="58"/>
      <c r="CG615" s="58"/>
      <c r="CI615" s="839" t="s">
        <v>288</v>
      </c>
      <c r="CJ615" s="840"/>
      <c r="CK615" s="840"/>
      <c r="CL615" s="840"/>
      <c r="CM615" s="840"/>
      <c r="CN615" s="840"/>
      <c r="CO615" s="840"/>
      <c r="CP615" s="840"/>
      <c r="CQ615" s="840"/>
      <c r="CR615" s="841"/>
      <c r="CS615" s="58"/>
      <c r="CT615" s="58"/>
      <c r="CV615" s="839" t="s">
        <v>288</v>
      </c>
      <c r="CW615" s="840"/>
      <c r="CX615" s="840"/>
      <c r="CY615" s="840"/>
      <c r="CZ615" s="840"/>
      <c r="DA615" s="840"/>
      <c r="DB615" s="840"/>
      <c r="DC615" s="840"/>
      <c r="DD615" s="840"/>
      <c r="DE615" s="841"/>
      <c r="DF615" s="58"/>
      <c r="DG615" s="58"/>
      <c r="DI615" s="839" t="s">
        <v>288</v>
      </c>
      <c r="DJ615" s="840"/>
      <c r="DK615" s="840"/>
      <c r="DL615" s="840"/>
      <c r="DM615" s="840"/>
      <c r="DN615" s="840"/>
      <c r="DO615" s="840"/>
      <c r="DP615" s="840"/>
      <c r="DQ615" s="840"/>
      <c r="DR615" s="841"/>
      <c r="DS615" s="58"/>
      <c r="DT615" s="58"/>
      <c r="DU615" s="58"/>
      <c r="DV615" s="58"/>
      <c r="DW615" s="58"/>
      <c r="DX615" s="58"/>
      <c r="DY615" s="58"/>
      <c r="DZ615" s="58"/>
      <c r="EA615" s="58"/>
      <c r="EB615" s="58"/>
    </row>
    <row r="616" spans="1:132" ht="18.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S616" s="58"/>
      <c r="BT616" s="58"/>
      <c r="BU616" s="58"/>
      <c r="BV616" s="58"/>
      <c r="BW616" s="58"/>
      <c r="BX616" s="58"/>
      <c r="BY616" s="58"/>
      <c r="BZ616" s="58"/>
      <c r="CA616" s="58"/>
      <c r="CB616" s="58"/>
      <c r="CC616" s="58"/>
      <c r="CD616" s="58"/>
      <c r="CE616" s="58"/>
      <c r="CF616" s="58"/>
      <c r="CG616" s="58"/>
      <c r="CI616" s="58"/>
      <c r="CJ616" s="58"/>
      <c r="CK616" s="58"/>
      <c r="CL616" s="58"/>
      <c r="CM616" s="58"/>
      <c r="CN616" s="58"/>
      <c r="CO616" s="58"/>
      <c r="CP616" s="58"/>
      <c r="CQ616" s="58"/>
      <c r="CR616" s="58"/>
      <c r="CS616" s="58"/>
      <c r="CT616" s="58"/>
      <c r="CV616" s="58"/>
      <c r="CW616" s="58"/>
      <c r="CX616" s="58"/>
      <c r="CY616" s="58"/>
      <c r="CZ616" s="58"/>
      <c r="DA616" s="58"/>
      <c r="DB616" s="58"/>
      <c r="DC616" s="58"/>
      <c r="DD616" s="58"/>
      <c r="DE616" s="58"/>
      <c r="DF616" s="58"/>
      <c r="DG616" s="58"/>
      <c r="DI616" s="58"/>
      <c r="DJ616" s="58"/>
      <c r="DK616" s="58"/>
      <c r="DL616" s="58"/>
      <c r="DM616" s="58"/>
      <c r="DN616" s="58"/>
      <c r="DO616" s="58"/>
      <c r="DP616" s="58"/>
      <c r="DQ616" s="58"/>
      <c r="DR616" s="58"/>
      <c r="DS616" s="58"/>
      <c r="DT616" s="58"/>
      <c r="DU616" s="58"/>
      <c r="DV616" s="58"/>
      <c r="DW616" s="58"/>
      <c r="DX616" s="58"/>
      <c r="DY616" s="58"/>
      <c r="DZ616" s="58"/>
      <c r="EA616" s="58"/>
      <c r="EB616" s="58"/>
    </row>
    <row r="617" spans="1:132" ht="18.75" customHeight="1">
      <c r="A617" s="58"/>
      <c r="B617" s="58"/>
      <c r="C617" s="274"/>
      <c r="D617" s="274"/>
      <c r="E617" s="58"/>
      <c r="F617" s="58"/>
      <c r="G617" s="58"/>
      <c r="H617" s="58"/>
      <c r="I617" s="58"/>
      <c r="J617" s="58"/>
      <c r="K617" s="58"/>
      <c r="L617" s="58"/>
      <c r="M617" s="58"/>
      <c r="N617" s="58"/>
      <c r="O617" s="58"/>
      <c r="P617" s="58"/>
      <c r="Q617" s="58"/>
      <c r="R617" s="58"/>
      <c r="S617" s="58"/>
      <c r="T617" s="274"/>
      <c r="U617" s="58"/>
      <c r="V617" s="58"/>
      <c r="W617" s="58"/>
      <c r="X617" s="58"/>
      <c r="Y617" s="58"/>
      <c r="Z617" s="58"/>
      <c r="AA617" s="58"/>
      <c r="AB617" s="58"/>
      <c r="AC617" s="58"/>
      <c r="AD617" s="58"/>
      <c r="AE617" s="58"/>
      <c r="AF617" s="58"/>
      <c r="AG617" s="274"/>
      <c r="AH617" s="58"/>
      <c r="AI617" s="58"/>
      <c r="AJ617" s="58"/>
      <c r="AK617" s="58"/>
      <c r="AL617" s="58"/>
      <c r="AM617" s="58"/>
      <c r="AN617" s="58"/>
      <c r="AO617" s="58"/>
      <c r="AP617" s="58"/>
      <c r="AQ617" s="58"/>
      <c r="AR617" s="58"/>
      <c r="AS617" s="58"/>
      <c r="AT617" s="274"/>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S617" s="58"/>
      <c r="BT617" s="58"/>
      <c r="BU617" s="58"/>
      <c r="BV617" s="884" t="s">
        <v>290</v>
      </c>
      <c r="BW617" s="885"/>
      <c r="BX617" s="885"/>
      <c r="BY617" s="885"/>
      <c r="BZ617" s="885"/>
      <c r="CA617" s="885"/>
      <c r="CB617" s="885"/>
      <c r="CC617" s="885"/>
      <c r="CD617" s="885"/>
      <c r="CE617" s="886"/>
      <c r="CF617" s="58"/>
      <c r="CG617" s="58"/>
      <c r="CI617" s="884" t="s">
        <v>290</v>
      </c>
      <c r="CJ617" s="885"/>
      <c r="CK617" s="885"/>
      <c r="CL617" s="885"/>
      <c r="CM617" s="885"/>
      <c r="CN617" s="885"/>
      <c r="CO617" s="885"/>
      <c r="CP617" s="885"/>
      <c r="CQ617" s="885"/>
      <c r="CR617" s="886"/>
      <c r="CS617" s="58"/>
      <c r="CT617" s="58"/>
      <c r="CV617" s="884" t="s">
        <v>290</v>
      </c>
      <c r="CW617" s="885"/>
      <c r="CX617" s="885"/>
      <c r="CY617" s="885"/>
      <c r="CZ617" s="885"/>
      <c r="DA617" s="885"/>
      <c r="DB617" s="885"/>
      <c r="DC617" s="885"/>
      <c r="DD617" s="885"/>
      <c r="DE617" s="886"/>
      <c r="DF617" s="58"/>
      <c r="DG617" s="58"/>
      <c r="DI617" s="884" t="s">
        <v>290</v>
      </c>
      <c r="DJ617" s="885"/>
      <c r="DK617" s="885"/>
      <c r="DL617" s="885"/>
      <c r="DM617" s="885"/>
      <c r="DN617" s="885"/>
      <c r="DO617" s="885"/>
      <c r="DP617" s="885"/>
      <c r="DQ617" s="885"/>
      <c r="DR617" s="886"/>
      <c r="DS617" s="58"/>
      <c r="DT617" s="58"/>
      <c r="DU617" s="58"/>
      <c r="DV617" s="58"/>
      <c r="DW617" s="58"/>
      <c r="DX617" s="58"/>
      <c r="DY617" s="58"/>
      <c r="DZ617" s="58"/>
      <c r="EA617" s="58"/>
      <c r="EB617" s="58"/>
    </row>
    <row r="618" spans="1:132" ht="18.75" customHeight="1">
      <c r="A618" s="58"/>
      <c r="B618" s="58"/>
      <c r="C618" s="274"/>
      <c r="D618" s="274"/>
      <c r="E618" s="58"/>
      <c r="F618" s="58"/>
      <c r="G618" s="58"/>
      <c r="H618" s="58"/>
      <c r="I618" s="58"/>
      <c r="J618" s="58"/>
      <c r="K618" s="58"/>
      <c r="L618" s="58"/>
      <c r="M618" s="58"/>
      <c r="N618" s="58"/>
      <c r="O618" s="58"/>
      <c r="P618" s="58"/>
      <c r="Q618" s="58"/>
      <c r="R618" s="58"/>
      <c r="S618" s="58"/>
      <c r="T618" s="274"/>
      <c r="U618" s="58"/>
      <c r="V618" s="58"/>
      <c r="W618" s="58"/>
      <c r="X618" s="58"/>
      <c r="Y618" s="58"/>
      <c r="Z618" s="58"/>
      <c r="AA618" s="58"/>
      <c r="AB618" s="58"/>
      <c r="AC618" s="58"/>
      <c r="AD618" s="58"/>
      <c r="AE618" s="58"/>
      <c r="AF618" s="58"/>
      <c r="AG618" s="274"/>
      <c r="AH618" s="58"/>
      <c r="AI618" s="58"/>
      <c r="AJ618" s="58"/>
      <c r="AK618" s="58"/>
      <c r="AL618" s="58"/>
      <c r="AM618" s="58"/>
      <c r="AN618" s="58"/>
      <c r="AO618" s="58"/>
      <c r="AP618" s="58"/>
      <c r="AQ618" s="58"/>
      <c r="AR618" s="58"/>
      <c r="AS618" s="58"/>
      <c r="AT618" s="274"/>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S618" s="58"/>
      <c r="BT618" s="58"/>
      <c r="BU618" s="58"/>
      <c r="BV618" s="887"/>
      <c r="BW618" s="888"/>
      <c r="BX618" s="888"/>
      <c r="BY618" s="888"/>
      <c r="BZ618" s="888"/>
      <c r="CA618" s="888"/>
      <c r="CB618" s="888"/>
      <c r="CC618" s="888"/>
      <c r="CD618" s="888"/>
      <c r="CE618" s="889"/>
      <c r="CF618" s="58"/>
      <c r="CG618" s="58"/>
      <c r="CI618" s="887"/>
      <c r="CJ618" s="888"/>
      <c r="CK618" s="888"/>
      <c r="CL618" s="888"/>
      <c r="CM618" s="888"/>
      <c r="CN618" s="888"/>
      <c r="CO618" s="888"/>
      <c r="CP618" s="888"/>
      <c r="CQ618" s="888"/>
      <c r="CR618" s="889"/>
      <c r="CS618" s="58"/>
      <c r="CT618" s="58"/>
      <c r="CV618" s="887"/>
      <c r="CW618" s="888"/>
      <c r="CX618" s="888"/>
      <c r="CY618" s="888"/>
      <c r="CZ618" s="888"/>
      <c r="DA618" s="888"/>
      <c r="DB618" s="888"/>
      <c r="DC618" s="888"/>
      <c r="DD618" s="888"/>
      <c r="DE618" s="889"/>
      <c r="DF618" s="58"/>
      <c r="DG618" s="58"/>
      <c r="DI618" s="887"/>
      <c r="DJ618" s="888"/>
      <c r="DK618" s="888"/>
      <c r="DL618" s="888"/>
      <c r="DM618" s="888"/>
      <c r="DN618" s="888"/>
      <c r="DO618" s="888"/>
      <c r="DP618" s="888"/>
      <c r="DQ618" s="888"/>
      <c r="DR618" s="889"/>
      <c r="DS618" s="58"/>
      <c r="DT618" s="58"/>
      <c r="DU618" s="58"/>
      <c r="DV618" s="58"/>
      <c r="DW618" s="58"/>
      <c r="DX618" s="58"/>
      <c r="DY618" s="58"/>
      <c r="DZ618" s="58"/>
      <c r="EA618" s="58"/>
      <c r="EB618" s="58"/>
    </row>
    <row r="619" spans="1:132" ht="18.75" customHeight="1">
      <c r="A619" s="58"/>
      <c r="B619" s="58"/>
      <c r="C619" s="274"/>
      <c r="D619" s="274"/>
      <c r="E619" s="58"/>
      <c r="F619" s="58"/>
      <c r="G619" s="58"/>
      <c r="H619" s="58"/>
      <c r="I619" s="58"/>
      <c r="J619" s="58"/>
      <c r="K619" s="58"/>
      <c r="L619" s="58"/>
      <c r="M619" s="58"/>
      <c r="N619" s="58"/>
      <c r="O619" s="58"/>
      <c r="P619" s="58"/>
      <c r="Q619" s="58"/>
      <c r="R619" s="58"/>
      <c r="S619" s="58"/>
      <c r="T619" s="274"/>
      <c r="U619" s="58"/>
      <c r="V619" s="58"/>
      <c r="W619" s="58"/>
      <c r="X619" s="58"/>
      <c r="Y619" s="58"/>
      <c r="Z619" s="58"/>
      <c r="AA619" s="58"/>
      <c r="AB619" s="58"/>
      <c r="AC619" s="58"/>
      <c r="AD619" s="58"/>
      <c r="AE619" s="58"/>
      <c r="AF619" s="58"/>
      <c r="AG619" s="274"/>
      <c r="AH619" s="58"/>
      <c r="AI619" s="58"/>
      <c r="AJ619" s="58"/>
      <c r="AK619" s="58"/>
      <c r="AL619" s="58"/>
      <c r="AM619" s="58"/>
      <c r="AN619" s="58"/>
      <c r="AO619" s="58"/>
      <c r="AP619" s="58"/>
      <c r="AQ619" s="58"/>
      <c r="AR619" s="58"/>
      <c r="AS619" s="58"/>
      <c r="AT619" s="274"/>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S619" s="58"/>
      <c r="BT619" s="58"/>
      <c r="BU619" s="58"/>
      <c r="BV619" s="839" t="s">
        <v>288</v>
      </c>
      <c r="BW619" s="840"/>
      <c r="BX619" s="840"/>
      <c r="BY619" s="840"/>
      <c r="BZ619" s="840"/>
      <c r="CA619" s="840"/>
      <c r="CB619" s="840"/>
      <c r="CC619" s="840"/>
      <c r="CD619" s="840"/>
      <c r="CE619" s="841"/>
      <c r="CF619" s="58"/>
      <c r="CG619" s="58"/>
      <c r="CI619" s="839" t="s">
        <v>288</v>
      </c>
      <c r="CJ619" s="840"/>
      <c r="CK619" s="840"/>
      <c r="CL619" s="840"/>
      <c r="CM619" s="840"/>
      <c r="CN619" s="840"/>
      <c r="CO619" s="840"/>
      <c r="CP619" s="840"/>
      <c r="CQ619" s="840"/>
      <c r="CR619" s="841"/>
      <c r="CS619" s="58"/>
      <c r="CT619" s="58"/>
      <c r="CV619" s="839" t="s">
        <v>288</v>
      </c>
      <c r="CW619" s="840"/>
      <c r="CX619" s="840"/>
      <c r="CY619" s="840"/>
      <c r="CZ619" s="840"/>
      <c r="DA619" s="840"/>
      <c r="DB619" s="840"/>
      <c r="DC619" s="840"/>
      <c r="DD619" s="840"/>
      <c r="DE619" s="841"/>
      <c r="DF619" s="58"/>
      <c r="DG619" s="58"/>
      <c r="DI619" s="839" t="s">
        <v>288</v>
      </c>
      <c r="DJ619" s="840"/>
      <c r="DK619" s="840"/>
      <c r="DL619" s="840"/>
      <c r="DM619" s="840"/>
      <c r="DN619" s="840"/>
      <c r="DO619" s="840"/>
      <c r="DP619" s="840"/>
      <c r="DQ619" s="840"/>
      <c r="DR619" s="841"/>
      <c r="DS619" s="58"/>
      <c r="DT619" s="58"/>
      <c r="DU619" s="58"/>
      <c r="DV619" s="58"/>
      <c r="DW619" s="58"/>
      <c r="DX619" s="58"/>
      <c r="DY619" s="58"/>
      <c r="DZ619" s="58"/>
      <c r="EA619" s="58"/>
      <c r="EB619" s="58"/>
    </row>
    <row r="620" spans="1:132" ht="18.75" customHeight="1">
      <c r="A620" s="58"/>
      <c r="B620" s="58"/>
      <c r="C620" s="274"/>
      <c r="D620" s="274"/>
      <c r="E620" s="58"/>
      <c r="F620" s="58"/>
      <c r="G620" s="58"/>
      <c r="H620" s="58"/>
      <c r="I620" s="58"/>
      <c r="J620" s="58"/>
      <c r="K620" s="58"/>
      <c r="L620" s="58"/>
      <c r="M620" s="58"/>
      <c r="N620" s="58"/>
      <c r="O620" s="58"/>
      <c r="P620" s="58"/>
      <c r="Q620" s="58"/>
      <c r="R620" s="58"/>
      <c r="S620" s="58"/>
      <c r="T620" s="274"/>
      <c r="U620" s="58"/>
      <c r="V620" s="58"/>
      <c r="W620" s="58"/>
      <c r="X620" s="58"/>
      <c r="Y620" s="58"/>
      <c r="Z620" s="58"/>
      <c r="AA620" s="58"/>
      <c r="AB620" s="58"/>
      <c r="AC620" s="58"/>
      <c r="AD620" s="58"/>
      <c r="AE620" s="58"/>
      <c r="AF620" s="58"/>
      <c r="AG620" s="274"/>
      <c r="AH620" s="58"/>
      <c r="AI620" s="58"/>
      <c r="AJ620" s="58"/>
      <c r="AK620" s="58"/>
      <c r="AL620" s="58"/>
      <c r="AM620" s="58"/>
      <c r="AN620" s="58"/>
      <c r="AO620" s="58"/>
      <c r="AP620" s="58"/>
      <c r="AQ620" s="58"/>
      <c r="AR620" s="58"/>
      <c r="AS620" s="58"/>
      <c r="AT620" s="274"/>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S620" s="58"/>
      <c r="BT620" s="58"/>
      <c r="BU620" s="58"/>
      <c r="BV620" s="58"/>
      <c r="BW620" s="58"/>
      <c r="BX620" s="58"/>
      <c r="BY620" s="58"/>
      <c r="BZ620" s="58"/>
      <c r="CA620" s="58"/>
      <c r="CB620" s="58"/>
      <c r="CC620" s="58"/>
      <c r="CD620" s="58"/>
      <c r="CE620" s="58"/>
      <c r="CF620" s="58"/>
      <c r="CG620" s="58"/>
      <c r="CI620" s="58"/>
      <c r="CJ620" s="58"/>
      <c r="CK620" s="58"/>
      <c r="CL620" s="58"/>
      <c r="CM620" s="58"/>
      <c r="CN620" s="58"/>
      <c r="CO620" s="58"/>
      <c r="CP620" s="58"/>
      <c r="CQ620" s="58"/>
      <c r="CR620" s="58"/>
      <c r="CS620" s="58"/>
      <c r="CT620" s="58"/>
      <c r="CV620" s="58"/>
      <c r="CW620" s="58"/>
      <c r="CX620" s="58"/>
      <c r="CY620" s="58"/>
      <c r="CZ620" s="58"/>
      <c r="DA620" s="58"/>
      <c r="DB620" s="58"/>
      <c r="DC620" s="58"/>
      <c r="DD620" s="58"/>
      <c r="DE620" s="58"/>
      <c r="DF620" s="58"/>
      <c r="DG620" s="58"/>
      <c r="DI620" s="58"/>
      <c r="DJ620" s="58"/>
      <c r="DK620" s="58"/>
      <c r="DL620" s="58"/>
      <c r="DM620" s="58"/>
      <c r="DN620" s="58"/>
      <c r="DO620" s="58"/>
      <c r="DP620" s="58"/>
      <c r="DQ620" s="58"/>
      <c r="DR620" s="58"/>
      <c r="DS620" s="58"/>
      <c r="DT620" s="58"/>
      <c r="DU620" s="58"/>
      <c r="DV620" s="58"/>
      <c r="DW620" s="58"/>
      <c r="DX620" s="58"/>
      <c r="DY620" s="58"/>
      <c r="DZ620" s="58"/>
      <c r="EA620" s="58"/>
      <c r="EB620" s="58"/>
    </row>
    <row r="621" spans="1:132" ht="18.75" customHeight="1">
      <c r="A621" s="58"/>
      <c r="B621" s="58"/>
      <c r="C621" s="274"/>
      <c r="D621" s="274"/>
      <c r="E621" s="58"/>
      <c r="F621" s="58"/>
      <c r="G621" s="58"/>
      <c r="H621" s="58"/>
      <c r="I621" s="58"/>
      <c r="J621" s="58"/>
      <c r="K621" s="58"/>
      <c r="L621" s="58"/>
      <c r="M621" s="58"/>
      <c r="N621" s="58"/>
      <c r="O621" s="58"/>
      <c r="P621" s="58"/>
      <c r="Q621" s="58"/>
      <c r="R621" s="58"/>
      <c r="S621" s="58"/>
      <c r="T621" s="274"/>
      <c r="U621" s="58"/>
      <c r="V621" s="58"/>
      <c r="W621" s="58"/>
      <c r="X621" s="58"/>
      <c r="Y621" s="58"/>
      <c r="Z621" s="58"/>
      <c r="AA621" s="58"/>
      <c r="AB621" s="58"/>
      <c r="AC621" s="58"/>
      <c r="AD621" s="58"/>
      <c r="AE621" s="58"/>
      <c r="AF621" s="58"/>
      <c r="AG621" s="274"/>
      <c r="AH621" s="58"/>
      <c r="AI621" s="58"/>
      <c r="AJ621" s="58"/>
      <c r="AK621" s="58"/>
      <c r="AL621" s="58"/>
      <c r="AM621" s="58"/>
      <c r="AN621" s="58"/>
      <c r="AO621" s="58"/>
      <c r="AP621" s="58"/>
      <c r="AQ621" s="58"/>
      <c r="AR621" s="58"/>
      <c r="AS621" s="58"/>
      <c r="AT621" s="274"/>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S621" s="58"/>
      <c r="BT621" s="58"/>
      <c r="BU621" s="58"/>
      <c r="BV621" s="884" t="s">
        <v>290</v>
      </c>
      <c r="BW621" s="885"/>
      <c r="BX621" s="885"/>
      <c r="BY621" s="885"/>
      <c r="BZ621" s="885"/>
      <c r="CA621" s="885"/>
      <c r="CB621" s="885"/>
      <c r="CC621" s="885"/>
      <c r="CD621" s="885"/>
      <c r="CE621" s="886"/>
      <c r="CF621" s="58"/>
      <c r="CG621" s="58"/>
      <c r="CI621" s="884" t="s">
        <v>290</v>
      </c>
      <c r="CJ621" s="885"/>
      <c r="CK621" s="885"/>
      <c r="CL621" s="885"/>
      <c r="CM621" s="885"/>
      <c r="CN621" s="885"/>
      <c r="CO621" s="885"/>
      <c r="CP621" s="885"/>
      <c r="CQ621" s="885"/>
      <c r="CR621" s="886"/>
      <c r="CS621" s="58"/>
      <c r="CT621" s="58"/>
      <c r="CV621" s="884" t="s">
        <v>290</v>
      </c>
      <c r="CW621" s="885"/>
      <c r="CX621" s="885"/>
      <c r="CY621" s="885"/>
      <c r="CZ621" s="885"/>
      <c r="DA621" s="885"/>
      <c r="DB621" s="885"/>
      <c r="DC621" s="885"/>
      <c r="DD621" s="885"/>
      <c r="DE621" s="886"/>
      <c r="DF621" s="58"/>
      <c r="DG621" s="58"/>
      <c r="DI621" s="884" t="s">
        <v>290</v>
      </c>
      <c r="DJ621" s="885"/>
      <c r="DK621" s="885"/>
      <c r="DL621" s="885"/>
      <c r="DM621" s="885"/>
      <c r="DN621" s="885"/>
      <c r="DO621" s="885"/>
      <c r="DP621" s="885"/>
      <c r="DQ621" s="885"/>
      <c r="DR621" s="886"/>
      <c r="DS621" s="58"/>
      <c r="DT621" s="58"/>
      <c r="DU621" s="58"/>
      <c r="DV621" s="58"/>
      <c r="DW621" s="58"/>
      <c r="DX621" s="58"/>
      <c r="DY621" s="58"/>
      <c r="DZ621" s="58"/>
      <c r="EA621" s="58"/>
      <c r="EB621" s="58"/>
    </row>
    <row r="622" spans="1:132" ht="18.75" customHeight="1">
      <c r="A622" s="58"/>
      <c r="B622" s="58"/>
      <c r="C622" s="274"/>
      <c r="D622" s="274"/>
      <c r="E622" s="58"/>
      <c r="F622" s="58"/>
      <c r="G622" s="58"/>
      <c r="H622" s="58"/>
      <c r="I622" s="58"/>
      <c r="J622" s="58"/>
      <c r="K622" s="58"/>
      <c r="L622" s="58"/>
      <c r="M622" s="58"/>
      <c r="N622" s="58"/>
      <c r="O622" s="58"/>
      <c r="P622" s="58"/>
      <c r="Q622" s="58"/>
      <c r="R622" s="58"/>
      <c r="S622" s="58"/>
      <c r="T622" s="274"/>
      <c r="U622" s="58"/>
      <c r="V622" s="58"/>
      <c r="W622" s="58"/>
      <c r="X622" s="58"/>
      <c r="Y622" s="58"/>
      <c r="Z622" s="58"/>
      <c r="AA622" s="58"/>
      <c r="AB622" s="58"/>
      <c r="AC622" s="58"/>
      <c r="AD622" s="58"/>
      <c r="AE622" s="58"/>
      <c r="AF622" s="58"/>
      <c r="AG622" s="274"/>
      <c r="AH622" s="58"/>
      <c r="AI622" s="58"/>
      <c r="AJ622" s="58"/>
      <c r="AK622" s="58"/>
      <c r="AL622" s="58"/>
      <c r="AM622" s="58"/>
      <c r="AN622" s="58"/>
      <c r="AO622" s="58"/>
      <c r="AP622" s="58"/>
      <c r="AQ622" s="58"/>
      <c r="AR622" s="58"/>
      <c r="AS622" s="58"/>
      <c r="AT622" s="274"/>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S622" s="58"/>
      <c r="BT622" s="58"/>
      <c r="BU622" s="58"/>
      <c r="BV622" s="887"/>
      <c r="BW622" s="888"/>
      <c r="BX622" s="888"/>
      <c r="BY622" s="888"/>
      <c r="BZ622" s="888"/>
      <c r="CA622" s="888"/>
      <c r="CB622" s="888"/>
      <c r="CC622" s="888"/>
      <c r="CD622" s="888"/>
      <c r="CE622" s="889"/>
      <c r="CF622" s="58"/>
      <c r="CG622" s="58"/>
      <c r="CI622" s="887"/>
      <c r="CJ622" s="888"/>
      <c r="CK622" s="888"/>
      <c r="CL622" s="888"/>
      <c r="CM622" s="888"/>
      <c r="CN622" s="888"/>
      <c r="CO622" s="888"/>
      <c r="CP622" s="888"/>
      <c r="CQ622" s="888"/>
      <c r="CR622" s="889"/>
      <c r="CS622" s="58"/>
      <c r="CT622" s="58"/>
      <c r="CV622" s="887"/>
      <c r="CW622" s="888"/>
      <c r="CX622" s="888"/>
      <c r="CY622" s="888"/>
      <c r="CZ622" s="888"/>
      <c r="DA622" s="888"/>
      <c r="DB622" s="888"/>
      <c r="DC622" s="888"/>
      <c r="DD622" s="888"/>
      <c r="DE622" s="889"/>
      <c r="DF622" s="58"/>
      <c r="DG622" s="58"/>
      <c r="DI622" s="887"/>
      <c r="DJ622" s="888"/>
      <c r="DK622" s="888"/>
      <c r="DL622" s="888"/>
      <c r="DM622" s="888"/>
      <c r="DN622" s="888"/>
      <c r="DO622" s="888"/>
      <c r="DP622" s="888"/>
      <c r="DQ622" s="888"/>
      <c r="DR622" s="889"/>
      <c r="DS622" s="58"/>
      <c r="DT622" s="58"/>
      <c r="DU622" s="58"/>
      <c r="DV622" s="58"/>
      <c r="DW622" s="58"/>
      <c r="DX622" s="58"/>
      <c r="DY622" s="58"/>
      <c r="DZ622" s="58"/>
      <c r="EA622" s="58"/>
      <c r="EB622" s="58"/>
    </row>
    <row r="623" spans="1:132" ht="18.75" customHeight="1">
      <c r="A623" s="58"/>
      <c r="B623" s="58"/>
      <c r="C623" s="274"/>
      <c r="D623" s="274"/>
      <c r="E623" s="58"/>
      <c r="F623" s="58"/>
      <c r="G623" s="58"/>
      <c r="H623" s="58"/>
      <c r="I623" s="58"/>
      <c r="J623" s="58"/>
      <c r="K623" s="58"/>
      <c r="L623" s="58"/>
      <c r="M623" s="58"/>
      <c r="N623" s="58"/>
      <c r="O623" s="58"/>
      <c r="P623" s="58"/>
      <c r="Q623" s="58"/>
      <c r="R623" s="58"/>
      <c r="S623" s="58"/>
      <c r="T623" s="274"/>
      <c r="U623" s="58"/>
      <c r="V623" s="58"/>
      <c r="W623" s="58"/>
      <c r="X623" s="58"/>
      <c r="Y623" s="58"/>
      <c r="Z623" s="58"/>
      <c r="AA623" s="58"/>
      <c r="AB623" s="58"/>
      <c r="AC623" s="58"/>
      <c r="AD623" s="58"/>
      <c r="AE623" s="58"/>
      <c r="AF623" s="58"/>
      <c r="AG623" s="274"/>
      <c r="AH623" s="58"/>
      <c r="AI623" s="58"/>
      <c r="AJ623" s="58"/>
      <c r="AK623" s="58"/>
      <c r="AL623" s="58"/>
      <c r="AM623" s="58"/>
      <c r="AN623" s="58"/>
      <c r="AO623" s="58"/>
      <c r="AP623" s="58"/>
      <c r="AQ623" s="58"/>
      <c r="AR623" s="58"/>
      <c r="AS623" s="58"/>
      <c r="AT623" s="274"/>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S623" s="58"/>
      <c r="BT623" s="58"/>
      <c r="BU623" s="58"/>
      <c r="BV623" s="839" t="s">
        <v>288</v>
      </c>
      <c r="BW623" s="840"/>
      <c r="BX623" s="840"/>
      <c r="BY623" s="840"/>
      <c r="BZ623" s="840"/>
      <c r="CA623" s="840"/>
      <c r="CB623" s="840"/>
      <c r="CC623" s="840"/>
      <c r="CD623" s="840"/>
      <c r="CE623" s="841"/>
      <c r="CF623" s="58"/>
      <c r="CG623" s="58"/>
      <c r="CI623" s="839" t="s">
        <v>288</v>
      </c>
      <c r="CJ623" s="840"/>
      <c r="CK623" s="840"/>
      <c r="CL623" s="840"/>
      <c r="CM623" s="840"/>
      <c r="CN623" s="840"/>
      <c r="CO623" s="840"/>
      <c r="CP623" s="840"/>
      <c r="CQ623" s="840"/>
      <c r="CR623" s="841"/>
      <c r="CS623" s="58"/>
      <c r="CT623" s="58"/>
      <c r="CV623" s="839" t="s">
        <v>288</v>
      </c>
      <c r="CW623" s="840"/>
      <c r="CX623" s="840"/>
      <c r="CY623" s="840"/>
      <c r="CZ623" s="840"/>
      <c r="DA623" s="840"/>
      <c r="DB623" s="840"/>
      <c r="DC623" s="840"/>
      <c r="DD623" s="840"/>
      <c r="DE623" s="841"/>
      <c r="DF623" s="58"/>
      <c r="DG623" s="58"/>
      <c r="DI623" s="839" t="s">
        <v>288</v>
      </c>
      <c r="DJ623" s="840"/>
      <c r="DK623" s="840"/>
      <c r="DL623" s="840"/>
      <c r="DM623" s="840"/>
      <c r="DN623" s="840"/>
      <c r="DO623" s="840"/>
      <c r="DP623" s="840"/>
      <c r="DQ623" s="840"/>
      <c r="DR623" s="841"/>
      <c r="DS623" s="58"/>
      <c r="DT623" s="58"/>
      <c r="DU623" s="58"/>
      <c r="DV623" s="58"/>
      <c r="DW623" s="58"/>
      <c r="DX623" s="58"/>
      <c r="DY623" s="58"/>
      <c r="DZ623" s="58"/>
      <c r="EA623" s="58"/>
      <c r="EB623" s="58"/>
    </row>
    <row r="624" spans="1:132" ht="18.75" customHeight="1">
      <c r="A624" s="58"/>
      <c r="B624" s="58"/>
      <c r="C624" s="274"/>
      <c r="D624" s="274"/>
      <c r="E624" s="58"/>
      <c r="F624" s="58"/>
      <c r="G624" s="58"/>
      <c r="H624" s="58"/>
      <c r="I624" s="58"/>
      <c r="J624" s="58"/>
      <c r="K624" s="58"/>
      <c r="L624" s="58"/>
      <c r="M624" s="58"/>
      <c r="N624" s="58"/>
      <c r="O624" s="58"/>
      <c r="P624" s="58"/>
      <c r="Q624" s="58"/>
      <c r="R624" s="58"/>
      <c r="S624" s="58"/>
      <c r="T624" s="274"/>
      <c r="U624" s="58"/>
      <c r="V624" s="58"/>
      <c r="W624" s="58"/>
      <c r="X624" s="58"/>
      <c r="Y624" s="58"/>
      <c r="Z624" s="58"/>
      <c r="AA624" s="58"/>
      <c r="AB624" s="58"/>
      <c r="AC624" s="58"/>
      <c r="AD624" s="58"/>
      <c r="AE624" s="58"/>
      <c r="AF624" s="58"/>
      <c r="AG624" s="274"/>
      <c r="AH624" s="58"/>
      <c r="AI624" s="58"/>
      <c r="AJ624" s="58"/>
      <c r="AK624" s="58"/>
      <c r="AL624" s="58"/>
      <c r="AM624" s="58"/>
      <c r="AN624" s="58"/>
      <c r="AO624" s="58"/>
      <c r="AP624" s="58"/>
      <c r="AQ624" s="58"/>
      <c r="AR624" s="58"/>
      <c r="AS624" s="58"/>
      <c r="AT624" s="274"/>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S624" s="58"/>
      <c r="BT624" s="58"/>
      <c r="BU624" s="58"/>
      <c r="BV624" s="58"/>
      <c r="BW624" s="58"/>
      <c r="BX624" s="58"/>
      <c r="BY624" s="58"/>
      <c r="BZ624" s="58"/>
      <c r="CA624" s="58"/>
      <c r="CB624" s="58"/>
      <c r="CC624" s="58"/>
      <c r="CD624" s="58"/>
      <c r="CE624" s="58"/>
      <c r="CF624" s="58"/>
      <c r="CG624" s="58"/>
      <c r="CI624" s="58"/>
      <c r="CJ624" s="58"/>
      <c r="CK624" s="58"/>
      <c r="CL624" s="58"/>
      <c r="CM624" s="58"/>
      <c r="CN624" s="58"/>
      <c r="CO624" s="58"/>
      <c r="CP624" s="58"/>
      <c r="CQ624" s="58"/>
      <c r="CR624" s="58"/>
      <c r="CS624" s="58"/>
      <c r="CT624" s="58"/>
      <c r="CV624" s="58"/>
      <c r="CW624" s="58"/>
      <c r="CX624" s="58"/>
      <c r="CY624" s="58"/>
      <c r="CZ624" s="58"/>
      <c r="DA624" s="58"/>
      <c r="DB624" s="58"/>
      <c r="DC624" s="58"/>
      <c r="DD624" s="58"/>
      <c r="DE624" s="58"/>
      <c r="DF624" s="58"/>
      <c r="DG624" s="58"/>
      <c r="DI624" s="58"/>
      <c r="DJ624" s="58"/>
      <c r="DK624" s="58"/>
      <c r="DL624" s="58"/>
      <c r="DM624" s="58"/>
      <c r="DN624" s="58"/>
      <c r="DO624" s="58"/>
      <c r="DP624" s="58"/>
      <c r="DQ624" s="58"/>
      <c r="DR624" s="58"/>
      <c r="DS624" s="58"/>
      <c r="DT624" s="58"/>
      <c r="DU624" s="58"/>
      <c r="DV624" s="58"/>
      <c r="DW624" s="58"/>
      <c r="DX624" s="58"/>
      <c r="DY624" s="58"/>
      <c r="DZ624" s="58"/>
      <c r="EA624" s="58"/>
      <c r="EB624" s="58"/>
    </row>
    <row r="625" spans="1:132" ht="18.75" customHeight="1">
      <c r="A625" s="58"/>
      <c r="B625" s="58"/>
      <c r="C625" s="274"/>
      <c r="D625" s="274"/>
      <c r="E625" s="58"/>
      <c r="F625" s="58"/>
      <c r="G625" s="58"/>
      <c r="H625" s="58"/>
      <c r="I625" s="58"/>
      <c r="J625" s="58"/>
      <c r="K625" s="58"/>
      <c r="L625" s="58"/>
      <c r="M625" s="58"/>
      <c r="N625" s="58"/>
      <c r="O625" s="58"/>
      <c r="P625" s="58"/>
      <c r="Q625" s="58"/>
      <c r="R625" s="58"/>
      <c r="S625" s="58"/>
      <c r="T625" s="274"/>
      <c r="U625" s="58"/>
      <c r="V625" s="58"/>
      <c r="W625" s="58"/>
      <c r="X625" s="58"/>
      <c r="Y625" s="58"/>
      <c r="Z625" s="58"/>
      <c r="AA625" s="58"/>
      <c r="AB625" s="58"/>
      <c r="AC625" s="58"/>
      <c r="AD625" s="58"/>
      <c r="AE625" s="58"/>
      <c r="AF625" s="58"/>
      <c r="AG625" s="274"/>
      <c r="AH625" s="58"/>
      <c r="AI625" s="58"/>
      <c r="AJ625" s="58"/>
      <c r="AK625" s="58"/>
      <c r="AL625" s="58"/>
      <c r="AM625" s="58"/>
      <c r="AN625" s="58"/>
      <c r="AO625" s="58"/>
      <c r="AP625" s="58"/>
      <c r="AQ625" s="58"/>
      <c r="AR625" s="58"/>
      <c r="AS625" s="58"/>
      <c r="AT625" s="274"/>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S625" s="58"/>
      <c r="BT625" s="58"/>
      <c r="BU625" s="58"/>
      <c r="BV625" s="884" t="s">
        <v>290</v>
      </c>
      <c r="BW625" s="885"/>
      <c r="BX625" s="885"/>
      <c r="BY625" s="885"/>
      <c r="BZ625" s="885"/>
      <c r="CA625" s="885"/>
      <c r="CB625" s="885"/>
      <c r="CC625" s="885"/>
      <c r="CD625" s="885"/>
      <c r="CE625" s="886"/>
      <c r="CF625" s="58"/>
      <c r="CG625" s="58"/>
      <c r="CI625" s="884"/>
      <c r="CJ625" s="885"/>
      <c r="CK625" s="885"/>
      <c r="CL625" s="885"/>
      <c r="CM625" s="885"/>
      <c r="CN625" s="885"/>
      <c r="CO625" s="885"/>
      <c r="CP625" s="885"/>
      <c r="CQ625" s="885"/>
      <c r="CR625" s="886"/>
      <c r="CS625" s="58"/>
      <c r="CT625" s="58"/>
      <c r="CV625" s="884"/>
      <c r="CW625" s="885"/>
      <c r="CX625" s="885"/>
      <c r="CY625" s="885"/>
      <c r="CZ625" s="885"/>
      <c r="DA625" s="885"/>
      <c r="DB625" s="885"/>
      <c r="DC625" s="885"/>
      <c r="DD625" s="885"/>
      <c r="DE625" s="886"/>
      <c r="DF625" s="58"/>
      <c r="DG625" s="58"/>
      <c r="DI625" s="884"/>
      <c r="DJ625" s="885"/>
      <c r="DK625" s="885"/>
      <c r="DL625" s="885"/>
      <c r="DM625" s="885"/>
      <c r="DN625" s="885"/>
      <c r="DO625" s="885"/>
      <c r="DP625" s="885"/>
      <c r="DQ625" s="885"/>
      <c r="DR625" s="886"/>
      <c r="DS625" s="58"/>
      <c r="DT625" s="58"/>
      <c r="DU625" s="58"/>
      <c r="DV625" s="58"/>
      <c r="DW625" s="58"/>
      <c r="DX625" s="58"/>
      <c r="DY625" s="58"/>
      <c r="DZ625" s="58"/>
      <c r="EA625" s="58"/>
      <c r="EB625" s="58"/>
    </row>
    <row r="626" spans="1:132" ht="19.5" customHeight="1">
      <c r="A626" s="58"/>
      <c r="B626" s="58"/>
      <c r="C626" s="274"/>
      <c r="D626" s="274"/>
      <c r="E626" s="58"/>
      <c r="F626" s="58"/>
      <c r="G626" s="58"/>
      <c r="H626" s="58"/>
      <c r="I626" s="58"/>
      <c r="J626" s="58"/>
      <c r="K626" s="58"/>
      <c r="L626" s="58"/>
      <c r="M626" s="58"/>
      <c r="N626" s="58"/>
      <c r="O626" s="58"/>
      <c r="P626" s="58"/>
      <c r="Q626" s="58"/>
      <c r="R626" s="58"/>
      <c r="S626" s="58"/>
      <c r="T626" s="274"/>
      <c r="U626" s="58"/>
      <c r="V626" s="58"/>
      <c r="W626" s="58"/>
      <c r="X626" s="58"/>
      <c r="Y626" s="58"/>
      <c r="Z626" s="58"/>
      <c r="AA626" s="58"/>
      <c r="AB626" s="58"/>
      <c r="AC626" s="58"/>
      <c r="AD626" s="58"/>
      <c r="AE626" s="58"/>
      <c r="AF626" s="58"/>
      <c r="AG626" s="274"/>
      <c r="AH626" s="58"/>
      <c r="AI626" s="58"/>
      <c r="AJ626" s="58"/>
      <c r="AK626" s="58"/>
      <c r="AL626" s="58"/>
      <c r="AM626" s="58"/>
      <c r="AN626" s="58"/>
      <c r="AO626" s="58"/>
      <c r="AP626" s="58"/>
      <c r="AQ626" s="58"/>
      <c r="AR626" s="58"/>
      <c r="AS626" s="58"/>
      <c r="AT626" s="274"/>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S626" s="58"/>
      <c r="BT626" s="58"/>
      <c r="BU626" s="58"/>
      <c r="BV626" s="887"/>
      <c r="BW626" s="888"/>
      <c r="BX626" s="888"/>
      <c r="BY626" s="888"/>
      <c r="BZ626" s="888"/>
      <c r="CA626" s="888"/>
      <c r="CB626" s="888"/>
      <c r="CC626" s="888"/>
      <c r="CD626" s="888"/>
      <c r="CE626" s="889"/>
      <c r="CF626" s="58"/>
      <c r="CG626" s="58"/>
      <c r="CI626" s="887"/>
      <c r="CJ626" s="888"/>
      <c r="CK626" s="888"/>
      <c r="CL626" s="888"/>
      <c r="CM626" s="888"/>
      <c r="CN626" s="888"/>
      <c r="CO626" s="888"/>
      <c r="CP626" s="888"/>
      <c r="CQ626" s="888"/>
      <c r="CR626" s="889"/>
      <c r="CS626" s="58"/>
      <c r="CT626" s="58"/>
      <c r="CV626" s="887"/>
      <c r="CW626" s="888"/>
      <c r="CX626" s="888"/>
      <c r="CY626" s="888"/>
      <c r="CZ626" s="888"/>
      <c r="DA626" s="888"/>
      <c r="DB626" s="888"/>
      <c r="DC626" s="888"/>
      <c r="DD626" s="888"/>
      <c r="DE626" s="889"/>
      <c r="DF626" s="58"/>
      <c r="DG626" s="58"/>
      <c r="DI626" s="887"/>
      <c r="DJ626" s="888"/>
      <c r="DK626" s="888"/>
      <c r="DL626" s="888"/>
      <c r="DM626" s="888"/>
      <c r="DN626" s="888"/>
      <c r="DO626" s="888"/>
      <c r="DP626" s="888"/>
      <c r="DQ626" s="888"/>
      <c r="DR626" s="889"/>
      <c r="DS626" s="58"/>
      <c r="DT626" s="58"/>
      <c r="DU626" s="58"/>
      <c r="DV626" s="58"/>
      <c r="DW626" s="58"/>
      <c r="DX626" s="58"/>
      <c r="DY626" s="58"/>
      <c r="DZ626" s="58"/>
      <c r="EA626" s="58"/>
      <c r="EB626" s="58"/>
    </row>
    <row r="627" spans="1:132" ht="18.75" customHeight="1">
      <c r="A627" s="58"/>
      <c r="B627" s="58"/>
      <c r="C627" s="274"/>
      <c r="D627" s="274"/>
      <c r="E627" s="58"/>
      <c r="F627" s="58"/>
      <c r="G627" s="58"/>
      <c r="H627" s="58"/>
      <c r="I627" s="58"/>
      <c r="J627" s="58"/>
      <c r="K627" s="58"/>
      <c r="L627" s="58"/>
      <c r="M627" s="58"/>
      <c r="N627" s="58"/>
      <c r="O627" s="58"/>
      <c r="P627" s="58"/>
      <c r="Q627" s="58"/>
      <c r="R627" s="58"/>
      <c r="S627" s="58"/>
      <c r="T627" s="274"/>
      <c r="U627" s="58"/>
      <c r="V627" s="58"/>
      <c r="W627" s="58"/>
      <c r="X627" s="58"/>
      <c r="Y627" s="58"/>
      <c r="Z627" s="58"/>
      <c r="AA627" s="58"/>
      <c r="AB627" s="58"/>
      <c r="AC627" s="58"/>
      <c r="AD627" s="58"/>
      <c r="AE627" s="58"/>
      <c r="AF627" s="58"/>
      <c r="AG627" s="274"/>
      <c r="AH627" s="58"/>
      <c r="AI627" s="58"/>
      <c r="AJ627" s="58"/>
      <c r="AK627" s="58"/>
      <c r="AL627" s="58"/>
      <c r="AM627" s="58"/>
      <c r="AN627" s="58"/>
      <c r="AO627" s="58"/>
      <c r="AP627" s="58"/>
      <c r="AQ627" s="58"/>
      <c r="AR627" s="58"/>
      <c r="AS627" s="58"/>
      <c r="AT627" s="274"/>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S627" s="58"/>
      <c r="BT627" s="58"/>
      <c r="BU627" s="58"/>
      <c r="BV627" s="839" t="s">
        <v>288</v>
      </c>
      <c r="BW627" s="840"/>
      <c r="BX627" s="840"/>
      <c r="BY627" s="840"/>
      <c r="BZ627" s="840"/>
      <c r="CA627" s="840"/>
      <c r="CB627" s="840"/>
      <c r="CC627" s="840"/>
      <c r="CD627" s="840"/>
      <c r="CE627" s="841"/>
      <c r="CF627" s="58"/>
      <c r="CG627" s="58"/>
      <c r="CI627" s="839"/>
      <c r="CJ627" s="840"/>
      <c r="CK627" s="840"/>
      <c r="CL627" s="840"/>
      <c r="CM627" s="840"/>
      <c r="CN627" s="840"/>
      <c r="CO627" s="840"/>
      <c r="CP627" s="840"/>
      <c r="CQ627" s="840"/>
      <c r="CR627" s="841"/>
      <c r="CS627" s="58"/>
      <c r="CT627" s="58"/>
      <c r="CV627" s="839"/>
      <c r="CW627" s="840"/>
      <c r="CX627" s="840"/>
      <c r="CY627" s="840"/>
      <c r="CZ627" s="840"/>
      <c r="DA627" s="840"/>
      <c r="DB627" s="840"/>
      <c r="DC627" s="840"/>
      <c r="DD627" s="840"/>
      <c r="DE627" s="841"/>
      <c r="DF627" s="58"/>
      <c r="DG627" s="58"/>
      <c r="DI627" s="839"/>
      <c r="DJ627" s="840"/>
      <c r="DK627" s="840"/>
      <c r="DL627" s="840"/>
      <c r="DM627" s="840"/>
      <c r="DN627" s="840"/>
      <c r="DO627" s="840"/>
      <c r="DP627" s="840"/>
      <c r="DQ627" s="840"/>
      <c r="DR627" s="841"/>
      <c r="DS627" s="58"/>
      <c r="DT627" s="58"/>
      <c r="DU627" s="58"/>
      <c r="DV627" s="58"/>
      <c r="DW627" s="58"/>
      <c r="DX627" s="58"/>
      <c r="DY627" s="58"/>
      <c r="DZ627" s="58"/>
      <c r="EA627" s="58"/>
      <c r="EB627" s="58"/>
    </row>
    <row r="628" spans="1:132" ht="18.75" customHeight="1">
      <c r="A628" s="58"/>
      <c r="B628" s="58"/>
      <c r="C628" s="274"/>
      <c r="D628" s="274"/>
      <c r="E628" s="58"/>
      <c r="F628" s="58"/>
      <c r="G628" s="58"/>
      <c r="H628" s="58"/>
      <c r="I628" s="58"/>
      <c r="J628" s="58"/>
      <c r="K628" s="58"/>
      <c r="L628" s="58"/>
      <c r="M628" s="58"/>
      <c r="N628" s="58"/>
      <c r="O628" s="58"/>
      <c r="P628" s="58"/>
      <c r="Q628" s="58"/>
      <c r="R628" s="58"/>
      <c r="S628" s="58"/>
      <c r="T628" s="274"/>
      <c r="U628" s="58"/>
      <c r="V628" s="58"/>
      <c r="W628" s="58"/>
      <c r="X628" s="58"/>
      <c r="Y628" s="58"/>
      <c r="Z628" s="58"/>
      <c r="AA628" s="58"/>
      <c r="AB628" s="58"/>
      <c r="AC628" s="58"/>
      <c r="AD628" s="58"/>
      <c r="AE628" s="58"/>
      <c r="AF628" s="58"/>
      <c r="AG628" s="274"/>
      <c r="AH628" s="58"/>
      <c r="AI628" s="58"/>
      <c r="AJ628" s="58"/>
      <c r="AK628" s="58"/>
      <c r="AL628" s="58"/>
      <c r="AM628" s="58"/>
      <c r="AN628" s="58"/>
      <c r="AO628" s="58"/>
      <c r="AP628" s="58"/>
      <c r="AQ628" s="58"/>
      <c r="AR628" s="58"/>
      <c r="AS628" s="58"/>
      <c r="AT628" s="274"/>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133"/>
      <c r="CB628" s="132"/>
      <c r="CC628" s="132"/>
      <c r="CD628" s="132"/>
      <c r="CE628" s="132"/>
      <c r="CF628" s="132"/>
      <c r="CG628" s="132"/>
      <c r="CH628" s="132"/>
      <c r="CI628" s="132"/>
      <c r="CJ628" s="132"/>
      <c r="CK628" s="132"/>
      <c r="CL628" s="132"/>
      <c r="CM628" s="132"/>
      <c r="CN628" s="133"/>
      <c r="CO628" s="132"/>
      <c r="CP628" s="132"/>
      <c r="CQ628" s="132"/>
      <c r="CR628" s="132"/>
      <c r="CS628" s="132"/>
      <c r="CT628" s="132"/>
      <c r="CU628" s="132"/>
      <c r="CV628" s="132"/>
      <c r="CW628" s="132"/>
      <c r="CX628" s="132"/>
      <c r="CY628" s="132"/>
      <c r="CZ628" s="132"/>
      <c r="DA628" s="133"/>
      <c r="DB628" s="132"/>
      <c r="DC628" s="132"/>
      <c r="DD628" s="132"/>
      <c r="DE628" s="132"/>
      <c r="DF628" s="132"/>
      <c r="DG628" s="132"/>
      <c r="DH628" s="132"/>
      <c r="DI628" s="132"/>
      <c r="DJ628" s="132"/>
      <c r="DK628" s="132"/>
      <c r="DL628" s="132"/>
      <c r="DM628" s="132"/>
      <c r="DN628" s="133"/>
      <c r="DO628" s="132"/>
      <c r="DP628" s="132"/>
      <c r="DQ628" s="132"/>
      <c r="DR628" s="132"/>
      <c r="DS628" s="132"/>
      <c r="DT628" s="132"/>
      <c r="DU628" s="132"/>
      <c r="DV628" s="58"/>
      <c r="DW628" s="58"/>
      <c r="DX628" s="58"/>
      <c r="DY628" s="58"/>
      <c r="DZ628" s="58"/>
      <c r="EA628" s="58"/>
      <c r="EB628" s="58"/>
    </row>
    <row r="629" spans="1:132" ht="18.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row>
    <row r="630" spans="1:132" ht="18.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row>
    <row r="631" spans="1:132" ht="18.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row>
    <row r="632" spans="1:132" ht="18.75" customHeight="1">
      <c r="A632" s="58"/>
      <c r="B632" s="128"/>
      <c r="C632" s="273" t="s">
        <v>180</v>
      </c>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12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BE632" s="758" t="s">
        <v>291</v>
      </c>
      <c r="BF632" s="759"/>
      <c r="BG632" s="759"/>
      <c r="BH632" s="759"/>
      <c r="BI632" s="759"/>
      <c r="BJ632" s="759"/>
      <c r="BK632" s="759"/>
      <c r="BL632" s="760"/>
      <c r="BO632" s="58"/>
      <c r="BP632" s="128"/>
      <c r="BQ632" s="273" t="s">
        <v>180</v>
      </c>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12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R632" s="758" t="s">
        <v>223</v>
      </c>
      <c r="DS632" s="759"/>
      <c r="DT632" s="759"/>
      <c r="DU632" s="759"/>
      <c r="DV632" s="759"/>
      <c r="DW632" s="759"/>
      <c r="DX632" s="759"/>
      <c r="DY632" s="760"/>
    </row>
    <row r="633" spans="1:132" ht="18.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BE633" s="761"/>
      <c r="BF633" s="762"/>
      <c r="BG633" s="762"/>
      <c r="BH633" s="762"/>
      <c r="BI633" s="762"/>
      <c r="BJ633" s="762"/>
      <c r="BK633" s="762"/>
      <c r="BL633" s="763"/>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R633" s="761"/>
      <c r="DS633" s="762"/>
      <c r="DT633" s="762"/>
      <c r="DU633" s="762"/>
      <c r="DV633" s="762"/>
      <c r="DW633" s="762"/>
      <c r="DX633" s="762"/>
      <c r="DY633" s="763"/>
    </row>
    <row r="634" spans="1:132" ht="18.75" customHeight="1">
      <c r="A634" s="58"/>
      <c r="C634" s="59" t="s">
        <v>142</v>
      </c>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BO634" s="58"/>
      <c r="BQ634" s="59" t="s">
        <v>142</v>
      </c>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row>
    <row r="635" spans="1:132" ht="18.75" customHeight="1" thickBo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row>
    <row r="636" spans="1:132" s="3" customFormat="1" ht="18.75" customHeight="1">
      <c r="A636" s="38"/>
      <c r="B636" s="38"/>
      <c r="C636" s="58"/>
      <c r="D636" s="58"/>
      <c r="E636" s="58"/>
      <c r="F636" s="58"/>
      <c r="G636" s="58"/>
      <c r="H636" s="58"/>
      <c r="I636" s="58"/>
      <c r="J636" s="58"/>
      <c r="K636" s="58"/>
      <c r="L636" s="58"/>
      <c r="M636" s="58"/>
      <c r="N636" s="58"/>
      <c r="O636" s="58"/>
      <c r="P636" s="58"/>
      <c r="Q636" s="58"/>
      <c r="R636" s="58"/>
      <c r="S636" s="58"/>
      <c r="T636" s="58"/>
      <c r="U636" s="58"/>
      <c r="V636" s="274"/>
      <c r="W636" s="274"/>
      <c r="X636" s="274"/>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9"/>
      <c r="AU636" s="58"/>
      <c r="AV636" s="58"/>
      <c r="AW636" s="58"/>
      <c r="AX636" s="58"/>
      <c r="AY636" s="58"/>
      <c r="AZ636" s="58"/>
      <c r="BA636" s="58"/>
      <c r="BB636" s="58"/>
      <c r="BC636" s="58"/>
      <c r="BD636" s="58"/>
      <c r="BE636" s="58"/>
      <c r="BF636" s="58"/>
      <c r="BG636" s="58"/>
      <c r="BH636" s="58"/>
      <c r="BI636" s="58"/>
      <c r="BJ636" s="58"/>
      <c r="BK636" s="58"/>
      <c r="BL636" s="58"/>
      <c r="BM636" s="38"/>
      <c r="BN636" s="38"/>
      <c r="BO636" s="38"/>
      <c r="BP636" s="38"/>
      <c r="BQ636" s="58"/>
      <c r="BR636" s="790"/>
      <c r="BS636" s="791"/>
      <c r="BT636" s="791"/>
      <c r="BU636" s="791"/>
      <c r="BV636" s="791"/>
      <c r="BW636" s="791"/>
      <c r="BX636" s="791"/>
      <c r="BY636" s="791"/>
      <c r="BZ636" s="791"/>
      <c r="CA636" s="797"/>
      <c r="CB636" s="866" t="s">
        <v>470</v>
      </c>
      <c r="CC636" s="867"/>
      <c r="CD636" s="867"/>
      <c r="CE636" s="867"/>
      <c r="CF636" s="867"/>
      <c r="CG636" s="867"/>
      <c r="CH636" s="867"/>
      <c r="CI636" s="867"/>
      <c r="CJ636" s="867"/>
      <c r="CK636" s="867"/>
      <c r="CL636" s="867"/>
      <c r="CM636" s="867"/>
      <c r="CN636" s="867"/>
      <c r="CO636" s="867"/>
      <c r="CP636" s="867"/>
      <c r="CQ636" s="866" t="s">
        <v>75</v>
      </c>
      <c r="CR636" s="867"/>
      <c r="CS636" s="867"/>
      <c r="CT636" s="867"/>
      <c r="CU636" s="867"/>
      <c r="CV636" s="867"/>
      <c r="CW636" s="867"/>
      <c r="CX636" s="867"/>
      <c r="CY636" s="867"/>
      <c r="CZ636" s="867"/>
      <c r="DA636" s="867"/>
      <c r="DB636" s="867"/>
      <c r="DC636" s="867"/>
      <c r="DD636" s="867"/>
      <c r="DE636" s="867"/>
      <c r="DF636" s="867"/>
      <c r="DG636" s="867"/>
      <c r="DH636" s="867"/>
      <c r="DI636" s="867"/>
      <c r="DJ636" s="867"/>
      <c r="DK636" s="867"/>
      <c r="DL636" s="867"/>
      <c r="DM636" s="867"/>
      <c r="DN636" s="867"/>
      <c r="DO636" s="867"/>
      <c r="DP636" s="867"/>
      <c r="DQ636" s="867"/>
      <c r="DR636" s="867"/>
      <c r="DS636" s="867"/>
      <c r="DT636" s="870"/>
      <c r="DU636" s="58"/>
      <c r="DV636" s="38"/>
      <c r="DW636" s="38"/>
      <c r="DX636" s="38"/>
      <c r="DY636" s="38"/>
      <c r="DZ636" s="61"/>
    </row>
    <row r="637" spans="1:132" s="3" customFormat="1" ht="18.75" customHeight="1" thickBot="1">
      <c r="A637" s="38"/>
      <c r="B637" s="38"/>
      <c r="C637" s="58"/>
      <c r="D637" s="58"/>
      <c r="E637" s="58"/>
      <c r="F637" s="58"/>
      <c r="G637" s="58"/>
      <c r="H637" s="58"/>
      <c r="I637" s="58"/>
      <c r="J637" s="58"/>
      <c r="K637" s="58"/>
      <c r="L637" s="58"/>
      <c r="M637" s="58"/>
      <c r="N637" s="58"/>
      <c r="O637" s="58"/>
      <c r="P637" s="58"/>
      <c r="Q637" s="58"/>
      <c r="R637" s="58"/>
      <c r="S637" s="58"/>
      <c r="T637" s="58"/>
      <c r="U637" s="58"/>
      <c r="V637" s="274"/>
      <c r="W637" s="274"/>
      <c r="X637" s="274"/>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38"/>
      <c r="BN637" s="38"/>
      <c r="BO637" s="38"/>
      <c r="BP637" s="38"/>
      <c r="BQ637" s="58"/>
      <c r="BR637" s="863"/>
      <c r="BS637" s="864"/>
      <c r="BT637" s="864"/>
      <c r="BU637" s="864"/>
      <c r="BV637" s="864"/>
      <c r="BW637" s="864"/>
      <c r="BX637" s="864"/>
      <c r="BY637" s="864"/>
      <c r="BZ637" s="864"/>
      <c r="CA637" s="865"/>
      <c r="CB637" s="868"/>
      <c r="CC637" s="869"/>
      <c r="CD637" s="869"/>
      <c r="CE637" s="869"/>
      <c r="CF637" s="869"/>
      <c r="CG637" s="869"/>
      <c r="CH637" s="869"/>
      <c r="CI637" s="869"/>
      <c r="CJ637" s="869"/>
      <c r="CK637" s="869"/>
      <c r="CL637" s="869"/>
      <c r="CM637" s="869"/>
      <c r="CN637" s="869"/>
      <c r="CO637" s="869"/>
      <c r="CP637" s="869"/>
      <c r="CQ637" s="868"/>
      <c r="CR637" s="869"/>
      <c r="CS637" s="869"/>
      <c r="CT637" s="869"/>
      <c r="CU637" s="869"/>
      <c r="CV637" s="869"/>
      <c r="CW637" s="869"/>
      <c r="CX637" s="869"/>
      <c r="CY637" s="869"/>
      <c r="CZ637" s="869"/>
      <c r="DA637" s="869"/>
      <c r="DB637" s="869"/>
      <c r="DC637" s="869"/>
      <c r="DD637" s="869"/>
      <c r="DE637" s="869"/>
      <c r="DF637" s="869"/>
      <c r="DG637" s="869"/>
      <c r="DH637" s="869"/>
      <c r="DI637" s="869"/>
      <c r="DJ637" s="869"/>
      <c r="DK637" s="869"/>
      <c r="DL637" s="869"/>
      <c r="DM637" s="869"/>
      <c r="DN637" s="869"/>
      <c r="DO637" s="869"/>
      <c r="DP637" s="869"/>
      <c r="DQ637" s="869"/>
      <c r="DR637" s="869"/>
      <c r="DS637" s="869"/>
      <c r="DT637" s="871"/>
      <c r="DU637" s="58"/>
      <c r="DV637" s="38"/>
      <c r="DW637" s="38"/>
      <c r="DX637" s="38"/>
      <c r="DY637" s="38"/>
      <c r="DZ637" s="61"/>
    </row>
    <row r="638" spans="1:132" s="3" customFormat="1" ht="18.75" customHeight="1">
      <c r="A638" s="38"/>
      <c r="B638" s="38"/>
      <c r="C638" s="58"/>
      <c r="D638" s="58"/>
      <c r="E638" s="58"/>
      <c r="F638" s="58"/>
      <c r="G638" s="58"/>
      <c r="H638" s="58"/>
      <c r="I638" s="58"/>
      <c r="J638" s="58"/>
      <c r="K638" s="58"/>
      <c r="L638" s="58"/>
      <c r="M638" s="58"/>
      <c r="N638" s="58"/>
      <c r="O638" s="58"/>
      <c r="P638" s="58"/>
      <c r="Q638" s="58"/>
      <c r="R638" s="58"/>
      <c r="S638" s="58"/>
      <c r="T638" s="58"/>
      <c r="U638" s="58"/>
      <c r="V638" s="274"/>
      <c r="W638" s="274"/>
      <c r="X638" s="274"/>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38"/>
      <c r="BN638" s="38"/>
      <c r="BO638" s="38"/>
      <c r="BP638" s="38"/>
      <c r="BQ638" s="58"/>
      <c r="BR638" s="872" t="s">
        <v>76</v>
      </c>
      <c r="BS638" s="890"/>
      <c r="BT638" s="890"/>
      <c r="BU638" s="890"/>
      <c r="BV638" s="890"/>
      <c r="BW638" s="890"/>
      <c r="BX638" s="890"/>
      <c r="BY638" s="890"/>
      <c r="BZ638" s="890"/>
      <c r="CA638" s="891"/>
      <c r="CB638" s="878" t="s">
        <v>288</v>
      </c>
      <c r="CC638" s="879"/>
      <c r="CD638" s="879"/>
      <c r="CE638" s="879"/>
      <c r="CF638" s="879"/>
      <c r="CG638" s="879"/>
      <c r="CH638" s="879"/>
      <c r="CI638" s="879"/>
      <c r="CJ638" s="879"/>
      <c r="CK638" s="879"/>
      <c r="CL638" s="879"/>
      <c r="CM638" s="879"/>
      <c r="CN638" s="879"/>
      <c r="CO638" s="879"/>
      <c r="CP638" s="882"/>
      <c r="CQ638" s="878"/>
      <c r="CR638" s="879"/>
      <c r="CS638" s="879"/>
      <c r="CT638" s="879"/>
      <c r="CU638" s="879"/>
      <c r="CV638" s="879"/>
      <c r="CW638" s="879"/>
      <c r="CX638" s="879"/>
      <c r="CY638" s="879"/>
      <c r="CZ638" s="879"/>
      <c r="DA638" s="879"/>
      <c r="DB638" s="879"/>
      <c r="DC638" s="879"/>
      <c r="DD638" s="879"/>
      <c r="DE638" s="879"/>
      <c r="DF638" s="879"/>
      <c r="DG638" s="879"/>
      <c r="DH638" s="879"/>
      <c r="DI638" s="879"/>
      <c r="DJ638" s="879"/>
      <c r="DK638" s="879"/>
      <c r="DL638" s="879"/>
      <c r="DM638" s="879"/>
      <c r="DN638" s="879"/>
      <c r="DO638" s="879"/>
      <c r="DP638" s="879"/>
      <c r="DQ638" s="879"/>
      <c r="DR638" s="879"/>
      <c r="DS638" s="879"/>
      <c r="DT638" s="882"/>
      <c r="DU638" s="58"/>
      <c r="DV638" s="38"/>
      <c r="DW638" s="38"/>
      <c r="DX638" s="38"/>
      <c r="DY638" s="38"/>
      <c r="DZ638" s="61"/>
    </row>
    <row r="639" spans="1:132" s="3" customFormat="1" ht="18.75" customHeight="1" thickBot="1">
      <c r="A639" s="38"/>
      <c r="B639" s="38"/>
      <c r="C639" s="58"/>
      <c r="D639" s="58"/>
      <c r="E639" s="58"/>
      <c r="F639" s="58"/>
      <c r="G639" s="58"/>
      <c r="H639" s="58"/>
      <c r="I639" s="58"/>
      <c r="J639" s="58"/>
      <c r="K639" s="58"/>
      <c r="L639" s="58"/>
      <c r="M639" s="58"/>
      <c r="N639" s="58"/>
      <c r="O639" s="58"/>
      <c r="P639" s="58"/>
      <c r="Q639" s="58"/>
      <c r="R639" s="58"/>
      <c r="S639" s="58"/>
      <c r="T639" s="58"/>
      <c r="U639" s="58"/>
      <c r="V639" s="274"/>
      <c r="W639" s="274"/>
      <c r="X639" s="274"/>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38"/>
      <c r="BN639" s="38"/>
      <c r="BO639" s="38"/>
      <c r="BP639" s="38"/>
      <c r="BQ639" s="58"/>
      <c r="BR639" s="892"/>
      <c r="BS639" s="893"/>
      <c r="BT639" s="893"/>
      <c r="BU639" s="893"/>
      <c r="BV639" s="893"/>
      <c r="BW639" s="893"/>
      <c r="BX639" s="893"/>
      <c r="BY639" s="893"/>
      <c r="BZ639" s="893"/>
      <c r="CA639" s="894"/>
      <c r="CB639" s="880"/>
      <c r="CC639" s="881"/>
      <c r="CD639" s="881"/>
      <c r="CE639" s="881"/>
      <c r="CF639" s="881"/>
      <c r="CG639" s="881"/>
      <c r="CH639" s="881"/>
      <c r="CI639" s="881"/>
      <c r="CJ639" s="881"/>
      <c r="CK639" s="881"/>
      <c r="CL639" s="881"/>
      <c r="CM639" s="881"/>
      <c r="CN639" s="881"/>
      <c r="CO639" s="881"/>
      <c r="CP639" s="883"/>
      <c r="CQ639" s="880"/>
      <c r="CR639" s="881"/>
      <c r="CS639" s="881"/>
      <c r="CT639" s="881"/>
      <c r="CU639" s="881"/>
      <c r="CV639" s="881"/>
      <c r="CW639" s="881"/>
      <c r="CX639" s="881"/>
      <c r="CY639" s="881"/>
      <c r="CZ639" s="881"/>
      <c r="DA639" s="881"/>
      <c r="DB639" s="881"/>
      <c r="DC639" s="881"/>
      <c r="DD639" s="881"/>
      <c r="DE639" s="881"/>
      <c r="DF639" s="881"/>
      <c r="DG639" s="881"/>
      <c r="DH639" s="881"/>
      <c r="DI639" s="881"/>
      <c r="DJ639" s="881"/>
      <c r="DK639" s="881"/>
      <c r="DL639" s="881"/>
      <c r="DM639" s="881"/>
      <c r="DN639" s="881"/>
      <c r="DO639" s="881"/>
      <c r="DP639" s="881"/>
      <c r="DQ639" s="881"/>
      <c r="DR639" s="881"/>
      <c r="DS639" s="881"/>
      <c r="DT639" s="883"/>
      <c r="DU639" s="58"/>
      <c r="DV639" s="38"/>
      <c r="DW639" s="38"/>
      <c r="DX639" s="38"/>
      <c r="DY639" s="38"/>
      <c r="DZ639" s="61"/>
    </row>
    <row r="640" spans="1:132" s="3" customFormat="1" ht="18.75" customHeight="1">
      <c r="A640" s="38"/>
      <c r="B640" s="38"/>
      <c r="C640" s="58"/>
      <c r="D640" s="58"/>
      <c r="E640" s="58"/>
      <c r="F640" s="58"/>
      <c r="G640" s="58"/>
      <c r="H640" s="58"/>
      <c r="I640" s="58"/>
      <c r="J640" s="58"/>
      <c r="K640" s="58"/>
      <c r="L640" s="58"/>
      <c r="M640" s="58"/>
      <c r="N640" s="58"/>
      <c r="O640" s="58"/>
      <c r="P640" s="58"/>
      <c r="Q640" s="58"/>
      <c r="R640" s="58"/>
      <c r="S640" s="58"/>
      <c r="T640" s="58"/>
      <c r="U640" s="58"/>
      <c r="V640" s="274"/>
      <c r="W640" s="274"/>
      <c r="X640" s="274"/>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38"/>
      <c r="BN640" s="38"/>
      <c r="BO640" s="38"/>
      <c r="BP640" s="38"/>
      <c r="BQ640" s="58"/>
      <c r="BR640" s="872" t="s">
        <v>77</v>
      </c>
      <c r="BS640" s="873"/>
      <c r="BT640" s="873"/>
      <c r="BU640" s="873"/>
      <c r="BV640" s="873"/>
      <c r="BW640" s="873"/>
      <c r="BX640" s="873"/>
      <c r="BY640" s="873"/>
      <c r="BZ640" s="873"/>
      <c r="CA640" s="874"/>
      <c r="CB640" s="878" t="s">
        <v>288</v>
      </c>
      <c r="CC640" s="879"/>
      <c r="CD640" s="879"/>
      <c r="CE640" s="879"/>
      <c r="CF640" s="879"/>
      <c r="CG640" s="879"/>
      <c r="CH640" s="879"/>
      <c r="CI640" s="879"/>
      <c r="CJ640" s="879"/>
      <c r="CK640" s="879"/>
      <c r="CL640" s="879"/>
      <c r="CM640" s="879"/>
      <c r="CN640" s="879"/>
      <c r="CO640" s="879"/>
      <c r="CP640" s="879"/>
      <c r="CQ640" s="878"/>
      <c r="CR640" s="879"/>
      <c r="CS640" s="879"/>
      <c r="CT640" s="879"/>
      <c r="CU640" s="879"/>
      <c r="CV640" s="879"/>
      <c r="CW640" s="879"/>
      <c r="CX640" s="879"/>
      <c r="CY640" s="879"/>
      <c r="CZ640" s="879"/>
      <c r="DA640" s="879"/>
      <c r="DB640" s="879"/>
      <c r="DC640" s="879"/>
      <c r="DD640" s="879"/>
      <c r="DE640" s="879"/>
      <c r="DF640" s="879"/>
      <c r="DG640" s="879"/>
      <c r="DH640" s="879"/>
      <c r="DI640" s="879"/>
      <c r="DJ640" s="879"/>
      <c r="DK640" s="879"/>
      <c r="DL640" s="879"/>
      <c r="DM640" s="879"/>
      <c r="DN640" s="879"/>
      <c r="DO640" s="879"/>
      <c r="DP640" s="879"/>
      <c r="DQ640" s="879"/>
      <c r="DR640" s="879"/>
      <c r="DS640" s="879"/>
      <c r="DT640" s="882"/>
      <c r="DU640" s="58"/>
      <c r="DV640" s="38"/>
      <c r="DW640" s="38"/>
      <c r="DX640" s="38"/>
      <c r="DY640" s="38"/>
      <c r="DZ640" s="61"/>
    </row>
    <row r="641" spans="1:130" s="3" customFormat="1" ht="18.75" customHeight="1" thickBot="1">
      <c r="A641" s="38"/>
      <c r="B641" s="38"/>
      <c r="C641" s="58"/>
      <c r="D641" s="58"/>
      <c r="E641" s="58"/>
      <c r="F641" s="58"/>
      <c r="G641" s="58"/>
      <c r="H641" s="58"/>
      <c r="I641" s="58"/>
      <c r="J641" s="58"/>
      <c r="K641" s="58"/>
      <c r="L641" s="58"/>
      <c r="M641" s="58"/>
      <c r="N641" s="58"/>
      <c r="O641" s="58"/>
      <c r="P641" s="58"/>
      <c r="Q641" s="58"/>
      <c r="R641" s="58"/>
      <c r="S641" s="58"/>
      <c r="T641" s="58"/>
      <c r="U641" s="58"/>
      <c r="V641" s="274"/>
      <c r="W641" s="274"/>
      <c r="X641" s="274"/>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38"/>
      <c r="BN641" s="38"/>
      <c r="BO641" s="38"/>
      <c r="BP641" s="38"/>
      <c r="BQ641" s="58"/>
      <c r="BR641" s="875"/>
      <c r="BS641" s="876"/>
      <c r="BT641" s="876"/>
      <c r="BU641" s="876"/>
      <c r="BV641" s="876"/>
      <c r="BW641" s="876"/>
      <c r="BX641" s="876"/>
      <c r="BY641" s="876"/>
      <c r="BZ641" s="876"/>
      <c r="CA641" s="877"/>
      <c r="CB641" s="880"/>
      <c r="CC641" s="881"/>
      <c r="CD641" s="881"/>
      <c r="CE641" s="881"/>
      <c r="CF641" s="881"/>
      <c r="CG641" s="881"/>
      <c r="CH641" s="881"/>
      <c r="CI641" s="881"/>
      <c r="CJ641" s="881"/>
      <c r="CK641" s="881"/>
      <c r="CL641" s="881"/>
      <c r="CM641" s="881"/>
      <c r="CN641" s="881"/>
      <c r="CO641" s="881"/>
      <c r="CP641" s="881"/>
      <c r="CQ641" s="880"/>
      <c r="CR641" s="881"/>
      <c r="CS641" s="881"/>
      <c r="CT641" s="881"/>
      <c r="CU641" s="881"/>
      <c r="CV641" s="881"/>
      <c r="CW641" s="881"/>
      <c r="CX641" s="881"/>
      <c r="CY641" s="881"/>
      <c r="CZ641" s="881"/>
      <c r="DA641" s="881"/>
      <c r="DB641" s="881"/>
      <c r="DC641" s="881"/>
      <c r="DD641" s="881"/>
      <c r="DE641" s="881"/>
      <c r="DF641" s="881"/>
      <c r="DG641" s="881"/>
      <c r="DH641" s="881"/>
      <c r="DI641" s="881"/>
      <c r="DJ641" s="881"/>
      <c r="DK641" s="881"/>
      <c r="DL641" s="881"/>
      <c r="DM641" s="881"/>
      <c r="DN641" s="881"/>
      <c r="DO641" s="881"/>
      <c r="DP641" s="881"/>
      <c r="DQ641" s="881"/>
      <c r="DR641" s="881"/>
      <c r="DS641" s="881"/>
      <c r="DT641" s="883"/>
      <c r="DU641" s="58"/>
      <c r="DV641" s="38"/>
      <c r="DW641" s="38"/>
      <c r="DX641" s="38"/>
      <c r="DY641" s="38"/>
      <c r="DZ641" s="61"/>
    </row>
    <row r="642" spans="1:130" s="3" customFormat="1" ht="18.75" customHeight="1">
      <c r="A642" s="38"/>
      <c r="B642" s="38"/>
      <c r="C642" s="58"/>
      <c r="D642" s="58"/>
      <c r="E642" s="58"/>
      <c r="F642" s="58"/>
      <c r="G642" s="58"/>
      <c r="H642" s="58"/>
      <c r="I642" s="58"/>
      <c r="J642" s="58"/>
      <c r="K642" s="58"/>
      <c r="L642" s="58"/>
      <c r="M642" s="58"/>
      <c r="N642" s="58"/>
      <c r="O642" s="58"/>
      <c r="P642" s="58"/>
      <c r="Q642" s="58"/>
      <c r="R642" s="58"/>
      <c r="S642" s="58"/>
      <c r="T642" s="58"/>
      <c r="U642" s="58"/>
      <c r="V642" s="274"/>
      <c r="W642" s="274"/>
      <c r="X642" s="274"/>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38"/>
      <c r="BN642" s="38"/>
      <c r="BO642" s="38"/>
      <c r="BP642" s="38"/>
      <c r="BQ642" s="58"/>
      <c r="BR642" s="872" t="s">
        <v>78</v>
      </c>
      <c r="BS642" s="873"/>
      <c r="BT642" s="873"/>
      <c r="BU642" s="873"/>
      <c r="BV642" s="873"/>
      <c r="BW642" s="873"/>
      <c r="BX642" s="873"/>
      <c r="BY642" s="873"/>
      <c r="BZ642" s="873"/>
      <c r="CA642" s="874"/>
      <c r="CB642" s="878" t="s">
        <v>288</v>
      </c>
      <c r="CC642" s="879"/>
      <c r="CD642" s="879"/>
      <c r="CE642" s="879"/>
      <c r="CF642" s="879"/>
      <c r="CG642" s="879"/>
      <c r="CH642" s="879"/>
      <c r="CI642" s="879"/>
      <c r="CJ642" s="879"/>
      <c r="CK642" s="879"/>
      <c r="CL642" s="879"/>
      <c r="CM642" s="879"/>
      <c r="CN642" s="879"/>
      <c r="CO642" s="879"/>
      <c r="CP642" s="879"/>
      <c r="CQ642" s="878"/>
      <c r="CR642" s="879"/>
      <c r="CS642" s="879"/>
      <c r="CT642" s="879"/>
      <c r="CU642" s="879"/>
      <c r="CV642" s="879"/>
      <c r="CW642" s="879"/>
      <c r="CX642" s="879"/>
      <c r="CY642" s="879"/>
      <c r="CZ642" s="879"/>
      <c r="DA642" s="879"/>
      <c r="DB642" s="879"/>
      <c r="DC642" s="879"/>
      <c r="DD642" s="879"/>
      <c r="DE642" s="879"/>
      <c r="DF642" s="879"/>
      <c r="DG642" s="879"/>
      <c r="DH642" s="879"/>
      <c r="DI642" s="879"/>
      <c r="DJ642" s="879"/>
      <c r="DK642" s="879"/>
      <c r="DL642" s="879"/>
      <c r="DM642" s="879"/>
      <c r="DN642" s="879"/>
      <c r="DO642" s="879"/>
      <c r="DP642" s="879"/>
      <c r="DQ642" s="879"/>
      <c r="DR642" s="879"/>
      <c r="DS642" s="879"/>
      <c r="DT642" s="882"/>
      <c r="DU642" s="58"/>
      <c r="DV642" s="38"/>
      <c r="DW642" s="38"/>
      <c r="DX642" s="38"/>
      <c r="DY642" s="38"/>
      <c r="DZ642" s="61"/>
    </row>
    <row r="643" spans="1:130" s="3" customFormat="1" ht="18.75" customHeight="1" thickBot="1">
      <c r="A643" s="38"/>
      <c r="B643" s="3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274"/>
      <c r="BJ643" s="274"/>
      <c r="BK643" s="274"/>
      <c r="BL643" s="274"/>
      <c r="BM643" s="38"/>
      <c r="BN643" s="38"/>
      <c r="BO643" s="38"/>
      <c r="BP643" s="38"/>
      <c r="BQ643" s="58"/>
      <c r="BR643" s="875"/>
      <c r="BS643" s="876"/>
      <c r="BT643" s="876"/>
      <c r="BU643" s="876"/>
      <c r="BV643" s="876"/>
      <c r="BW643" s="876"/>
      <c r="BX643" s="876"/>
      <c r="BY643" s="876"/>
      <c r="BZ643" s="876"/>
      <c r="CA643" s="877"/>
      <c r="CB643" s="880"/>
      <c r="CC643" s="881"/>
      <c r="CD643" s="881"/>
      <c r="CE643" s="881"/>
      <c r="CF643" s="881"/>
      <c r="CG643" s="881"/>
      <c r="CH643" s="881"/>
      <c r="CI643" s="881"/>
      <c r="CJ643" s="881"/>
      <c r="CK643" s="881"/>
      <c r="CL643" s="881"/>
      <c r="CM643" s="881"/>
      <c r="CN643" s="881"/>
      <c r="CO643" s="881"/>
      <c r="CP643" s="881"/>
      <c r="CQ643" s="880"/>
      <c r="CR643" s="881"/>
      <c r="CS643" s="881"/>
      <c r="CT643" s="881"/>
      <c r="CU643" s="881"/>
      <c r="CV643" s="881"/>
      <c r="CW643" s="881"/>
      <c r="CX643" s="881"/>
      <c r="CY643" s="881"/>
      <c r="CZ643" s="881"/>
      <c r="DA643" s="881"/>
      <c r="DB643" s="881"/>
      <c r="DC643" s="881"/>
      <c r="DD643" s="881"/>
      <c r="DE643" s="881"/>
      <c r="DF643" s="881"/>
      <c r="DG643" s="881"/>
      <c r="DH643" s="881"/>
      <c r="DI643" s="881"/>
      <c r="DJ643" s="881"/>
      <c r="DK643" s="881"/>
      <c r="DL643" s="881"/>
      <c r="DM643" s="881"/>
      <c r="DN643" s="881"/>
      <c r="DO643" s="881"/>
      <c r="DP643" s="881"/>
      <c r="DQ643" s="881"/>
      <c r="DR643" s="881"/>
      <c r="DS643" s="881"/>
      <c r="DT643" s="883"/>
      <c r="DU643" s="58"/>
      <c r="DV643" s="38"/>
      <c r="DW643" s="38"/>
      <c r="DX643" s="38"/>
      <c r="DY643" s="38"/>
      <c r="DZ643" s="61"/>
    </row>
    <row r="644" spans="1:130" s="3" customFormat="1" ht="18.75" customHeight="1">
      <c r="A644" s="38"/>
      <c r="B644" s="3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38"/>
      <c r="BN644" s="38"/>
      <c r="BO644" s="38"/>
      <c r="BP644" s="38"/>
      <c r="BQ644" s="58"/>
      <c r="BR644" s="872" t="s">
        <v>79</v>
      </c>
      <c r="BS644" s="873"/>
      <c r="BT644" s="873"/>
      <c r="BU644" s="873"/>
      <c r="BV644" s="873"/>
      <c r="BW644" s="873"/>
      <c r="BX644" s="873"/>
      <c r="BY644" s="873"/>
      <c r="BZ644" s="873"/>
      <c r="CA644" s="874"/>
      <c r="CB644" s="878" t="s">
        <v>288</v>
      </c>
      <c r="CC644" s="879"/>
      <c r="CD644" s="879"/>
      <c r="CE644" s="879"/>
      <c r="CF644" s="879"/>
      <c r="CG644" s="879"/>
      <c r="CH644" s="879"/>
      <c r="CI644" s="879"/>
      <c r="CJ644" s="879"/>
      <c r="CK644" s="879"/>
      <c r="CL644" s="879"/>
      <c r="CM644" s="879"/>
      <c r="CN644" s="879"/>
      <c r="CO644" s="879"/>
      <c r="CP644" s="879"/>
      <c r="CQ644" s="878"/>
      <c r="CR644" s="879"/>
      <c r="CS644" s="879"/>
      <c r="CT644" s="879"/>
      <c r="CU644" s="879"/>
      <c r="CV644" s="879"/>
      <c r="CW644" s="879"/>
      <c r="CX644" s="879"/>
      <c r="CY644" s="879"/>
      <c r="CZ644" s="879"/>
      <c r="DA644" s="879"/>
      <c r="DB644" s="879"/>
      <c r="DC644" s="879"/>
      <c r="DD644" s="879"/>
      <c r="DE644" s="879"/>
      <c r="DF644" s="879"/>
      <c r="DG644" s="879"/>
      <c r="DH644" s="879"/>
      <c r="DI644" s="879"/>
      <c r="DJ644" s="879"/>
      <c r="DK644" s="879"/>
      <c r="DL644" s="879"/>
      <c r="DM644" s="879"/>
      <c r="DN644" s="879"/>
      <c r="DO644" s="879"/>
      <c r="DP644" s="879"/>
      <c r="DQ644" s="879"/>
      <c r="DR644" s="879"/>
      <c r="DS644" s="879"/>
      <c r="DT644" s="882"/>
      <c r="DU644" s="58"/>
      <c r="DV644" s="38"/>
      <c r="DW644" s="38"/>
      <c r="DX644" s="38"/>
      <c r="DY644" s="38"/>
      <c r="DZ644" s="61"/>
    </row>
    <row r="645" spans="1:130" s="3" customFormat="1" ht="18.75" customHeight="1" thickBot="1">
      <c r="A645" s="38"/>
      <c r="B645" s="38"/>
      <c r="C645" s="274"/>
      <c r="D645" s="274"/>
      <c r="E645" s="58"/>
      <c r="F645" s="58"/>
      <c r="G645" s="58"/>
      <c r="H645" s="58"/>
      <c r="I645" s="58"/>
      <c r="J645" s="58"/>
      <c r="K645" s="58"/>
      <c r="L645" s="58"/>
      <c r="M645" s="58"/>
      <c r="N645" s="58"/>
      <c r="O645" s="58"/>
      <c r="P645" s="58"/>
      <c r="Q645" s="58"/>
      <c r="R645" s="58"/>
      <c r="S645" s="58"/>
      <c r="T645" s="274"/>
      <c r="U645" s="58"/>
      <c r="V645" s="58"/>
      <c r="W645" s="58"/>
      <c r="X645" s="58"/>
      <c r="Y645" s="58"/>
      <c r="Z645" s="58"/>
      <c r="AA645" s="58"/>
      <c r="AB645" s="58"/>
      <c r="AC645" s="58"/>
      <c r="AD645" s="58"/>
      <c r="AE645" s="58"/>
      <c r="AF645" s="58"/>
      <c r="AG645" s="274"/>
      <c r="AH645" s="58"/>
      <c r="AI645" s="58"/>
      <c r="AJ645" s="58"/>
      <c r="AK645" s="58"/>
      <c r="AL645" s="58"/>
      <c r="AM645" s="58"/>
      <c r="AN645" s="58"/>
      <c r="AO645" s="58"/>
      <c r="AP645" s="58"/>
      <c r="AQ645" s="58"/>
      <c r="AR645" s="58"/>
      <c r="AS645" s="58"/>
      <c r="AT645" s="274"/>
      <c r="AU645" s="58"/>
      <c r="AV645" s="58"/>
      <c r="AW645" s="58"/>
      <c r="AX645" s="58"/>
      <c r="AY645" s="58"/>
      <c r="AZ645" s="58"/>
      <c r="BA645" s="58"/>
      <c r="BB645" s="58"/>
      <c r="BC645" s="58"/>
      <c r="BD645" s="58"/>
      <c r="BE645" s="58"/>
      <c r="BF645" s="58"/>
      <c r="BG645" s="58"/>
      <c r="BH645" s="58"/>
      <c r="BI645" s="58"/>
      <c r="BJ645" s="58"/>
      <c r="BK645" s="58"/>
      <c r="BL645" s="58"/>
      <c r="BM645" s="38"/>
      <c r="BN645" s="38"/>
      <c r="BO645" s="38"/>
      <c r="BP645" s="38"/>
      <c r="BQ645" s="58"/>
      <c r="BR645" s="875"/>
      <c r="BS645" s="876"/>
      <c r="BT645" s="876"/>
      <c r="BU645" s="876"/>
      <c r="BV645" s="876"/>
      <c r="BW645" s="876"/>
      <c r="BX645" s="876"/>
      <c r="BY645" s="876"/>
      <c r="BZ645" s="876"/>
      <c r="CA645" s="877"/>
      <c r="CB645" s="880"/>
      <c r="CC645" s="881"/>
      <c r="CD645" s="881"/>
      <c r="CE645" s="881"/>
      <c r="CF645" s="881"/>
      <c r="CG645" s="881"/>
      <c r="CH645" s="881"/>
      <c r="CI645" s="881"/>
      <c r="CJ645" s="881"/>
      <c r="CK645" s="881"/>
      <c r="CL645" s="881"/>
      <c r="CM645" s="881"/>
      <c r="CN645" s="881"/>
      <c r="CO645" s="881"/>
      <c r="CP645" s="881"/>
      <c r="CQ645" s="880"/>
      <c r="CR645" s="881"/>
      <c r="CS645" s="881"/>
      <c r="CT645" s="881"/>
      <c r="CU645" s="881"/>
      <c r="CV645" s="881"/>
      <c r="CW645" s="881"/>
      <c r="CX645" s="881"/>
      <c r="CY645" s="881"/>
      <c r="CZ645" s="881"/>
      <c r="DA645" s="881"/>
      <c r="DB645" s="881"/>
      <c r="DC645" s="881"/>
      <c r="DD645" s="881"/>
      <c r="DE645" s="881"/>
      <c r="DF645" s="881"/>
      <c r="DG645" s="881"/>
      <c r="DH645" s="881"/>
      <c r="DI645" s="881"/>
      <c r="DJ645" s="881"/>
      <c r="DK645" s="881"/>
      <c r="DL645" s="881"/>
      <c r="DM645" s="881"/>
      <c r="DN645" s="881"/>
      <c r="DO645" s="881"/>
      <c r="DP645" s="881"/>
      <c r="DQ645" s="881"/>
      <c r="DR645" s="881"/>
      <c r="DS645" s="881"/>
      <c r="DT645" s="883"/>
      <c r="DU645" s="58"/>
      <c r="DV645" s="38"/>
      <c r="DW645" s="38"/>
      <c r="DX645" s="38"/>
      <c r="DY645" s="38"/>
      <c r="DZ645" s="61"/>
    </row>
    <row r="646" spans="1:130" s="3" customFormat="1" ht="18.75" customHeight="1">
      <c r="A646" s="38"/>
      <c r="B646" s="38"/>
      <c r="C646" s="274"/>
      <c r="D646" s="274"/>
      <c r="E646" s="58"/>
      <c r="F646" s="58"/>
      <c r="G646" s="58"/>
      <c r="H646" s="58"/>
      <c r="I646" s="58"/>
      <c r="J646" s="58"/>
      <c r="K646" s="58"/>
      <c r="L646" s="58"/>
      <c r="M646" s="58"/>
      <c r="N646" s="58"/>
      <c r="O646" s="58"/>
      <c r="P646" s="58"/>
      <c r="Q646" s="58"/>
      <c r="R646" s="58"/>
      <c r="S646" s="58"/>
      <c r="T646" s="274"/>
      <c r="U646" s="58"/>
      <c r="V646" s="58"/>
      <c r="W646" s="58"/>
      <c r="X646" s="58"/>
      <c r="Y646" s="58"/>
      <c r="Z646" s="58"/>
      <c r="AA646" s="58"/>
      <c r="AB646" s="58"/>
      <c r="AC646" s="58"/>
      <c r="AD646" s="58"/>
      <c r="AE646" s="58"/>
      <c r="AF646" s="58"/>
      <c r="AG646" s="274"/>
      <c r="AH646" s="58"/>
      <c r="AI646" s="58"/>
      <c r="AJ646" s="58"/>
      <c r="AK646" s="58"/>
      <c r="AL646" s="58"/>
      <c r="AM646" s="58"/>
      <c r="AN646" s="58"/>
      <c r="AO646" s="58"/>
      <c r="AP646" s="58"/>
      <c r="AQ646" s="58"/>
      <c r="AR646" s="58"/>
      <c r="AS646" s="58"/>
      <c r="AT646" s="274"/>
      <c r="AU646" s="58"/>
      <c r="AV646" s="58"/>
      <c r="AW646" s="58"/>
      <c r="AX646" s="58"/>
      <c r="AY646" s="58"/>
      <c r="AZ646" s="58"/>
      <c r="BA646" s="58"/>
      <c r="BB646" s="58"/>
      <c r="BC646" s="58"/>
      <c r="BD646" s="58"/>
      <c r="BE646" s="58"/>
      <c r="BF646" s="58"/>
      <c r="BG646" s="58"/>
      <c r="BH646" s="58"/>
      <c r="BI646" s="58"/>
      <c r="BJ646" s="58"/>
      <c r="BK646" s="58"/>
      <c r="BL646" s="58"/>
      <c r="BM646" s="38"/>
      <c r="BN646" s="38"/>
      <c r="BO646" s="38"/>
      <c r="BP646" s="38"/>
      <c r="BQ646" s="58"/>
      <c r="BR646" s="872" t="s">
        <v>80</v>
      </c>
      <c r="BS646" s="873"/>
      <c r="BT646" s="873"/>
      <c r="BU646" s="873"/>
      <c r="BV646" s="873"/>
      <c r="BW646" s="873"/>
      <c r="BX646" s="873"/>
      <c r="BY646" s="873"/>
      <c r="BZ646" s="873"/>
      <c r="CA646" s="874"/>
      <c r="CB646" s="878" t="s">
        <v>288</v>
      </c>
      <c r="CC646" s="879"/>
      <c r="CD646" s="879"/>
      <c r="CE646" s="879"/>
      <c r="CF646" s="879"/>
      <c r="CG646" s="879"/>
      <c r="CH646" s="879"/>
      <c r="CI646" s="879"/>
      <c r="CJ646" s="879"/>
      <c r="CK646" s="879"/>
      <c r="CL646" s="879"/>
      <c r="CM646" s="879"/>
      <c r="CN646" s="879"/>
      <c r="CO646" s="879"/>
      <c r="CP646" s="879"/>
      <c r="CQ646" s="878"/>
      <c r="CR646" s="879"/>
      <c r="CS646" s="879"/>
      <c r="CT646" s="879"/>
      <c r="CU646" s="879"/>
      <c r="CV646" s="879"/>
      <c r="CW646" s="879"/>
      <c r="CX646" s="879"/>
      <c r="CY646" s="879"/>
      <c r="CZ646" s="879"/>
      <c r="DA646" s="879"/>
      <c r="DB646" s="879"/>
      <c r="DC646" s="879"/>
      <c r="DD646" s="879"/>
      <c r="DE646" s="879"/>
      <c r="DF646" s="879"/>
      <c r="DG646" s="879"/>
      <c r="DH646" s="879"/>
      <c r="DI646" s="879"/>
      <c r="DJ646" s="879"/>
      <c r="DK646" s="879"/>
      <c r="DL646" s="879"/>
      <c r="DM646" s="879"/>
      <c r="DN646" s="879"/>
      <c r="DO646" s="879"/>
      <c r="DP646" s="879"/>
      <c r="DQ646" s="879"/>
      <c r="DR646" s="879"/>
      <c r="DS646" s="879"/>
      <c r="DT646" s="882"/>
      <c r="DU646" s="58"/>
      <c r="DV646" s="38"/>
      <c r="DW646" s="38"/>
      <c r="DX646" s="38"/>
      <c r="DY646" s="38"/>
      <c r="DZ646" s="61"/>
    </row>
    <row r="647" spans="1:130" s="3" customFormat="1" ht="18.75" customHeight="1" thickBot="1">
      <c r="A647" s="38"/>
      <c r="B647" s="38"/>
      <c r="C647" s="274"/>
      <c r="D647" s="274"/>
      <c r="E647" s="58"/>
      <c r="F647" s="58"/>
      <c r="G647" s="58"/>
      <c r="H647" s="58"/>
      <c r="I647" s="58"/>
      <c r="J647" s="58"/>
      <c r="K647" s="58"/>
      <c r="L647" s="58"/>
      <c r="M647" s="58"/>
      <c r="N647" s="58"/>
      <c r="O647" s="58"/>
      <c r="P647" s="58"/>
      <c r="Q647" s="58"/>
      <c r="R647" s="58"/>
      <c r="S647" s="58"/>
      <c r="T647" s="274"/>
      <c r="U647" s="58"/>
      <c r="V647" s="58"/>
      <c r="W647" s="58"/>
      <c r="X647" s="58"/>
      <c r="Y647" s="58"/>
      <c r="Z647" s="58"/>
      <c r="AA647" s="58"/>
      <c r="AB647" s="58"/>
      <c r="AC647" s="58"/>
      <c r="AD647" s="58"/>
      <c r="AE647" s="58"/>
      <c r="AF647" s="58"/>
      <c r="AG647" s="274"/>
      <c r="AH647" s="58"/>
      <c r="AI647" s="58"/>
      <c r="AJ647" s="58"/>
      <c r="AK647" s="58"/>
      <c r="AL647" s="58"/>
      <c r="AM647" s="58"/>
      <c r="AN647" s="58"/>
      <c r="AO647" s="58"/>
      <c r="AP647" s="58"/>
      <c r="AQ647" s="58"/>
      <c r="AR647" s="58"/>
      <c r="AS647" s="58"/>
      <c r="AT647" s="274"/>
      <c r="AU647" s="58"/>
      <c r="AV647" s="58"/>
      <c r="AW647" s="58"/>
      <c r="AX647" s="58"/>
      <c r="AY647" s="58"/>
      <c r="AZ647" s="58"/>
      <c r="BA647" s="58"/>
      <c r="BB647" s="58"/>
      <c r="BC647" s="58"/>
      <c r="BD647" s="58"/>
      <c r="BE647" s="58"/>
      <c r="BF647" s="58"/>
      <c r="BG647" s="58"/>
      <c r="BH647" s="58"/>
      <c r="BI647" s="58"/>
      <c r="BJ647" s="58"/>
      <c r="BK647" s="58"/>
      <c r="BL647" s="58"/>
      <c r="BM647" s="38"/>
      <c r="BN647" s="38"/>
      <c r="BO647" s="38"/>
      <c r="BP647" s="38"/>
      <c r="BQ647" s="58"/>
      <c r="BR647" s="875"/>
      <c r="BS647" s="876"/>
      <c r="BT647" s="876"/>
      <c r="BU647" s="876"/>
      <c r="BV647" s="876"/>
      <c r="BW647" s="876"/>
      <c r="BX647" s="876"/>
      <c r="BY647" s="876"/>
      <c r="BZ647" s="876"/>
      <c r="CA647" s="877"/>
      <c r="CB647" s="880"/>
      <c r="CC647" s="881"/>
      <c r="CD647" s="881"/>
      <c r="CE647" s="881"/>
      <c r="CF647" s="881"/>
      <c r="CG647" s="881"/>
      <c r="CH647" s="881"/>
      <c r="CI647" s="881"/>
      <c r="CJ647" s="881"/>
      <c r="CK647" s="881"/>
      <c r="CL647" s="881"/>
      <c r="CM647" s="881"/>
      <c r="CN647" s="881"/>
      <c r="CO647" s="881"/>
      <c r="CP647" s="881"/>
      <c r="CQ647" s="880"/>
      <c r="CR647" s="881"/>
      <c r="CS647" s="881"/>
      <c r="CT647" s="881"/>
      <c r="CU647" s="881"/>
      <c r="CV647" s="881"/>
      <c r="CW647" s="881"/>
      <c r="CX647" s="881"/>
      <c r="CY647" s="881"/>
      <c r="CZ647" s="881"/>
      <c r="DA647" s="881"/>
      <c r="DB647" s="881"/>
      <c r="DC647" s="881"/>
      <c r="DD647" s="881"/>
      <c r="DE647" s="881"/>
      <c r="DF647" s="881"/>
      <c r="DG647" s="881"/>
      <c r="DH647" s="881"/>
      <c r="DI647" s="881"/>
      <c r="DJ647" s="881"/>
      <c r="DK647" s="881"/>
      <c r="DL647" s="881"/>
      <c r="DM647" s="881"/>
      <c r="DN647" s="881"/>
      <c r="DO647" s="881"/>
      <c r="DP647" s="881"/>
      <c r="DQ647" s="881"/>
      <c r="DR647" s="881"/>
      <c r="DS647" s="881"/>
      <c r="DT647" s="883"/>
      <c r="DU647" s="58"/>
      <c r="DV647" s="38"/>
      <c r="DW647" s="38"/>
      <c r="DX647" s="38"/>
      <c r="DY647" s="38"/>
      <c r="DZ647" s="61"/>
    </row>
    <row r="648" spans="1:130" s="3" customFormat="1" ht="18.75" customHeight="1">
      <c r="A648" s="38"/>
      <c r="B648" s="38"/>
      <c r="C648" s="274"/>
      <c r="D648" s="274"/>
      <c r="E648" s="58"/>
      <c r="F648" s="58"/>
      <c r="G648" s="58"/>
      <c r="H648" s="58"/>
      <c r="I648" s="58"/>
      <c r="J648" s="58"/>
      <c r="K648" s="58"/>
      <c r="L648" s="58"/>
      <c r="M648" s="58"/>
      <c r="N648" s="58"/>
      <c r="O648" s="58"/>
      <c r="P648" s="58"/>
      <c r="Q648" s="58"/>
      <c r="R648" s="58"/>
      <c r="S648" s="58"/>
      <c r="T648" s="274"/>
      <c r="U648" s="58"/>
      <c r="V648" s="58"/>
      <c r="W648" s="58"/>
      <c r="X648" s="58"/>
      <c r="Y648" s="58"/>
      <c r="Z648" s="58"/>
      <c r="AA648" s="58"/>
      <c r="AB648" s="58"/>
      <c r="AC648" s="58"/>
      <c r="AD648" s="58"/>
      <c r="AE648" s="58"/>
      <c r="AF648" s="58"/>
      <c r="AG648" s="274"/>
      <c r="AH648" s="58"/>
      <c r="AI648" s="58"/>
      <c r="AJ648" s="58"/>
      <c r="AK648" s="58"/>
      <c r="AL648" s="58"/>
      <c r="AM648" s="58"/>
      <c r="AN648" s="58"/>
      <c r="AO648" s="58"/>
      <c r="AP648" s="58"/>
      <c r="AQ648" s="58"/>
      <c r="AR648" s="58"/>
      <c r="AS648" s="58"/>
      <c r="AT648" s="274"/>
      <c r="AU648" s="58"/>
      <c r="AV648" s="58"/>
      <c r="AW648" s="58"/>
      <c r="AX648" s="58"/>
      <c r="AY648" s="58"/>
      <c r="AZ648" s="58"/>
      <c r="BA648" s="58"/>
      <c r="BB648" s="58"/>
      <c r="BC648" s="58"/>
      <c r="BD648" s="58"/>
      <c r="BE648" s="58"/>
      <c r="BF648" s="58"/>
      <c r="BG648" s="58"/>
      <c r="BH648" s="58"/>
      <c r="BI648" s="58"/>
      <c r="BJ648" s="58"/>
      <c r="BK648" s="58"/>
      <c r="BL648" s="58"/>
      <c r="BM648" s="38"/>
      <c r="BN648" s="38"/>
      <c r="BO648" s="38"/>
      <c r="BP648" s="38"/>
      <c r="BQ648" s="58"/>
      <c r="BR648" s="872" t="s">
        <v>81</v>
      </c>
      <c r="BS648" s="873"/>
      <c r="BT648" s="873"/>
      <c r="BU648" s="873"/>
      <c r="BV648" s="873"/>
      <c r="BW648" s="873"/>
      <c r="BX648" s="873"/>
      <c r="BY648" s="873"/>
      <c r="BZ648" s="873"/>
      <c r="CA648" s="874"/>
      <c r="CB648" s="878" t="s">
        <v>288</v>
      </c>
      <c r="CC648" s="879"/>
      <c r="CD648" s="879"/>
      <c r="CE648" s="879"/>
      <c r="CF648" s="879"/>
      <c r="CG648" s="879"/>
      <c r="CH648" s="879"/>
      <c r="CI648" s="879"/>
      <c r="CJ648" s="879"/>
      <c r="CK648" s="879"/>
      <c r="CL648" s="879"/>
      <c r="CM648" s="879"/>
      <c r="CN648" s="879"/>
      <c r="CO648" s="879"/>
      <c r="CP648" s="879"/>
      <c r="CQ648" s="878"/>
      <c r="CR648" s="879"/>
      <c r="CS648" s="879"/>
      <c r="CT648" s="879"/>
      <c r="CU648" s="879"/>
      <c r="CV648" s="879"/>
      <c r="CW648" s="879"/>
      <c r="CX648" s="879"/>
      <c r="CY648" s="879"/>
      <c r="CZ648" s="879"/>
      <c r="DA648" s="879"/>
      <c r="DB648" s="879"/>
      <c r="DC648" s="879"/>
      <c r="DD648" s="879"/>
      <c r="DE648" s="879"/>
      <c r="DF648" s="879"/>
      <c r="DG648" s="879"/>
      <c r="DH648" s="879"/>
      <c r="DI648" s="879"/>
      <c r="DJ648" s="879"/>
      <c r="DK648" s="879"/>
      <c r="DL648" s="879"/>
      <c r="DM648" s="879"/>
      <c r="DN648" s="879"/>
      <c r="DO648" s="879"/>
      <c r="DP648" s="879"/>
      <c r="DQ648" s="879"/>
      <c r="DR648" s="879"/>
      <c r="DS648" s="879"/>
      <c r="DT648" s="882"/>
      <c r="DU648" s="58"/>
      <c r="DV648" s="38"/>
      <c r="DW648" s="38"/>
      <c r="DX648" s="38"/>
      <c r="DY648" s="38"/>
      <c r="DZ648" s="61"/>
    </row>
    <row r="649" spans="1:130" s="3" customFormat="1" ht="18.75" customHeight="1" thickBot="1">
      <c r="A649" s="38"/>
      <c r="B649" s="38"/>
      <c r="C649" s="274"/>
      <c r="D649" s="274"/>
      <c r="E649" s="58"/>
      <c r="F649" s="58"/>
      <c r="G649" s="58"/>
      <c r="H649" s="58"/>
      <c r="I649" s="58"/>
      <c r="J649" s="58"/>
      <c r="K649" s="58"/>
      <c r="L649" s="58"/>
      <c r="M649" s="58"/>
      <c r="N649" s="58"/>
      <c r="O649" s="58"/>
      <c r="P649" s="58"/>
      <c r="Q649" s="58"/>
      <c r="R649" s="58"/>
      <c r="S649" s="58"/>
      <c r="T649" s="274"/>
      <c r="U649" s="58"/>
      <c r="V649" s="58"/>
      <c r="W649" s="58"/>
      <c r="X649" s="58"/>
      <c r="Y649" s="58"/>
      <c r="Z649" s="58"/>
      <c r="AA649" s="58"/>
      <c r="AB649" s="58"/>
      <c r="AC649" s="58"/>
      <c r="AD649" s="58"/>
      <c r="AE649" s="58"/>
      <c r="AF649" s="58"/>
      <c r="AG649" s="274"/>
      <c r="AH649" s="58"/>
      <c r="AI649" s="58"/>
      <c r="AJ649" s="58"/>
      <c r="AK649" s="58"/>
      <c r="AL649" s="58"/>
      <c r="AM649" s="58"/>
      <c r="AN649" s="58"/>
      <c r="AO649" s="58"/>
      <c r="AP649" s="58"/>
      <c r="AQ649" s="58"/>
      <c r="AR649" s="58"/>
      <c r="AS649" s="58"/>
      <c r="AT649" s="274"/>
      <c r="AU649" s="58"/>
      <c r="AV649" s="58"/>
      <c r="AW649" s="58"/>
      <c r="AX649" s="58"/>
      <c r="AY649" s="58"/>
      <c r="AZ649" s="58"/>
      <c r="BA649" s="58"/>
      <c r="BB649" s="58"/>
      <c r="BC649" s="58"/>
      <c r="BD649" s="58"/>
      <c r="BE649" s="58"/>
      <c r="BF649" s="58"/>
      <c r="BG649" s="58"/>
      <c r="BH649" s="58"/>
      <c r="BI649" s="58"/>
      <c r="BJ649" s="58"/>
      <c r="BK649" s="58"/>
      <c r="BL649" s="58"/>
      <c r="BM649" s="38"/>
      <c r="BN649" s="38"/>
      <c r="BO649" s="38"/>
      <c r="BP649" s="38"/>
      <c r="BQ649" s="58"/>
      <c r="BR649" s="875"/>
      <c r="BS649" s="876"/>
      <c r="BT649" s="876"/>
      <c r="BU649" s="876"/>
      <c r="BV649" s="876"/>
      <c r="BW649" s="876"/>
      <c r="BX649" s="876"/>
      <c r="BY649" s="876"/>
      <c r="BZ649" s="876"/>
      <c r="CA649" s="877"/>
      <c r="CB649" s="880"/>
      <c r="CC649" s="881"/>
      <c r="CD649" s="881"/>
      <c r="CE649" s="881"/>
      <c r="CF649" s="881"/>
      <c r="CG649" s="881"/>
      <c r="CH649" s="881"/>
      <c r="CI649" s="881"/>
      <c r="CJ649" s="881"/>
      <c r="CK649" s="881"/>
      <c r="CL649" s="881"/>
      <c r="CM649" s="881"/>
      <c r="CN649" s="881"/>
      <c r="CO649" s="881"/>
      <c r="CP649" s="881"/>
      <c r="CQ649" s="880"/>
      <c r="CR649" s="881"/>
      <c r="CS649" s="881"/>
      <c r="CT649" s="881"/>
      <c r="CU649" s="881"/>
      <c r="CV649" s="881"/>
      <c r="CW649" s="881"/>
      <c r="CX649" s="881"/>
      <c r="CY649" s="881"/>
      <c r="CZ649" s="881"/>
      <c r="DA649" s="881"/>
      <c r="DB649" s="881"/>
      <c r="DC649" s="881"/>
      <c r="DD649" s="881"/>
      <c r="DE649" s="881"/>
      <c r="DF649" s="881"/>
      <c r="DG649" s="881"/>
      <c r="DH649" s="881"/>
      <c r="DI649" s="881"/>
      <c r="DJ649" s="881"/>
      <c r="DK649" s="881"/>
      <c r="DL649" s="881"/>
      <c r="DM649" s="881"/>
      <c r="DN649" s="881"/>
      <c r="DO649" s="881"/>
      <c r="DP649" s="881"/>
      <c r="DQ649" s="881"/>
      <c r="DR649" s="881"/>
      <c r="DS649" s="881"/>
      <c r="DT649" s="883"/>
      <c r="DU649" s="58"/>
      <c r="DV649" s="38"/>
      <c r="DW649" s="38"/>
      <c r="DX649" s="38"/>
      <c r="DY649" s="38"/>
      <c r="DZ649" s="61"/>
    </row>
    <row r="650" spans="1:130" ht="18.75" customHeight="1">
      <c r="C650" s="274"/>
      <c r="D650" s="274"/>
      <c r="E650" s="58"/>
      <c r="F650" s="58"/>
      <c r="G650" s="58"/>
      <c r="H650" s="58"/>
      <c r="I650" s="58"/>
      <c r="J650" s="58"/>
      <c r="K650" s="58"/>
      <c r="L650" s="58"/>
      <c r="M650" s="58"/>
      <c r="N650" s="58"/>
      <c r="O650" s="58"/>
      <c r="P650" s="58"/>
      <c r="Q650" s="58"/>
      <c r="R650" s="58"/>
      <c r="S650" s="58"/>
      <c r="T650" s="274"/>
      <c r="U650" s="58"/>
      <c r="V650" s="58"/>
      <c r="W650" s="58"/>
      <c r="X650" s="58"/>
      <c r="Y650" s="58"/>
      <c r="Z650" s="58"/>
      <c r="AA650" s="58"/>
      <c r="AB650" s="58"/>
      <c r="AC650" s="58"/>
      <c r="AD650" s="58"/>
      <c r="AE650" s="58"/>
      <c r="AF650" s="58"/>
      <c r="AG650" s="274"/>
      <c r="AH650" s="58"/>
      <c r="AI650" s="58"/>
      <c r="AJ650" s="58"/>
      <c r="AK650" s="58"/>
      <c r="AL650" s="58"/>
      <c r="AM650" s="58"/>
      <c r="AN650" s="58"/>
      <c r="AO650" s="58"/>
      <c r="AP650" s="58"/>
      <c r="AQ650" s="58"/>
      <c r="AR650" s="58"/>
      <c r="AS650" s="58"/>
      <c r="AT650" s="274"/>
      <c r="AU650" s="58"/>
      <c r="AV650" s="58"/>
      <c r="AW650" s="58"/>
      <c r="AX650" s="58"/>
      <c r="AY650" s="58"/>
      <c r="AZ650" s="58"/>
      <c r="BA650" s="58"/>
      <c r="BB650" s="58"/>
      <c r="BC650" s="58"/>
      <c r="BD650" s="58"/>
      <c r="BE650" s="58"/>
      <c r="BF650" s="58"/>
      <c r="BG650" s="58"/>
      <c r="BH650" s="58"/>
      <c r="BI650" s="58"/>
      <c r="BJ650" s="58"/>
      <c r="BK650" s="58"/>
      <c r="BL650" s="58"/>
    </row>
    <row r="651" spans="1:130" ht="18.75" customHeight="1">
      <c r="C651" s="274"/>
      <c r="D651" s="274"/>
      <c r="E651" s="58"/>
      <c r="F651" s="58"/>
      <c r="G651" s="58"/>
      <c r="H651" s="58"/>
      <c r="I651" s="58"/>
      <c r="J651" s="58"/>
      <c r="K651" s="58"/>
      <c r="L651" s="58"/>
      <c r="M651" s="58"/>
      <c r="N651" s="58"/>
      <c r="O651" s="58"/>
      <c r="P651" s="58"/>
      <c r="Q651" s="58"/>
      <c r="R651" s="58"/>
      <c r="S651" s="58"/>
      <c r="T651" s="274"/>
      <c r="U651" s="58"/>
      <c r="V651" s="58"/>
      <c r="W651" s="58"/>
      <c r="X651" s="58"/>
      <c r="Y651" s="58"/>
      <c r="Z651" s="58"/>
      <c r="AA651" s="58"/>
      <c r="AB651" s="58"/>
      <c r="AC651" s="58"/>
      <c r="AD651" s="58"/>
      <c r="AE651" s="58"/>
      <c r="AF651" s="58"/>
      <c r="AG651" s="274"/>
      <c r="AH651" s="58"/>
      <c r="AI651" s="58"/>
      <c r="AJ651" s="58"/>
      <c r="AK651" s="58"/>
      <c r="AL651" s="58"/>
      <c r="AM651" s="58"/>
      <c r="AN651" s="58"/>
      <c r="AO651" s="58"/>
      <c r="AP651" s="58"/>
      <c r="AQ651" s="58"/>
      <c r="AR651" s="58"/>
      <c r="AS651" s="58"/>
      <c r="AT651" s="274"/>
      <c r="AU651" s="58"/>
      <c r="AV651" s="58"/>
      <c r="AW651" s="58"/>
      <c r="AX651" s="58"/>
      <c r="AY651" s="58"/>
      <c r="AZ651" s="58"/>
      <c r="BA651" s="58"/>
      <c r="BB651" s="58"/>
      <c r="BC651" s="58"/>
      <c r="BD651" s="58"/>
      <c r="BE651" s="58"/>
      <c r="BF651" s="58"/>
      <c r="BG651" s="58"/>
      <c r="BH651" s="58"/>
      <c r="BI651" s="58"/>
      <c r="BJ651" s="58"/>
      <c r="BK651" s="58"/>
      <c r="BL651" s="58"/>
    </row>
    <row r="652" spans="1:130" ht="18.75" customHeight="1">
      <c r="C652" s="274"/>
      <c r="D652" s="274"/>
      <c r="E652" s="58"/>
      <c r="F652" s="58"/>
      <c r="G652" s="58"/>
      <c r="H652" s="58"/>
      <c r="I652" s="58"/>
      <c r="J652" s="58"/>
      <c r="K652" s="58"/>
      <c r="L652" s="58"/>
      <c r="M652" s="58"/>
      <c r="N652" s="58"/>
      <c r="O652" s="58"/>
      <c r="P652" s="58"/>
      <c r="Q652" s="58"/>
      <c r="R652" s="58"/>
      <c r="S652" s="58"/>
      <c r="T652" s="274"/>
      <c r="U652" s="58"/>
      <c r="V652" s="58"/>
      <c r="W652" s="58"/>
      <c r="X652" s="58"/>
      <c r="Y652" s="58"/>
      <c r="Z652" s="58"/>
      <c r="AA652" s="58"/>
      <c r="AB652" s="58"/>
      <c r="AC652" s="58"/>
      <c r="AD652" s="58"/>
      <c r="AE652" s="58"/>
      <c r="AF652" s="58"/>
      <c r="AG652" s="274"/>
      <c r="AH652" s="58"/>
      <c r="AI652" s="58"/>
      <c r="AJ652" s="58"/>
      <c r="AK652" s="58"/>
      <c r="AL652" s="58"/>
      <c r="AM652" s="58"/>
      <c r="AN652" s="58"/>
      <c r="AO652" s="58"/>
      <c r="AP652" s="58"/>
      <c r="AQ652" s="58"/>
      <c r="AR652" s="58"/>
      <c r="AS652" s="58"/>
      <c r="AT652" s="274"/>
      <c r="AU652" s="58"/>
      <c r="AV652" s="58"/>
      <c r="AW652" s="58"/>
      <c r="AX652" s="58"/>
      <c r="AY652" s="58"/>
      <c r="AZ652" s="58"/>
      <c r="BA652" s="58"/>
      <c r="BB652" s="58"/>
      <c r="BC652" s="58"/>
      <c r="BD652" s="58"/>
      <c r="BE652" s="58"/>
      <c r="BF652" s="58"/>
      <c r="BG652" s="58"/>
      <c r="BH652" s="58"/>
      <c r="BI652" s="58"/>
      <c r="BJ652" s="58"/>
      <c r="BK652" s="58"/>
      <c r="BL652" s="58"/>
    </row>
    <row r="657" spans="1:196" ht="18.75" customHeight="1">
      <c r="C657" s="273" t="s">
        <v>180</v>
      </c>
      <c r="BQ657" s="273" t="s">
        <v>180</v>
      </c>
    </row>
    <row r="658" spans="1:196" ht="18.75" customHeight="1">
      <c r="A658" s="128"/>
      <c r="B658" s="58"/>
      <c r="C658" s="58"/>
      <c r="D658" s="58"/>
      <c r="E658" s="58"/>
      <c r="F658" s="58"/>
      <c r="G658" s="58"/>
      <c r="BE658" s="758" t="s">
        <v>293</v>
      </c>
      <c r="BF658" s="759"/>
      <c r="BG658" s="759"/>
      <c r="BH658" s="759"/>
      <c r="BI658" s="759"/>
      <c r="BJ658" s="759"/>
      <c r="BK658" s="759"/>
      <c r="BL658" s="760"/>
      <c r="BO658" s="128"/>
      <c r="BP658" s="58"/>
      <c r="BQ658" s="273"/>
      <c r="BR658" s="58"/>
      <c r="BS658" s="58"/>
      <c r="BT658" s="58"/>
      <c r="BU658" s="58"/>
      <c r="DS658" s="758" t="s">
        <v>223</v>
      </c>
      <c r="DT658" s="759"/>
      <c r="DU658" s="759"/>
      <c r="DV658" s="759"/>
      <c r="DW658" s="759"/>
      <c r="DX658" s="759"/>
      <c r="DY658" s="759"/>
      <c r="DZ658" s="760"/>
    </row>
    <row r="659" spans="1:196" ht="18.75" customHeight="1">
      <c r="A659" s="58"/>
      <c r="B659" s="58"/>
      <c r="C659" s="58"/>
      <c r="D659" s="58"/>
      <c r="E659" s="58"/>
      <c r="F659" s="58"/>
      <c r="G659" s="58"/>
      <c r="BE659" s="761"/>
      <c r="BF659" s="762"/>
      <c r="BG659" s="762"/>
      <c r="BH659" s="762"/>
      <c r="BI659" s="762"/>
      <c r="BJ659" s="762"/>
      <c r="BK659" s="762"/>
      <c r="BL659" s="763"/>
      <c r="BO659" s="58"/>
      <c r="BP659" s="58"/>
      <c r="BQ659" s="58"/>
      <c r="BR659" s="58"/>
      <c r="BS659" s="58"/>
      <c r="BT659" s="58"/>
      <c r="BU659" s="58"/>
      <c r="DS659" s="761"/>
      <c r="DT659" s="762"/>
      <c r="DU659" s="762"/>
      <c r="DV659" s="762"/>
      <c r="DW659" s="762"/>
      <c r="DX659" s="762"/>
      <c r="DY659" s="762"/>
      <c r="DZ659" s="763"/>
    </row>
    <row r="660" spans="1:196" ht="18.75" customHeight="1">
      <c r="B660" s="58"/>
      <c r="C660" s="129" t="s">
        <v>112</v>
      </c>
      <c r="D660" s="58"/>
      <c r="E660" s="58"/>
      <c r="F660" s="58"/>
      <c r="G660" s="58"/>
      <c r="BP660" s="58"/>
      <c r="BQ660" s="129" t="s">
        <v>112</v>
      </c>
      <c r="BR660" s="58"/>
      <c r="BS660" s="58"/>
      <c r="BT660" s="58"/>
      <c r="BU660" s="58"/>
    </row>
    <row r="661" spans="1:196" ht="18.75" customHeight="1" thickBot="1">
      <c r="A661" s="59"/>
      <c r="B661" s="58"/>
      <c r="C661" s="58"/>
      <c r="D661" s="58"/>
      <c r="E661" s="58"/>
      <c r="F661" s="58"/>
      <c r="G661" s="58"/>
      <c r="BO661" s="59"/>
      <c r="BP661" s="58"/>
      <c r="BQ661" s="58"/>
      <c r="BR661" s="58"/>
      <c r="BS661" s="58"/>
      <c r="BT661" s="58"/>
      <c r="BU661" s="58"/>
    </row>
    <row r="662" spans="1:196" ht="18.75" customHeight="1">
      <c r="B662" s="58"/>
      <c r="C662" s="58"/>
      <c r="D662" s="58"/>
      <c r="E662" s="58"/>
      <c r="F662" s="58"/>
      <c r="G662" s="58"/>
      <c r="H662" s="58"/>
      <c r="I662" s="58"/>
      <c r="J662" s="58"/>
      <c r="K662" s="58"/>
      <c r="L662" s="58"/>
      <c r="M662" s="58"/>
      <c r="N662" s="58"/>
      <c r="O662" s="58"/>
      <c r="P662" s="58"/>
      <c r="Q662" s="58"/>
      <c r="R662" s="58"/>
      <c r="S662" s="58"/>
      <c r="T662" s="58"/>
      <c r="U662" s="274"/>
      <c r="V662" s="274"/>
      <c r="W662" s="274"/>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9"/>
      <c r="AT662" s="58"/>
      <c r="AU662" s="58"/>
      <c r="AV662" s="58"/>
      <c r="AW662" s="58"/>
      <c r="AX662" s="58"/>
      <c r="AY662" s="58"/>
      <c r="AZ662" s="58"/>
      <c r="BA662" s="58"/>
      <c r="BB662" s="58"/>
      <c r="BC662" s="58"/>
      <c r="BD662" s="58"/>
      <c r="BE662" s="58"/>
      <c r="BF662" s="58"/>
      <c r="BG662" s="58"/>
      <c r="BH662" s="58"/>
      <c r="BI662" s="58"/>
      <c r="BJ662" s="58"/>
      <c r="BK662" s="58"/>
      <c r="BR662" s="823" t="s">
        <v>83</v>
      </c>
      <c r="BS662" s="824"/>
      <c r="BT662" s="824"/>
      <c r="BU662" s="824"/>
      <c r="BV662" s="824"/>
      <c r="BW662" s="824"/>
      <c r="BX662" s="824"/>
      <c r="BY662" s="848"/>
      <c r="BZ662" s="847" t="s">
        <v>73</v>
      </c>
      <c r="CA662" s="824"/>
      <c r="CB662" s="824"/>
      <c r="CC662" s="824"/>
      <c r="CD662" s="824"/>
      <c r="CE662" s="824"/>
      <c r="CF662" s="824"/>
      <c r="CG662" s="848"/>
      <c r="CH662" s="847" t="s">
        <v>82</v>
      </c>
      <c r="CI662" s="824"/>
      <c r="CJ662" s="824"/>
      <c r="CK662" s="824"/>
      <c r="CL662" s="824"/>
      <c r="CM662" s="824"/>
      <c r="CN662" s="824"/>
      <c r="CO662" s="848"/>
      <c r="CP662" s="851" t="s">
        <v>84</v>
      </c>
      <c r="CQ662" s="852"/>
      <c r="CR662" s="852"/>
      <c r="CS662" s="852"/>
      <c r="CT662" s="852"/>
      <c r="CU662" s="852"/>
      <c r="CV662" s="852"/>
      <c r="CW662" s="852"/>
      <c r="CX662" s="852"/>
      <c r="CY662" s="852"/>
      <c r="CZ662" s="852"/>
      <c r="DA662" s="852"/>
      <c r="DB662" s="852"/>
      <c r="DC662" s="852"/>
      <c r="DD662" s="852"/>
      <c r="DE662" s="852"/>
      <c r="DF662" s="852"/>
      <c r="DG662" s="852"/>
      <c r="DH662" s="852"/>
      <c r="DI662" s="853"/>
      <c r="DJ662" s="847" t="s">
        <v>85</v>
      </c>
      <c r="DK662" s="824"/>
      <c r="DL662" s="824"/>
      <c r="DM662" s="824"/>
      <c r="DN662" s="824"/>
      <c r="DO662" s="824"/>
      <c r="DP662" s="824"/>
      <c r="DQ662" s="848"/>
      <c r="DR662" s="847" t="s">
        <v>75</v>
      </c>
      <c r="DS662" s="824"/>
      <c r="DT662" s="824"/>
      <c r="DU662" s="824"/>
      <c r="DV662" s="824"/>
      <c r="DW662" s="824"/>
      <c r="DX662" s="824"/>
      <c r="DY662" s="825"/>
      <c r="DZ662" s="58"/>
      <c r="EA662" s="58"/>
      <c r="EE662" s="206"/>
      <c r="EF662" s="206"/>
      <c r="EG662" s="206"/>
      <c r="EH662" s="206"/>
      <c r="EI662" s="206"/>
      <c r="EJ662" s="206"/>
      <c r="EK662" s="206"/>
      <c r="EL662" s="206"/>
      <c r="EM662" s="206"/>
      <c r="EN662" s="206"/>
      <c r="EO662" s="206"/>
      <c r="EP662" s="206"/>
      <c r="EQ662" s="206"/>
      <c r="ER662" s="206"/>
      <c r="ES662" s="206"/>
      <c r="ET662" s="206"/>
      <c r="EU662" s="206"/>
      <c r="EV662" s="206"/>
      <c r="EW662" s="206"/>
      <c r="EX662" s="206"/>
      <c r="EY662" s="206"/>
      <c r="EZ662" s="206"/>
      <c r="FA662" s="206"/>
      <c r="FB662" s="206"/>
      <c r="FC662" s="206"/>
      <c r="FD662" s="206"/>
      <c r="FE662" s="206"/>
      <c r="FF662" s="206"/>
      <c r="FG662" s="206"/>
      <c r="FH662" s="206"/>
      <c r="FI662" s="206"/>
      <c r="FJ662" s="206"/>
      <c r="FK662" s="206"/>
      <c r="FL662" s="206"/>
      <c r="FM662" s="206"/>
      <c r="FN662" s="206"/>
      <c r="FO662" s="206"/>
      <c r="FP662" s="206"/>
      <c r="FQ662" s="206"/>
      <c r="FR662" s="206"/>
      <c r="FS662" s="206"/>
      <c r="FT662" s="206"/>
      <c r="FU662" s="206"/>
      <c r="FV662" s="206"/>
      <c r="FW662" s="206"/>
      <c r="FX662" s="206"/>
      <c r="FY662" s="206"/>
      <c r="FZ662" s="206"/>
      <c r="GA662" s="206"/>
      <c r="GB662" s="206"/>
      <c r="GC662" s="206"/>
      <c r="GD662" s="206"/>
      <c r="GE662" s="206"/>
      <c r="GF662" s="206"/>
      <c r="GG662" s="206"/>
      <c r="GH662" s="206"/>
      <c r="GI662" s="206"/>
      <c r="GJ662" s="206"/>
      <c r="GK662" s="206"/>
      <c r="GL662" s="206"/>
      <c r="GM662" s="206"/>
      <c r="GN662" s="241"/>
    </row>
    <row r="663" spans="1:196" ht="18.75" customHeight="1" thickBot="1">
      <c r="B663" s="58"/>
      <c r="C663" s="58"/>
      <c r="D663" s="58"/>
      <c r="E663" s="58"/>
      <c r="F663" s="58"/>
      <c r="G663" s="58"/>
      <c r="H663" s="58"/>
      <c r="I663" s="58"/>
      <c r="J663" s="58"/>
      <c r="K663" s="58"/>
      <c r="L663" s="58"/>
      <c r="M663" s="58"/>
      <c r="N663" s="58"/>
      <c r="O663" s="58"/>
      <c r="P663" s="58"/>
      <c r="Q663" s="58"/>
      <c r="R663" s="58"/>
      <c r="S663" s="58"/>
      <c r="T663" s="58"/>
      <c r="U663" s="274"/>
      <c r="V663" s="274"/>
      <c r="W663" s="274"/>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R663" s="826"/>
      <c r="BS663" s="827"/>
      <c r="BT663" s="827"/>
      <c r="BU663" s="827"/>
      <c r="BV663" s="827"/>
      <c r="BW663" s="827"/>
      <c r="BX663" s="827"/>
      <c r="BY663" s="850"/>
      <c r="BZ663" s="849"/>
      <c r="CA663" s="827"/>
      <c r="CB663" s="827"/>
      <c r="CC663" s="827"/>
      <c r="CD663" s="827"/>
      <c r="CE663" s="827"/>
      <c r="CF663" s="827"/>
      <c r="CG663" s="850"/>
      <c r="CH663" s="849"/>
      <c r="CI663" s="827"/>
      <c r="CJ663" s="827"/>
      <c r="CK663" s="827"/>
      <c r="CL663" s="827"/>
      <c r="CM663" s="827"/>
      <c r="CN663" s="827"/>
      <c r="CO663" s="850"/>
      <c r="CP663" s="854" t="s">
        <v>130</v>
      </c>
      <c r="CQ663" s="855"/>
      <c r="CR663" s="855"/>
      <c r="CS663" s="855"/>
      <c r="CT663" s="855"/>
      <c r="CU663" s="855"/>
      <c r="CV663" s="855"/>
      <c r="CW663" s="855"/>
      <c r="CX663" s="855"/>
      <c r="CY663" s="856"/>
      <c r="CZ663" s="854" t="s">
        <v>131</v>
      </c>
      <c r="DA663" s="855"/>
      <c r="DB663" s="855"/>
      <c r="DC663" s="855"/>
      <c r="DD663" s="855"/>
      <c r="DE663" s="855"/>
      <c r="DF663" s="855"/>
      <c r="DG663" s="855"/>
      <c r="DH663" s="855"/>
      <c r="DI663" s="856"/>
      <c r="DJ663" s="849"/>
      <c r="DK663" s="827"/>
      <c r="DL663" s="827"/>
      <c r="DM663" s="827"/>
      <c r="DN663" s="827"/>
      <c r="DO663" s="827"/>
      <c r="DP663" s="827"/>
      <c r="DQ663" s="850"/>
      <c r="DR663" s="849"/>
      <c r="DS663" s="827"/>
      <c r="DT663" s="827"/>
      <c r="DU663" s="827"/>
      <c r="DV663" s="827"/>
      <c r="DW663" s="827"/>
      <c r="DX663" s="827"/>
      <c r="DY663" s="828"/>
      <c r="DZ663" s="58"/>
      <c r="EA663" s="58"/>
      <c r="EE663" s="206"/>
      <c r="EF663" s="206"/>
      <c r="EG663" s="206"/>
      <c r="EH663" s="206"/>
      <c r="EI663" s="206"/>
      <c r="EJ663" s="206"/>
      <c r="EK663" s="206"/>
      <c r="EL663" s="206"/>
      <c r="EM663" s="206"/>
      <c r="EN663" s="206"/>
      <c r="EO663" s="206"/>
      <c r="EP663" s="206"/>
      <c r="EQ663" s="206"/>
      <c r="ER663" s="206"/>
      <c r="ES663" s="206"/>
      <c r="ET663" s="206"/>
      <c r="EU663" s="206"/>
      <c r="EV663" s="206"/>
      <c r="EW663" s="206"/>
      <c r="EX663" s="206"/>
      <c r="EY663" s="206"/>
      <c r="EZ663" s="206"/>
      <c r="FA663" s="206"/>
      <c r="FB663" s="206"/>
      <c r="FC663" s="206"/>
      <c r="FD663" s="206"/>
      <c r="FE663" s="206"/>
      <c r="FF663" s="206"/>
      <c r="FG663" s="206"/>
      <c r="FH663" s="206"/>
      <c r="FI663" s="206"/>
      <c r="FJ663" s="206"/>
      <c r="FK663" s="206"/>
      <c r="FL663" s="206"/>
      <c r="FM663" s="206"/>
      <c r="FN663" s="206"/>
      <c r="FO663" s="206"/>
      <c r="FP663" s="206"/>
      <c r="FQ663" s="206"/>
      <c r="FR663" s="206"/>
      <c r="FS663" s="206"/>
      <c r="FT663" s="206"/>
      <c r="FU663" s="206"/>
      <c r="FV663" s="206"/>
      <c r="FW663" s="206"/>
      <c r="FX663" s="206"/>
      <c r="FY663" s="206"/>
      <c r="FZ663" s="206"/>
      <c r="GA663" s="206"/>
      <c r="GB663" s="206"/>
      <c r="GC663" s="206"/>
      <c r="GD663" s="206"/>
      <c r="GE663" s="206"/>
      <c r="GF663" s="206"/>
      <c r="GG663" s="206"/>
      <c r="GH663" s="206"/>
      <c r="GI663" s="206"/>
      <c r="GJ663" s="206"/>
      <c r="GK663" s="206"/>
      <c r="GL663" s="206"/>
      <c r="GM663" s="206"/>
      <c r="GN663" s="241"/>
    </row>
    <row r="664" spans="1:196" ht="26.1" customHeight="1">
      <c r="B664" s="58"/>
      <c r="C664" s="58"/>
      <c r="D664" s="58"/>
      <c r="E664" s="58"/>
      <c r="F664" s="58"/>
      <c r="G664" s="58"/>
      <c r="H664" s="58"/>
      <c r="I664" s="58"/>
      <c r="J664" s="58"/>
      <c r="K664" s="58"/>
      <c r="L664" s="58"/>
      <c r="M664" s="58"/>
      <c r="N664" s="58"/>
      <c r="O664" s="58"/>
      <c r="P664" s="58"/>
      <c r="Q664" s="58"/>
      <c r="R664" s="58"/>
      <c r="S664" s="58"/>
      <c r="T664" s="58"/>
      <c r="U664" s="274"/>
      <c r="V664" s="274"/>
      <c r="W664" s="274"/>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R664" s="859" t="s">
        <v>292</v>
      </c>
      <c r="BS664" s="857"/>
      <c r="BT664" s="857"/>
      <c r="BU664" s="857"/>
      <c r="BV664" s="857"/>
      <c r="BW664" s="857"/>
      <c r="BX664" s="857"/>
      <c r="BY664" s="857"/>
      <c r="BZ664" s="857" t="s">
        <v>288</v>
      </c>
      <c r="CA664" s="857"/>
      <c r="CB664" s="857"/>
      <c r="CC664" s="857"/>
      <c r="CD664" s="857"/>
      <c r="CE664" s="857"/>
      <c r="CF664" s="857"/>
      <c r="CG664" s="857"/>
      <c r="CH664" s="857">
        <v>1</v>
      </c>
      <c r="CI664" s="857"/>
      <c r="CJ664" s="857"/>
      <c r="CK664" s="857"/>
      <c r="CL664" s="857"/>
      <c r="CM664" s="857"/>
      <c r="CN664" s="857"/>
      <c r="CO664" s="857"/>
      <c r="CP664" s="860" t="s">
        <v>294</v>
      </c>
      <c r="CQ664" s="861"/>
      <c r="CR664" s="861"/>
      <c r="CS664" s="861"/>
      <c r="CT664" s="861"/>
      <c r="CU664" s="861"/>
      <c r="CV664" s="861"/>
      <c r="CW664" s="861"/>
      <c r="CX664" s="861"/>
      <c r="CY664" s="862"/>
      <c r="CZ664" s="860" t="s">
        <v>295</v>
      </c>
      <c r="DA664" s="861"/>
      <c r="DB664" s="861"/>
      <c r="DC664" s="861"/>
      <c r="DD664" s="861"/>
      <c r="DE664" s="861"/>
      <c r="DF664" s="861"/>
      <c r="DG664" s="861"/>
      <c r="DH664" s="861"/>
      <c r="DI664" s="862"/>
      <c r="DJ664" s="857" t="s">
        <v>290</v>
      </c>
      <c r="DK664" s="857"/>
      <c r="DL664" s="857"/>
      <c r="DM664" s="857"/>
      <c r="DN664" s="857"/>
      <c r="DO664" s="857"/>
      <c r="DP664" s="857"/>
      <c r="DQ664" s="857"/>
      <c r="DR664" s="857" t="s">
        <v>296</v>
      </c>
      <c r="DS664" s="857"/>
      <c r="DT664" s="857"/>
      <c r="DU664" s="857"/>
      <c r="DV664" s="857"/>
      <c r="DW664" s="857"/>
      <c r="DX664" s="857"/>
      <c r="DY664" s="858"/>
      <c r="DZ664" s="58"/>
      <c r="EA664" s="58"/>
      <c r="EE664" s="206"/>
      <c r="EF664" s="206"/>
      <c r="EG664" s="206"/>
      <c r="EH664" s="206"/>
      <c r="EI664" s="206"/>
      <c r="EJ664" s="206"/>
      <c r="EK664" s="206"/>
      <c r="EL664" s="206"/>
      <c r="EM664" s="206"/>
      <c r="EN664" s="206"/>
      <c r="EO664" s="206"/>
      <c r="EP664" s="206"/>
      <c r="EQ664" s="206"/>
      <c r="ER664" s="206"/>
      <c r="ES664" s="206"/>
      <c r="ET664" s="206"/>
      <c r="EU664" s="206"/>
      <c r="EV664" s="206"/>
      <c r="EW664" s="206"/>
      <c r="EX664" s="206"/>
      <c r="EY664" s="206"/>
      <c r="EZ664" s="206"/>
      <c r="FA664" s="206"/>
      <c r="FB664" s="206"/>
      <c r="FC664" s="206"/>
      <c r="FD664" s="206"/>
      <c r="FE664" s="206"/>
      <c r="FF664" s="206"/>
      <c r="FG664" s="206"/>
      <c r="FH664" s="206"/>
      <c r="FI664" s="206"/>
      <c r="FJ664" s="206"/>
      <c r="FK664" s="206"/>
      <c r="FL664" s="206"/>
      <c r="FM664" s="206"/>
      <c r="FN664" s="206"/>
      <c r="FO664" s="206"/>
      <c r="FP664" s="206"/>
      <c r="FQ664" s="206"/>
      <c r="FR664" s="206"/>
      <c r="FS664" s="206"/>
      <c r="FT664" s="206"/>
      <c r="FU664" s="206"/>
      <c r="FV664" s="206"/>
      <c r="FW664" s="206"/>
      <c r="FX664" s="206"/>
      <c r="FY664" s="206"/>
      <c r="FZ664" s="206"/>
      <c r="GA664" s="206"/>
      <c r="GB664" s="206"/>
      <c r="GC664" s="206"/>
      <c r="GD664" s="206"/>
      <c r="GE664" s="206"/>
      <c r="GF664" s="206"/>
      <c r="GG664" s="206"/>
      <c r="GH664" s="206"/>
      <c r="GI664" s="206"/>
      <c r="GJ664" s="206"/>
      <c r="GK664" s="206"/>
      <c r="GL664" s="206"/>
      <c r="GM664" s="206"/>
      <c r="GN664" s="242"/>
    </row>
    <row r="665" spans="1:196" ht="26.1" customHeight="1">
      <c r="B665" s="58"/>
      <c r="C665" s="58"/>
      <c r="D665" s="58"/>
      <c r="E665" s="58"/>
      <c r="F665" s="58"/>
      <c r="G665" s="58"/>
      <c r="H665" s="58"/>
      <c r="I665" s="58"/>
      <c r="J665" s="58"/>
      <c r="K665" s="58"/>
      <c r="L665" s="58"/>
      <c r="M665" s="58"/>
      <c r="N665" s="58"/>
      <c r="O665" s="58"/>
      <c r="P665" s="58"/>
      <c r="Q665" s="58"/>
      <c r="R665" s="58"/>
      <c r="S665" s="58"/>
      <c r="T665" s="58"/>
      <c r="U665" s="274"/>
      <c r="V665" s="274"/>
      <c r="W665" s="274"/>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R665" s="843"/>
      <c r="BS665" s="838"/>
      <c r="BT665" s="838"/>
      <c r="BU665" s="838"/>
      <c r="BV665" s="838"/>
      <c r="BW665" s="838"/>
      <c r="BX665" s="838"/>
      <c r="BY665" s="838"/>
      <c r="BZ665" s="838"/>
      <c r="CA665" s="838"/>
      <c r="CB665" s="838"/>
      <c r="CC665" s="838"/>
      <c r="CD665" s="838"/>
      <c r="CE665" s="838"/>
      <c r="CF665" s="838"/>
      <c r="CG665" s="838"/>
      <c r="CH665" s="838"/>
      <c r="CI665" s="838"/>
      <c r="CJ665" s="838"/>
      <c r="CK665" s="838"/>
      <c r="CL665" s="838"/>
      <c r="CM665" s="838"/>
      <c r="CN665" s="838"/>
      <c r="CO665" s="838"/>
      <c r="CP665" s="839"/>
      <c r="CQ665" s="840"/>
      <c r="CR665" s="840"/>
      <c r="CS665" s="840"/>
      <c r="CT665" s="840"/>
      <c r="CU665" s="840"/>
      <c r="CV665" s="840"/>
      <c r="CW665" s="840"/>
      <c r="CX665" s="840"/>
      <c r="CY665" s="841"/>
      <c r="CZ665" s="839"/>
      <c r="DA665" s="840"/>
      <c r="DB665" s="840"/>
      <c r="DC665" s="840"/>
      <c r="DD665" s="840"/>
      <c r="DE665" s="840"/>
      <c r="DF665" s="840"/>
      <c r="DG665" s="840"/>
      <c r="DH665" s="840"/>
      <c r="DI665" s="841"/>
      <c r="DJ665" s="838"/>
      <c r="DK665" s="838"/>
      <c r="DL665" s="838"/>
      <c r="DM665" s="838"/>
      <c r="DN665" s="838"/>
      <c r="DO665" s="838"/>
      <c r="DP665" s="838"/>
      <c r="DQ665" s="838"/>
      <c r="DR665" s="838"/>
      <c r="DS665" s="838"/>
      <c r="DT665" s="838"/>
      <c r="DU665" s="838"/>
      <c r="DV665" s="838"/>
      <c r="DW665" s="838"/>
      <c r="DX665" s="838"/>
      <c r="DY665" s="842"/>
      <c r="DZ665" s="58"/>
      <c r="EA665" s="58"/>
      <c r="EE665" s="206"/>
      <c r="EF665" s="206"/>
      <c r="EG665" s="206"/>
      <c r="EH665" s="206"/>
      <c r="EI665" s="206"/>
      <c r="EJ665" s="206"/>
      <c r="EK665" s="206"/>
      <c r="EL665" s="206"/>
      <c r="EM665" s="206"/>
      <c r="EN665" s="206"/>
      <c r="EO665" s="206"/>
      <c r="EP665" s="206"/>
      <c r="EQ665" s="206"/>
      <c r="ER665" s="206"/>
      <c r="ES665" s="206"/>
      <c r="ET665" s="206"/>
      <c r="EU665" s="206"/>
      <c r="EV665" s="206"/>
      <c r="EW665" s="206"/>
      <c r="EX665" s="206"/>
      <c r="EY665" s="206"/>
      <c r="EZ665" s="206"/>
      <c r="FA665" s="206"/>
      <c r="FB665" s="206"/>
      <c r="FC665" s="206"/>
      <c r="FD665" s="206"/>
      <c r="FE665" s="206"/>
      <c r="FF665" s="206"/>
      <c r="FG665" s="206"/>
      <c r="FH665" s="206"/>
      <c r="FI665" s="206"/>
      <c r="FJ665" s="206"/>
      <c r="FK665" s="206"/>
      <c r="FL665" s="206"/>
      <c r="FM665" s="206"/>
      <c r="FN665" s="206"/>
      <c r="FO665" s="206"/>
      <c r="FP665" s="206"/>
      <c r="FQ665" s="206"/>
      <c r="FR665" s="206"/>
      <c r="FS665" s="206"/>
      <c r="FT665" s="206"/>
      <c r="FU665" s="206"/>
      <c r="FV665" s="206"/>
      <c r="FW665" s="206"/>
      <c r="FX665" s="206"/>
      <c r="FY665" s="206"/>
      <c r="FZ665" s="206"/>
      <c r="GA665" s="206"/>
      <c r="GB665" s="206"/>
      <c r="GC665" s="206"/>
      <c r="GD665" s="206"/>
      <c r="GE665" s="206"/>
      <c r="GF665" s="206"/>
      <c r="GG665" s="206"/>
      <c r="GH665" s="206"/>
      <c r="GI665" s="206"/>
      <c r="GJ665" s="206"/>
      <c r="GK665" s="206"/>
      <c r="GL665" s="206"/>
      <c r="GM665" s="206"/>
      <c r="GN665" s="242"/>
    </row>
    <row r="666" spans="1:196" ht="26.1" customHeight="1">
      <c r="B666" s="58"/>
      <c r="C666" s="58"/>
      <c r="D666" s="58"/>
      <c r="E666" s="58"/>
      <c r="F666" s="58"/>
      <c r="G666" s="58"/>
      <c r="H666" s="58"/>
      <c r="I666" s="58"/>
      <c r="J666" s="58"/>
      <c r="K666" s="58"/>
      <c r="L666" s="58"/>
      <c r="M666" s="58"/>
      <c r="N666" s="58"/>
      <c r="O666" s="58"/>
      <c r="P666" s="58"/>
      <c r="Q666" s="58"/>
      <c r="R666" s="58"/>
      <c r="S666" s="58"/>
      <c r="T666" s="58"/>
      <c r="U666" s="274"/>
      <c r="V666" s="274"/>
      <c r="W666" s="274"/>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R666" s="843"/>
      <c r="BS666" s="838"/>
      <c r="BT666" s="838"/>
      <c r="BU666" s="838"/>
      <c r="BV666" s="838"/>
      <c r="BW666" s="838"/>
      <c r="BX666" s="838"/>
      <c r="BY666" s="838"/>
      <c r="BZ666" s="838"/>
      <c r="CA666" s="838"/>
      <c r="CB666" s="838"/>
      <c r="CC666" s="838"/>
      <c r="CD666" s="838"/>
      <c r="CE666" s="838"/>
      <c r="CF666" s="838"/>
      <c r="CG666" s="838"/>
      <c r="CH666" s="838"/>
      <c r="CI666" s="838"/>
      <c r="CJ666" s="838"/>
      <c r="CK666" s="838"/>
      <c r="CL666" s="838"/>
      <c r="CM666" s="838"/>
      <c r="CN666" s="838"/>
      <c r="CO666" s="838"/>
      <c r="CP666" s="839"/>
      <c r="CQ666" s="840"/>
      <c r="CR666" s="840"/>
      <c r="CS666" s="840"/>
      <c r="CT666" s="840"/>
      <c r="CU666" s="840"/>
      <c r="CV666" s="840"/>
      <c r="CW666" s="840"/>
      <c r="CX666" s="840"/>
      <c r="CY666" s="841"/>
      <c r="CZ666" s="839"/>
      <c r="DA666" s="840"/>
      <c r="DB666" s="840"/>
      <c r="DC666" s="840"/>
      <c r="DD666" s="840"/>
      <c r="DE666" s="840"/>
      <c r="DF666" s="840"/>
      <c r="DG666" s="840"/>
      <c r="DH666" s="840"/>
      <c r="DI666" s="841"/>
      <c r="DJ666" s="838"/>
      <c r="DK666" s="838"/>
      <c r="DL666" s="838"/>
      <c r="DM666" s="838"/>
      <c r="DN666" s="838"/>
      <c r="DO666" s="838"/>
      <c r="DP666" s="838"/>
      <c r="DQ666" s="838"/>
      <c r="DR666" s="838"/>
      <c r="DS666" s="838"/>
      <c r="DT666" s="838"/>
      <c r="DU666" s="838"/>
      <c r="DV666" s="838"/>
      <c r="DW666" s="838"/>
      <c r="DX666" s="838"/>
      <c r="DY666" s="842"/>
      <c r="DZ666" s="58"/>
      <c r="EA666" s="58"/>
      <c r="EE666" s="206"/>
      <c r="EF666" s="206"/>
      <c r="EG666" s="206"/>
      <c r="EH666" s="206"/>
      <c r="EI666" s="206"/>
      <c r="EJ666" s="206"/>
      <c r="EK666" s="206"/>
      <c r="EL666" s="206"/>
      <c r="EM666" s="206"/>
      <c r="EN666" s="206"/>
      <c r="EO666" s="206"/>
      <c r="EP666" s="206"/>
      <c r="EQ666" s="206"/>
      <c r="ER666" s="206"/>
      <c r="ES666" s="206"/>
      <c r="ET666" s="206"/>
      <c r="EU666" s="206"/>
      <c r="EV666" s="206"/>
      <c r="EW666" s="206"/>
      <c r="EX666" s="206"/>
      <c r="EY666" s="206"/>
      <c r="EZ666" s="206"/>
      <c r="FA666" s="206"/>
      <c r="FB666" s="206"/>
      <c r="FC666" s="206"/>
      <c r="FD666" s="206"/>
      <c r="FE666" s="206"/>
      <c r="FF666" s="206"/>
      <c r="FG666" s="206"/>
      <c r="FH666" s="206"/>
      <c r="FI666" s="206"/>
      <c r="FJ666" s="206"/>
      <c r="FK666" s="206"/>
      <c r="FL666" s="206"/>
      <c r="FM666" s="206"/>
      <c r="FN666" s="206"/>
      <c r="FO666" s="206"/>
      <c r="FP666" s="206"/>
      <c r="FQ666" s="206"/>
      <c r="FR666" s="206"/>
      <c r="FS666" s="206"/>
      <c r="FT666" s="206"/>
      <c r="FU666" s="206"/>
      <c r="FV666" s="206"/>
      <c r="FW666" s="206"/>
      <c r="FX666" s="206"/>
      <c r="FY666" s="206"/>
      <c r="FZ666" s="206"/>
      <c r="GA666" s="206"/>
      <c r="GB666" s="206"/>
      <c r="GC666" s="206"/>
      <c r="GD666" s="206"/>
      <c r="GE666" s="206"/>
      <c r="GF666" s="206"/>
      <c r="GG666" s="206"/>
      <c r="GH666" s="206"/>
      <c r="GI666" s="206"/>
      <c r="GJ666" s="206"/>
      <c r="GK666" s="206"/>
      <c r="GL666" s="206"/>
      <c r="GM666" s="206"/>
      <c r="GN666" s="242"/>
    </row>
    <row r="667" spans="1:196" ht="26.1" customHeight="1">
      <c r="B667" s="58"/>
      <c r="C667" s="58"/>
      <c r="D667" s="58"/>
      <c r="E667" s="58"/>
      <c r="F667" s="58"/>
      <c r="G667" s="58"/>
      <c r="H667" s="58"/>
      <c r="I667" s="58"/>
      <c r="J667" s="58"/>
      <c r="K667" s="58"/>
      <c r="L667" s="58"/>
      <c r="M667" s="58"/>
      <c r="N667" s="58"/>
      <c r="O667" s="58"/>
      <c r="P667" s="58"/>
      <c r="Q667" s="58"/>
      <c r="R667" s="58"/>
      <c r="S667" s="58"/>
      <c r="T667" s="58"/>
      <c r="U667" s="274"/>
      <c r="V667" s="274"/>
      <c r="W667" s="274"/>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R667" s="843"/>
      <c r="BS667" s="838"/>
      <c r="BT667" s="838"/>
      <c r="BU667" s="838"/>
      <c r="BV667" s="838"/>
      <c r="BW667" s="838"/>
      <c r="BX667" s="838"/>
      <c r="BY667" s="838"/>
      <c r="BZ667" s="838"/>
      <c r="CA667" s="838"/>
      <c r="CB667" s="838"/>
      <c r="CC667" s="838"/>
      <c r="CD667" s="838"/>
      <c r="CE667" s="838"/>
      <c r="CF667" s="838"/>
      <c r="CG667" s="838"/>
      <c r="CH667" s="838"/>
      <c r="CI667" s="838"/>
      <c r="CJ667" s="838"/>
      <c r="CK667" s="838"/>
      <c r="CL667" s="838"/>
      <c r="CM667" s="838"/>
      <c r="CN667" s="838"/>
      <c r="CO667" s="838"/>
      <c r="CP667" s="839"/>
      <c r="CQ667" s="840"/>
      <c r="CR667" s="840"/>
      <c r="CS667" s="840"/>
      <c r="CT667" s="840"/>
      <c r="CU667" s="840"/>
      <c r="CV667" s="840"/>
      <c r="CW667" s="840"/>
      <c r="CX667" s="840"/>
      <c r="CY667" s="841"/>
      <c r="CZ667" s="839"/>
      <c r="DA667" s="840"/>
      <c r="DB667" s="840"/>
      <c r="DC667" s="840"/>
      <c r="DD667" s="840"/>
      <c r="DE667" s="840"/>
      <c r="DF667" s="840"/>
      <c r="DG667" s="840"/>
      <c r="DH667" s="840"/>
      <c r="DI667" s="841"/>
      <c r="DJ667" s="838"/>
      <c r="DK667" s="838"/>
      <c r="DL667" s="838"/>
      <c r="DM667" s="838"/>
      <c r="DN667" s="838"/>
      <c r="DO667" s="838"/>
      <c r="DP667" s="838"/>
      <c r="DQ667" s="838"/>
      <c r="DR667" s="838"/>
      <c r="DS667" s="838"/>
      <c r="DT667" s="838"/>
      <c r="DU667" s="838"/>
      <c r="DV667" s="838"/>
      <c r="DW667" s="838"/>
      <c r="DX667" s="838"/>
      <c r="DY667" s="842"/>
      <c r="DZ667" s="58"/>
      <c r="EA667" s="58"/>
      <c r="EE667" s="206"/>
      <c r="EF667" s="206"/>
      <c r="EG667" s="206"/>
      <c r="EH667" s="206"/>
      <c r="EI667" s="206"/>
      <c r="EJ667" s="206"/>
      <c r="EK667" s="206"/>
      <c r="EL667" s="206"/>
      <c r="EM667" s="206"/>
      <c r="EN667" s="206"/>
      <c r="EO667" s="206"/>
      <c r="EP667" s="206"/>
      <c r="EQ667" s="206"/>
      <c r="ER667" s="206"/>
      <c r="ES667" s="206"/>
      <c r="ET667" s="206"/>
      <c r="EU667" s="206"/>
      <c r="EV667" s="206"/>
      <c r="EW667" s="206"/>
      <c r="EX667" s="206"/>
      <c r="EY667" s="206"/>
      <c r="EZ667" s="206"/>
      <c r="FA667" s="206"/>
      <c r="FB667" s="206"/>
      <c r="FC667" s="206"/>
      <c r="FD667" s="206"/>
      <c r="FE667" s="206"/>
      <c r="FF667" s="206"/>
      <c r="FG667" s="206"/>
      <c r="FH667" s="206"/>
      <c r="FI667" s="206"/>
      <c r="FJ667" s="206"/>
      <c r="FK667" s="206"/>
      <c r="FL667" s="206"/>
      <c r="FM667" s="206"/>
      <c r="FN667" s="206"/>
      <c r="FO667" s="206"/>
      <c r="FP667" s="206"/>
      <c r="FQ667" s="206"/>
      <c r="FR667" s="206"/>
      <c r="FS667" s="206"/>
      <c r="FT667" s="206"/>
      <c r="FU667" s="206"/>
      <c r="FV667" s="206"/>
      <c r="FW667" s="206"/>
      <c r="FX667" s="206"/>
      <c r="FY667" s="206"/>
      <c r="FZ667" s="206"/>
      <c r="GA667" s="206"/>
      <c r="GB667" s="206"/>
      <c r="GC667" s="206"/>
      <c r="GD667" s="206"/>
      <c r="GE667" s="206"/>
      <c r="GF667" s="206"/>
      <c r="GG667" s="206"/>
      <c r="GH667" s="206"/>
      <c r="GI667" s="206"/>
      <c r="GJ667" s="206"/>
      <c r="GK667" s="206"/>
      <c r="GL667" s="206"/>
      <c r="GM667" s="206"/>
      <c r="GN667" s="242"/>
    </row>
    <row r="668" spans="1:196" ht="26.1" customHeight="1">
      <c r="B668" s="58"/>
      <c r="C668" s="58"/>
      <c r="D668" s="58"/>
      <c r="E668" s="58"/>
      <c r="F668" s="58"/>
      <c r="G668" s="58"/>
      <c r="H668" s="58"/>
      <c r="I668" s="58"/>
      <c r="J668" s="58"/>
      <c r="K668" s="58"/>
      <c r="L668" s="58"/>
      <c r="M668" s="58"/>
      <c r="N668" s="58"/>
      <c r="O668" s="58"/>
      <c r="P668" s="58"/>
      <c r="Q668" s="58"/>
      <c r="R668" s="58"/>
      <c r="S668" s="58"/>
      <c r="T668" s="58"/>
      <c r="U668" s="274"/>
      <c r="V668" s="274"/>
      <c r="W668" s="274"/>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R668" s="843"/>
      <c r="BS668" s="838"/>
      <c r="BT668" s="838"/>
      <c r="BU668" s="838"/>
      <c r="BV668" s="838"/>
      <c r="BW668" s="838"/>
      <c r="BX668" s="838"/>
      <c r="BY668" s="838"/>
      <c r="BZ668" s="838"/>
      <c r="CA668" s="838"/>
      <c r="CB668" s="838"/>
      <c r="CC668" s="838"/>
      <c r="CD668" s="838"/>
      <c r="CE668" s="838"/>
      <c r="CF668" s="838"/>
      <c r="CG668" s="838"/>
      <c r="CH668" s="838"/>
      <c r="CI668" s="838"/>
      <c r="CJ668" s="838"/>
      <c r="CK668" s="838"/>
      <c r="CL668" s="838"/>
      <c r="CM668" s="838"/>
      <c r="CN668" s="838"/>
      <c r="CO668" s="838"/>
      <c r="CP668" s="839"/>
      <c r="CQ668" s="840"/>
      <c r="CR668" s="840"/>
      <c r="CS668" s="840"/>
      <c r="CT668" s="840"/>
      <c r="CU668" s="840"/>
      <c r="CV668" s="840"/>
      <c r="CW668" s="840"/>
      <c r="CX668" s="840"/>
      <c r="CY668" s="841"/>
      <c r="CZ668" s="839"/>
      <c r="DA668" s="840"/>
      <c r="DB668" s="840"/>
      <c r="DC668" s="840"/>
      <c r="DD668" s="840"/>
      <c r="DE668" s="840"/>
      <c r="DF668" s="840"/>
      <c r="DG668" s="840"/>
      <c r="DH668" s="840"/>
      <c r="DI668" s="841"/>
      <c r="DJ668" s="838"/>
      <c r="DK668" s="838"/>
      <c r="DL668" s="838"/>
      <c r="DM668" s="838"/>
      <c r="DN668" s="838"/>
      <c r="DO668" s="838"/>
      <c r="DP668" s="838"/>
      <c r="DQ668" s="838"/>
      <c r="DR668" s="838"/>
      <c r="DS668" s="838"/>
      <c r="DT668" s="838"/>
      <c r="DU668" s="838"/>
      <c r="DV668" s="838"/>
      <c r="DW668" s="838"/>
      <c r="DX668" s="838"/>
      <c r="DY668" s="842"/>
      <c r="DZ668" s="58"/>
      <c r="EA668" s="58"/>
      <c r="EE668" s="206"/>
      <c r="EF668" s="206"/>
      <c r="EG668" s="206"/>
      <c r="EH668" s="206"/>
      <c r="EI668" s="206"/>
      <c r="EJ668" s="206"/>
      <c r="EK668" s="206"/>
      <c r="EL668" s="206"/>
      <c r="EM668" s="206"/>
      <c r="EN668" s="206"/>
      <c r="EO668" s="206"/>
      <c r="EP668" s="206"/>
      <c r="EQ668" s="206"/>
      <c r="ER668" s="206"/>
      <c r="ES668" s="206"/>
      <c r="ET668" s="206"/>
      <c r="EU668" s="206"/>
      <c r="EV668" s="206"/>
      <c r="EW668" s="206"/>
      <c r="EX668" s="206"/>
      <c r="EY668" s="206"/>
      <c r="EZ668" s="206"/>
      <c r="FA668" s="206"/>
      <c r="FB668" s="206"/>
      <c r="FC668" s="206"/>
      <c r="FD668" s="206"/>
      <c r="FE668" s="206"/>
      <c r="FF668" s="206"/>
      <c r="FG668" s="206"/>
      <c r="FH668" s="206"/>
      <c r="FI668" s="206"/>
      <c r="FJ668" s="206"/>
      <c r="FK668" s="206"/>
      <c r="FL668" s="206"/>
      <c r="FM668" s="206"/>
      <c r="FN668" s="206"/>
      <c r="FO668" s="206"/>
      <c r="FP668" s="206"/>
      <c r="FQ668" s="206"/>
      <c r="FR668" s="206"/>
      <c r="FS668" s="206"/>
      <c r="FT668" s="206"/>
      <c r="FU668" s="206"/>
      <c r="FV668" s="206"/>
      <c r="FW668" s="206"/>
      <c r="FX668" s="206"/>
      <c r="FY668" s="206"/>
      <c r="FZ668" s="206"/>
      <c r="GA668" s="206"/>
      <c r="GB668" s="206"/>
      <c r="GC668" s="206"/>
      <c r="GD668" s="206"/>
      <c r="GE668" s="206"/>
      <c r="GF668" s="206"/>
      <c r="GG668" s="206"/>
      <c r="GH668" s="206"/>
      <c r="GI668" s="206"/>
      <c r="GJ668" s="206"/>
      <c r="GK668" s="206"/>
      <c r="GL668" s="206"/>
      <c r="GM668" s="206"/>
      <c r="GN668" s="242"/>
    </row>
    <row r="669" spans="1:196" ht="26.1" customHeight="1">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274"/>
      <c r="BI669" s="274"/>
      <c r="BJ669" s="274"/>
      <c r="BK669" s="274"/>
      <c r="BR669" s="843"/>
      <c r="BS669" s="838"/>
      <c r="BT669" s="838"/>
      <c r="BU669" s="838"/>
      <c r="BV669" s="838"/>
      <c r="BW669" s="838"/>
      <c r="BX669" s="838"/>
      <c r="BY669" s="838"/>
      <c r="BZ669" s="838"/>
      <c r="CA669" s="838"/>
      <c r="CB669" s="838"/>
      <c r="CC669" s="838"/>
      <c r="CD669" s="838"/>
      <c r="CE669" s="838"/>
      <c r="CF669" s="838"/>
      <c r="CG669" s="838"/>
      <c r="CH669" s="838"/>
      <c r="CI669" s="838"/>
      <c r="CJ669" s="838"/>
      <c r="CK669" s="838"/>
      <c r="CL669" s="838"/>
      <c r="CM669" s="838"/>
      <c r="CN669" s="838"/>
      <c r="CO669" s="838"/>
      <c r="CP669" s="839"/>
      <c r="CQ669" s="840"/>
      <c r="CR669" s="840"/>
      <c r="CS669" s="840"/>
      <c r="CT669" s="840"/>
      <c r="CU669" s="840"/>
      <c r="CV669" s="840"/>
      <c r="CW669" s="840"/>
      <c r="CX669" s="840"/>
      <c r="CY669" s="841"/>
      <c r="CZ669" s="839"/>
      <c r="DA669" s="840"/>
      <c r="DB669" s="840"/>
      <c r="DC669" s="840"/>
      <c r="DD669" s="840"/>
      <c r="DE669" s="840"/>
      <c r="DF669" s="840"/>
      <c r="DG669" s="840"/>
      <c r="DH669" s="840"/>
      <c r="DI669" s="841"/>
      <c r="DJ669" s="838"/>
      <c r="DK669" s="838"/>
      <c r="DL669" s="838"/>
      <c r="DM669" s="838"/>
      <c r="DN669" s="838"/>
      <c r="DO669" s="838"/>
      <c r="DP669" s="838"/>
      <c r="DQ669" s="838"/>
      <c r="DR669" s="838"/>
      <c r="DS669" s="838"/>
      <c r="DT669" s="838"/>
      <c r="DU669" s="838"/>
      <c r="DV669" s="838"/>
      <c r="DW669" s="838"/>
      <c r="DX669" s="838"/>
      <c r="DY669" s="842"/>
      <c r="DZ669" s="58"/>
      <c r="EA669" s="58"/>
      <c r="EE669" s="206"/>
      <c r="EF669" s="206"/>
      <c r="EG669" s="206"/>
      <c r="EH669" s="206"/>
      <c r="EI669" s="206"/>
      <c r="EJ669" s="206"/>
      <c r="EK669" s="206"/>
      <c r="EL669" s="206"/>
      <c r="EM669" s="206"/>
      <c r="EN669" s="206"/>
      <c r="EO669" s="206"/>
      <c r="EP669" s="206"/>
      <c r="EQ669" s="206"/>
      <c r="ER669" s="206"/>
      <c r="ES669" s="206"/>
      <c r="ET669" s="206"/>
      <c r="EU669" s="206"/>
      <c r="EV669" s="206"/>
      <c r="EW669" s="206"/>
      <c r="EX669" s="206"/>
      <c r="EY669" s="206"/>
      <c r="EZ669" s="206"/>
      <c r="FA669" s="206"/>
      <c r="FB669" s="206"/>
      <c r="FC669" s="206"/>
      <c r="FD669" s="206"/>
      <c r="FE669" s="206"/>
      <c r="FF669" s="206"/>
      <c r="FG669" s="206"/>
      <c r="FH669" s="206"/>
      <c r="FI669" s="206"/>
      <c r="FJ669" s="206"/>
      <c r="FK669" s="206"/>
      <c r="FL669" s="206"/>
      <c r="FM669" s="206"/>
      <c r="FN669" s="206"/>
      <c r="FO669" s="206"/>
      <c r="FP669" s="206"/>
      <c r="FQ669" s="206"/>
      <c r="FR669" s="206"/>
      <c r="FS669" s="206"/>
      <c r="FT669" s="206"/>
      <c r="FU669" s="206"/>
      <c r="FV669" s="206"/>
      <c r="FW669" s="206"/>
      <c r="FX669" s="206"/>
      <c r="FY669" s="206"/>
      <c r="FZ669" s="206"/>
      <c r="GA669" s="206"/>
      <c r="GB669" s="206"/>
      <c r="GC669" s="206"/>
      <c r="GD669" s="206"/>
      <c r="GE669" s="206"/>
      <c r="GF669" s="206"/>
      <c r="GG669" s="206"/>
      <c r="GH669" s="206"/>
      <c r="GI669" s="206"/>
      <c r="GJ669" s="206"/>
      <c r="GK669" s="206"/>
      <c r="GL669" s="206"/>
      <c r="GM669" s="206"/>
      <c r="GN669" s="242"/>
    </row>
    <row r="670" spans="1:196" ht="26.1" customHeight="1">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R670" s="843"/>
      <c r="BS670" s="838"/>
      <c r="BT670" s="838"/>
      <c r="BU670" s="838"/>
      <c r="BV670" s="838"/>
      <c r="BW670" s="838"/>
      <c r="BX670" s="838"/>
      <c r="BY670" s="838"/>
      <c r="BZ670" s="838"/>
      <c r="CA670" s="838"/>
      <c r="CB670" s="838"/>
      <c r="CC670" s="838"/>
      <c r="CD670" s="838"/>
      <c r="CE670" s="838"/>
      <c r="CF670" s="838"/>
      <c r="CG670" s="838"/>
      <c r="CH670" s="838"/>
      <c r="CI670" s="838"/>
      <c r="CJ670" s="838"/>
      <c r="CK670" s="838"/>
      <c r="CL670" s="838"/>
      <c r="CM670" s="838"/>
      <c r="CN670" s="838"/>
      <c r="CO670" s="838"/>
      <c r="CP670" s="839"/>
      <c r="CQ670" s="840"/>
      <c r="CR670" s="840"/>
      <c r="CS670" s="840"/>
      <c r="CT670" s="840"/>
      <c r="CU670" s="840"/>
      <c r="CV670" s="840"/>
      <c r="CW670" s="840"/>
      <c r="CX670" s="840"/>
      <c r="CY670" s="841"/>
      <c r="CZ670" s="839"/>
      <c r="DA670" s="840"/>
      <c r="DB670" s="840"/>
      <c r="DC670" s="840"/>
      <c r="DD670" s="840"/>
      <c r="DE670" s="840"/>
      <c r="DF670" s="840"/>
      <c r="DG670" s="840"/>
      <c r="DH670" s="840"/>
      <c r="DI670" s="841"/>
      <c r="DJ670" s="838"/>
      <c r="DK670" s="838"/>
      <c r="DL670" s="838"/>
      <c r="DM670" s="838"/>
      <c r="DN670" s="838"/>
      <c r="DO670" s="838"/>
      <c r="DP670" s="838"/>
      <c r="DQ670" s="838"/>
      <c r="DR670" s="838"/>
      <c r="DS670" s="838"/>
      <c r="DT670" s="838"/>
      <c r="DU670" s="838"/>
      <c r="DV670" s="838"/>
      <c r="DW670" s="838"/>
      <c r="DX670" s="838"/>
      <c r="DY670" s="842"/>
      <c r="DZ670" s="58"/>
      <c r="EA670" s="58"/>
      <c r="EE670" s="206"/>
      <c r="EF670" s="206"/>
      <c r="EG670" s="206"/>
      <c r="EH670" s="206"/>
      <c r="EI670" s="206"/>
      <c r="EJ670" s="206"/>
      <c r="EK670" s="206"/>
      <c r="EL670" s="206"/>
      <c r="EM670" s="206"/>
      <c r="EN670" s="206"/>
      <c r="EO670" s="206"/>
      <c r="EP670" s="206"/>
      <c r="EQ670" s="206"/>
      <c r="ER670" s="206"/>
      <c r="ES670" s="206"/>
      <c r="ET670" s="206"/>
      <c r="EU670" s="206"/>
      <c r="EV670" s="206"/>
      <c r="EW670" s="206"/>
      <c r="EX670" s="206"/>
      <c r="EY670" s="206"/>
      <c r="EZ670" s="206"/>
      <c r="FA670" s="206"/>
      <c r="FB670" s="206"/>
      <c r="FC670" s="206"/>
      <c r="FD670" s="206"/>
      <c r="FE670" s="206"/>
      <c r="FF670" s="206"/>
      <c r="FG670" s="206"/>
      <c r="FH670" s="206"/>
      <c r="FI670" s="206"/>
      <c r="FJ670" s="206"/>
      <c r="FK670" s="206"/>
      <c r="FL670" s="206"/>
      <c r="FM670" s="206"/>
      <c r="FN670" s="206"/>
      <c r="FO670" s="206"/>
      <c r="FP670" s="206"/>
      <c r="FQ670" s="206"/>
      <c r="FR670" s="206"/>
      <c r="FS670" s="206"/>
      <c r="FT670" s="206"/>
      <c r="FU670" s="206"/>
      <c r="FV670" s="206"/>
      <c r="FW670" s="206"/>
      <c r="FX670" s="206"/>
      <c r="FY670" s="206"/>
      <c r="FZ670" s="206"/>
      <c r="GA670" s="206"/>
      <c r="GB670" s="206"/>
      <c r="GC670" s="206"/>
      <c r="GD670" s="206"/>
      <c r="GE670" s="206"/>
      <c r="GF670" s="206"/>
      <c r="GG670" s="206"/>
      <c r="GH670" s="206"/>
      <c r="GI670" s="206"/>
      <c r="GJ670" s="206"/>
      <c r="GK670" s="206"/>
      <c r="GL670" s="206"/>
      <c r="GM670" s="206"/>
      <c r="GN670" s="242"/>
    </row>
    <row r="671" spans="1:196" ht="26.1" customHeight="1">
      <c r="B671" s="274"/>
      <c r="C671" s="274"/>
      <c r="D671" s="58"/>
      <c r="E671" s="58"/>
      <c r="F671" s="58"/>
      <c r="G671" s="58"/>
      <c r="H671" s="58"/>
      <c r="I671" s="58"/>
      <c r="J671" s="58"/>
      <c r="K671" s="58"/>
      <c r="L671" s="58"/>
      <c r="M671" s="58"/>
      <c r="N671" s="58"/>
      <c r="O671" s="58"/>
      <c r="P671" s="58"/>
      <c r="Q671" s="58"/>
      <c r="R671" s="58"/>
      <c r="S671" s="274"/>
      <c r="T671" s="58"/>
      <c r="U671" s="58"/>
      <c r="V671" s="58"/>
      <c r="W671" s="58"/>
      <c r="X671" s="58"/>
      <c r="Y671" s="58"/>
      <c r="Z671" s="58"/>
      <c r="AA671" s="58"/>
      <c r="AB671" s="58"/>
      <c r="AC671" s="58"/>
      <c r="AD671" s="58"/>
      <c r="AE671" s="58"/>
      <c r="AF671" s="274"/>
      <c r="AG671" s="58"/>
      <c r="AH671" s="58"/>
      <c r="AI671" s="58"/>
      <c r="AJ671" s="58"/>
      <c r="AK671" s="58"/>
      <c r="AL671" s="58"/>
      <c r="AM671" s="58"/>
      <c r="AN671" s="58"/>
      <c r="AO671" s="58"/>
      <c r="AP671" s="58"/>
      <c r="AQ671" s="58"/>
      <c r="AR671" s="58"/>
      <c r="AS671" s="274"/>
      <c r="AT671" s="58"/>
      <c r="AU671" s="58"/>
      <c r="AV671" s="58"/>
      <c r="AW671" s="58"/>
      <c r="AX671" s="58"/>
      <c r="AY671" s="58"/>
      <c r="AZ671" s="58"/>
      <c r="BA671" s="58"/>
      <c r="BB671" s="58"/>
      <c r="BC671" s="58"/>
      <c r="BD671" s="58"/>
      <c r="BE671" s="58"/>
      <c r="BF671" s="58"/>
      <c r="BG671" s="58"/>
      <c r="BH671" s="58"/>
      <c r="BI671" s="58"/>
      <c r="BJ671" s="58"/>
      <c r="BK671" s="58"/>
      <c r="BR671" s="843"/>
      <c r="BS671" s="838"/>
      <c r="BT671" s="838"/>
      <c r="BU671" s="838"/>
      <c r="BV671" s="838"/>
      <c r="BW671" s="838"/>
      <c r="BX671" s="838"/>
      <c r="BY671" s="838"/>
      <c r="BZ671" s="838"/>
      <c r="CA671" s="838"/>
      <c r="CB671" s="838"/>
      <c r="CC671" s="838"/>
      <c r="CD671" s="838"/>
      <c r="CE671" s="838"/>
      <c r="CF671" s="838"/>
      <c r="CG671" s="838"/>
      <c r="CH671" s="838"/>
      <c r="CI671" s="838"/>
      <c r="CJ671" s="838"/>
      <c r="CK671" s="838"/>
      <c r="CL671" s="838"/>
      <c r="CM671" s="838"/>
      <c r="CN671" s="838"/>
      <c r="CO671" s="838"/>
      <c r="CP671" s="839"/>
      <c r="CQ671" s="840"/>
      <c r="CR671" s="840"/>
      <c r="CS671" s="840"/>
      <c r="CT671" s="840"/>
      <c r="CU671" s="840"/>
      <c r="CV671" s="840"/>
      <c r="CW671" s="840"/>
      <c r="CX671" s="840"/>
      <c r="CY671" s="841"/>
      <c r="CZ671" s="839"/>
      <c r="DA671" s="840"/>
      <c r="DB671" s="840"/>
      <c r="DC671" s="840"/>
      <c r="DD671" s="840"/>
      <c r="DE671" s="840"/>
      <c r="DF671" s="840"/>
      <c r="DG671" s="840"/>
      <c r="DH671" s="840"/>
      <c r="DI671" s="841"/>
      <c r="DJ671" s="838"/>
      <c r="DK671" s="838"/>
      <c r="DL671" s="838"/>
      <c r="DM671" s="838"/>
      <c r="DN671" s="838"/>
      <c r="DO671" s="838"/>
      <c r="DP671" s="838"/>
      <c r="DQ671" s="838"/>
      <c r="DR671" s="838"/>
      <c r="DS671" s="838"/>
      <c r="DT671" s="838"/>
      <c r="DU671" s="838"/>
      <c r="DV671" s="838"/>
      <c r="DW671" s="838"/>
      <c r="DX671" s="838"/>
      <c r="DY671" s="842"/>
      <c r="DZ671" s="58"/>
      <c r="EA671" s="58"/>
      <c r="EE671" s="206"/>
      <c r="EF671" s="206"/>
      <c r="EG671" s="206"/>
      <c r="EH671" s="206"/>
      <c r="EI671" s="206"/>
      <c r="EJ671" s="206"/>
      <c r="EK671" s="206"/>
      <c r="EL671" s="206"/>
      <c r="EM671" s="206"/>
      <c r="EN671" s="206"/>
      <c r="EO671" s="206"/>
      <c r="EP671" s="206"/>
      <c r="EQ671" s="206"/>
      <c r="ER671" s="206"/>
      <c r="ES671" s="206"/>
      <c r="ET671" s="206"/>
      <c r="EU671" s="206"/>
      <c r="EV671" s="206"/>
      <c r="EW671" s="206"/>
      <c r="EX671" s="206"/>
      <c r="EY671" s="206"/>
      <c r="EZ671" s="206"/>
      <c r="FA671" s="206"/>
      <c r="FB671" s="206"/>
      <c r="FC671" s="206"/>
      <c r="FD671" s="206"/>
      <c r="FE671" s="206"/>
      <c r="FF671" s="206"/>
      <c r="FG671" s="206"/>
      <c r="FH671" s="206"/>
      <c r="FI671" s="206"/>
      <c r="FJ671" s="206"/>
      <c r="FK671" s="206"/>
      <c r="FL671" s="206"/>
      <c r="FM671" s="206"/>
      <c r="FN671" s="206"/>
      <c r="FO671" s="206"/>
      <c r="FP671" s="206"/>
      <c r="FQ671" s="206"/>
      <c r="FR671" s="206"/>
      <c r="FS671" s="206"/>
      <c r="FT671" s="206"/>
      <c r="FU671" s="206"/>
      <c r="FV671" s="206"/>
      <c r="FW671" s="206"/>
      <c r="FX671" s="206"/>
      <c r="FY671" s="206"/>
      <c r="FZ671" s="206"/>
      <c r="GA671" s="206"/>
      <c r="GB671" s="206"/>
      <c r="GC671" s="206"/>
      <c r="GD671" s="206"/>
      <c r="GE671" s="206"/>
      <c r="GF671" s="206"/>
      <c r="GG671" s="206"/>
      <c r="GH671" s="206"/>
      <c r="GI671" s="206"/>
      <c r="GJ671" s="206"/>
      <c r="GK671" s="206"/>
      <c r="GL671" s="206"/>
      <c r="GM671" s="206"/>
      <c r="GN671" s="242"/>
    </row>
    <row r="672" spans="1:196" ht="26.1" customHeight="1">
      <c r="B672" s="274"/>
      <c r="C672" s="274"/>
      <c r="D672" s="58"/>
      <c r="E672" s="58"/>
      <c r="F672" s="58"/>
      <c r="G672" s="58"/>
      <c r="H672" s="58"/>
      <c r="I672" s="58"/>
      <c r="J672" s="58"/>
      <c r="K672" s="58"/>
      <c r="L672" s="58"/>
      <c r="M672" s="58"/>
      <c r="N672" s="58"/>
      <c r="O672" s="58"/>
      <c r="P672" s="58"/>
      <c r="Q672" s="58"/>
      <c r="R672" s="58"/>
      <c r="S672" s="274"/>
      <c r="T672" s="58"/>
      <c r="U672" s="58"/>
      <c r="V672" s="58"/>
      <c r="W672" s="58"/>
      <c r="X672" s="58"/>
      <c r="Y672" s="58"/>
      <c r="Z672" s="58"/>
      <c r="AA672" s="58"/>
      <c r="AB672" s="58"/>
      <c r="AC672" s="58"/>
      <c r="AD672" s="58"/>
      <c r="AE672" s="58"/>
      <c r="AF672" s="274"/>
      <c r="AG672" s="58"/>
      <c r="AH672" s="58"/>
      <c r="AI672" s="58"/>
      <c r="AJ672" s="58"/>
      <c r="AK672" s="58"/>
      <c r="AL672" s="58"/>
      <c r="AM672" s="58"/>
      <c r="AN672" s="58"/>
      <c r="AO672" s="58"/>
      <c r="AP672" s="58"/>
      <c r="AQ672" s="58"/>
      <c r="AR672" s="58"/>
      <c r="AS672" s="274"/>
      <c r="AT672" s="58"/>
      <c r="AU672" s="58"/>
      <c r="AV672" s="58"/>
      <c r="AW672" s="58"/>
      <c r="AX672" s="58"/>
      <c r="AY672" s="58"/>
      <c r="AZ672" s="58"/>
      <c r="BA672" s="58"/>
      <c r="BB672" s="58"/>
      <c r="BC672" s="58"/>
      <c r="BD672" s="58"/>
      <c r="BE672" s="58"/>
      <c r="BF672" s="58"/>
      <c r="BG672" s="58"/>
      <c r="BH672" s="58"/>
      <c r="BI672" s="58"/>
      <c r="BJ672" s="58"/>
      <c r="BK672" s="58"/>
      <c r="BR672" s="843"/>
      <c r="BS672" s="838"/>
      <c r="BT672" s="838"/>
      <c r="BU672" s="838"/>
      <c r="BV672" s="838"/>
      <c r="BW672" s="838"/>
      <c r="BX672" s="838"/>
      <c r="BY672" s="838"/>
      <c r="BZ672" s="838"/>
      <c r="CA672" s="838"/>
      <c r="CB672" s="838"/>
      <c r="CC672" s="838"/>
      <c r="CD672" s="838"/>
      <c r="CE672" s="838"/>
      <c r="CF672" s="838"/>
      <c r="CG672" s="838"/>
      <c r="CH672" s="838"/>
      <c r="CI672" s="838"/>
      <c r="CJ672" s="838"/>
      <c r="CK672" s="838"/>
      <c r="CL672" s="838"/>
      <c r="CM672" s="838"/>
      <c r="CN672" s="838"/>
      <c r="CO672" s="838"/>
      <c r="CP672" s="839"/>
      <c r="CQ672" s="840"/>
      <c r="CR672" s="840"/>
      <c r="CS672" s="840"/>
      <c r="CT672" s="840"/>
      <c r="CU672" s="840"/>
      <c r="CV672" s="840"/>
      <c r="CW672" s="840"/>
      <c r="CX672" s="840"/>
      <c r="CY672" s="841"/>
      <c r="CZ672" s="839"/>
      <c r="DA672" s="840"/>
      <c r="DB672" s="840"/>
      <c r="DC672" s="840"/>
      <c r="DD672" s="840"/>
      <c r="DE672" s="840"/>
      <c r="DF672" s="840"/>
      <c r="DG672" s="840"/>
      <c r="DH672" s="840"/>
      <c r="DI672" s="841"/>
      <c r="DJ672" s="838"/>
      <c r="DK672" s="838"/>
      <c r="DL672" s="838"/>
      <c r="DM672" s="838"/>
      <c r="DN672" s="838"/>
      <c r="DO672" s="838"/>
      <c r="DP672" s="838"/>
      <c r="DQ672" s="838"/>
      <c r="DR672" s="838"/>
      <c r="DS672" s="838"/>
      <c r="DT672" s="838"/>
      <c r="DU672" s="838"/>
      <c r="DV672" s="838"/>
      <c r="DW672" s="838"/>
      <c r="DX672" s="838"/>
      <c r="DY672" s="842"/>
      <c r="DZ672" s="58"/>
      <c r="EA672" s="58"/>
      <c r="EE672" s="206"/>
      <c r="EF672" s="206"/>
      <c r="EG672" s="206"/>
      <c r="EH672" s="206"/>
      <c r="EI672" s="206"/>
      <c r="EJ672" s="206"/>
      <c r="EK672" s="206"/>
      <c r="EL672" s="206"/>
      <c r="EM672" s="206"/>
      <c r="EN672" s="206"/>
      <c r="EO672" s="206"/>
      <c r="EP672" s="206"/>
      <c r="EQ672" s="206"/>
      <c r="ER672" s="206"/>
      <c r="ES672" s="206"/>
      <c r="ET672" s="206"/>
      <c r="EU672" s="206"/>
      <c r="EV672" s="206"/>
      <c r="EW672" s="206"/>
      <c r="EX672" s="206"/>
      <c r="EY672" s="206"/>
      <c r="EZ672" s="206"/>
      <c r="FA672" s="206"/>
      <c r="FB672" s="206"/>
      <c r="FC672" s="206"/>
      <c r="FD672" s="206"/>
      <c r="FE672" s="206"/>
      <c r="FF672" s="206"/>
      <c r="FG672" s="206"/>
      <c r="FH672" s="206"/>
      <c r="FI672" s="206"/>
      <c r="FJ672" s="206"/>
      <c r="FK672" s="206"/>
      <c r="FL672" s="206"/>
      <c r="FM672" s="206"/>
      <c r="FN672" s="206"/>
      <c r="FO672" s="206"/>
      <c r="FP672" s="206"/>
      <c r="FQ672" s="206"/>
      <c r="FR672" s="206"/>
      <c r="FS672" s="206"/>
      <c r="FT672" s="206"/>
      <c r="FU672" s="206"/>
      <c r="FV672" s="206"/>
      <c r="FW672" s="206"/>
      <c r="FX672" s="206"/>
      <c r="FY672" s="206"/>
      <c r="FZ672" s="206"/>
      <c r="GA672" s="206"/>
      <c r="GB672" s="206"/>
      <c r="GC672" s="206"/>
      <c r="GD672" s="206"/>
      <c r="GE672" s="206"/>
      <c r="GF672" s="206"/>
      <c r="GG672" s="206"/>
      <c r="GH672" s="206"/>
      <c r="GI672" s="206"/>
      <c r="GJ672" s="206"/>
      <c r="GK672" s="206"/>
      <c r="GL672" s="206"/>
      <c r="GM672" s="206"/>
      <c r="GN672" s="242"/>
    </row>
    <row r="673" spans="2:196" ht="26.1" customHeight="1">
      <c r="B673" s="274"/>
      <c r="C673" s="274"/>
      <c r="D673" s="58"/>
      <c r="E673" s="58"/>
      <c r="F673" s="58"/>
      <c r="G673" s="58"/>
      <c r="H673" s="58"/>
      <c r="I673" s="58"/>
      <c r="J673" s="58"/>
      <c r="K673" s="58"/>
      <c r="L673" s="58"/>
      <c r="M673" s="58"/>
      <c r="N673" s="58"/>
      <c r="O673" s="58"/>
      <c r="P673" s="58"/>
      <c r="Q673" s="58"/>
      <c r="R673" s="58"/>
      <c r="S673" s="274"/>
      <c r="T673" s="58"/>
      <c r="U673" s="58"/>
      <c r="V673" s="58"/>
      <c r="W673" s="58"/>
      <c r="X673" s="58"/>
      <c r="Y673" s="58"/>
      <c r="Z673" s="58"/>
      <c r="AA673" s="58"/>
      <c r="AB673" s="58"/>
      <c r="AC673" s="58"/>
      <c r="AD673" s="58"/>
      <c r="AE673" s="58"/>
      <c r="AF673" s="274"/>
      <c r="AG673" s="58"/>
      <c r="AH673" s="58"/>
      <c r="AI673" s="58"/>
      <c r="AJ673" s="58"/>
      <c r="AK673" s="58"/>
      <c r="AL673" s="58"/>
      <c r="AM673" s="58"/>
      <c r="AN673" s="58"/>
      <c r="AO673" s="58"/>
      <c r="AP673" s="58"/>
      <c r="AQ673" s="58"/>
      <c r="AR673" s="58"/>
      <c r="AS673" s="274"/>
      <c r="AT673" s="58"/>
      <c r="AU673" s="58"/>
      <c r="AV673" s="58"/>
      <c r="AW673" s="58"/>
      <c r="AX673" s="58"/>
      <c r="AY673" s="58"/>
      <c r="AZ673" s="58"/>
      <c r="BA673" s="58"/>
      <c r="BB673" s="58"/>
      <c r="BC673" s="58"/>
      <c r="BD673" s="58"/>
      <c r="BE673" s="58"/>
      <c r="BF673" s="58"/>
      <c r="BG673" s="58"/>
      <c r="BH673" s="58"/>
      <c r="BI673" s="58"/>
      <c r="BJ673" s="58"/>
      <c r="BK673" s="58"/>
      <c r="BR673" s="843"/>
      <c r="BS673" s="838"/>
      <c r="BT673" s="838"/>
      <c r="BU673" s="838"/>
      <c r="BV673" s="838"/>
      <c r="BW673" s="838"/>
      <c r="BX673" s="838"/>
      <c r="BY673" s="838"/>
      <c r="BZ673" s="838"/>
      <c r="CA673" s="838"/>
      <c r="CB673" s="838"/>
      <c r="CC673" s="838"/>
      <c r="CD673" s="838"/>
      <c r="CE673" s="838"/>
      <c r="CF673" s="838"/>
      <c r="CG673" s="838"/>
      <c r="CH673" s="838"/>
      <c r="CI673" s="838"/>
      <c r="CJ673" s="838"/>
      <c r="CK673" s="838"/>
      <c r="CL673" s="838"/>
      <c r="CM673" s="838"/>
      <c r="CN673" s="838"/>
      <c r="CO673" s="838"/>
      <c r="CP673" s="839"/>
      <c r="CQ673" s="840"/>
      <c r="CR673" s="840"/>
      <c r="CS673" s="840"/>
      <c r="CT673" s="840"/>
      <c r="CU673" s="840"/>
      <c r="CV673" s="840"/>
      <c r="CW673" s="840"/>
      <c r="CX673" s="840"/>
      <c r="CY673" s="841"/>
      <c r="CZ673" s="839"/>
      <c r="DA673" s="840"/>
      <c r="DB673" s="840"/>
      <c r="DC673" s="840"/>
      <c r="DD673" s="840"/>
      <c r="DE673" s="840"/>
      <c r="DF673" s="840"/>
      <c r="DG673" s="840"/>
      <c r="DH673" s="840"/>
      <c r="DI673" s="841"/>
      <c r="DJ673" s="838"/>
      <c r="DK673" s="838"/>
      <c r="DL673" s="838"/>
      <c r="DM673" s="838"/>
      <c r="DN673" s="838"/>
      <c r="DO673" s="838"/>
      <c r="DP673" s="838"/>
      <c r="DQ673" s="838"/>
      <c r="DR673" s="838"/>
      <c r="DS673" s="838"/>
      <c r="DT673" s="838"/>
      <c r="DU673" s="838"/>
      <c r="DV673" s="838"/>
      <c r="DW673" s="838"/>
      <c r="DX673" s="838"/>
      <c r="DY673" s="842"/>
      <c r="DZ673" s="58"/>
      <c r="EA673" s="58"/>
      <c r="EE673" s="206"/>
      <c r="EF673" s="206"/>
      <c r="EG673" s="206"/>
      <c r="EH673" s="206"/>
      <c r="EI673" s="206"/>
      <c r="EJ673" s="206"/>
      <c r="EK673" s="206"/>
      <c r="EL673" s="206"/>
      <c r="EM673" s="206"/>
      <c r="EN673" s="206"/>
      <c r="EO673" s="206"/>
      <c r="EP673" s="206"/>
      <c r="EQ673" s="206"/>
      <c r="ER673" s="206"/>
      <c r="ES673" s="206"/>
      <c r="ET673" s="206"/>
      <c r="EU673" s="206"/>
      <c r="EV673" s="206"/>
      <c r="EW673" s="206"/>
      <c r="EX673" s="206"/>
      <c r="EY673" s="206"/>
      <c r="EZ673" s="206"/>
      <c r="FA673" s="206"/>
      <c r="FB673" s="206"/>
      <c r="FC673" s="206"/>
      <c r="FD673" s="206"/>
      <c r="FE673" s="206"/>
      <c r="FF673" s="206"/>
      <c r="FG673" s="206"/>
      <c r="FH673" s="206"/>
      <c r="FI673" s="206"/>
      <c r="FJ673" s="206"/>
      <c r="FK673" s="206"/>
      <c r="FL673" s="206"/>
      <c r="FM673" s="206"/>
      <c r="FN673" s="206"/>
      <c r="FO673" s="206"/>
      <c r="FP673" s="206"/>
      <c r="FQ673" s="206"/>
      <c r="FR673" s="206"/>
      <c r="FS673" s="206"/>
      <c r="FT673" s="206"/>
      <c r="FU673" s="206"/>
      <c r="FV673" s="206"/>
      <c r="FW673" s="206"/>
      <c r="FX673" s="206"/>
      <c r="FY673" s="206"/>
      <c r="FZ673" s="206"/>
      <c r="GA673" s="206"/>
      <c r="GB673" s="206"/>
      <c r="GC673" s="206"/>
      <c r="GD673" s="206"/>
      <c r="GE673" s="206"/>
      <c r="GF673" s="206"/>
      <c r="GG673" s="206"/>
      <c r="GH673" s="206"/>
      <c r="GI673" s="206"/>
      <c r="GJ673" s="206"/>
      <c r="GK673" s="206"/>
      <c r="GL673" s="206"/>
      <c r="GM673" s="206"/>
      <c r="GN673" s="242"/>
    </row>
    <row r="674" spans="2:196" ht="26.1" customHeight="1">
      <c r="B674" s="274"/>
      <c r="C674" s="274"/>
      <c r="D674" s="58"/>
      <c r="E674" s="58"/>
      <c r="F674" s="58"/>
      <c r="G674" s="58"/>
      <c r="H674" s="58"/>
      <c r="I674" s="58"/>
      <c r="J674" s="58"/>
      <c r="K674" s="58"/>
      <c r="L674" s="58"/>
      <c r="M674" s="58"/>
      <c r="N674" s="58"/>
      <c r="O674" s="58"/>
      <c r="P674" s="58"/>
      <c r="Q674" s="58"/>
      <c r="R674" s="58"/>
      <c r="S674" s="274"/>
      <c r="T674" s="58"/>
      <c r="U674" s="58"/>
      <c r="V674" s="58"/>
      <c r="W674" s="58"/>
      <c r="X674" s="58"/>
      <c r="Y674" s="58"/>
      <c r="Z674" s="58"/>
      <c r="AA674" s="58"/>
      <c r="AB674" s="58"/>
      <c r="AC674" s="58"/>
      <c r="AD674" s="58"/>
      <c r="AE674" s="58"/>
      <c r="AF674" s="274"/>
      <c r="AG674" s="58"/>
      <c r="AH674" s="58"/>
      <c r="AI674" s="58"/>
      <c r="AJ674" s="58"/>
      <c r="AK674" s="58"/>
      <c r="AL674" s="58"/>
      <c r="AM674" s="58"/>
      <c r="AN674" s="58"/>
      <c r="AO674" s="58"/>
      <c r="AP674" s="58"/>
      <c r="AQ674" s="58"/>
      <c r="AR674" s="58"/>
      <c r="AS674" s="274"/>
      <c r="AT674" s="58"/>
      <c r="AU674" s="58"/>
      <c r="AV674" s="58"/>
      <c r="AW674" s="58"/>
      <c r="AX674" s="58"/>
      <c r="AY674" s="58"/>
      <c r="AZ674" s="58"/>
      <c r="BA674" s="58"/>
      <c r="BB674" s="58"/>
      <c r="BC674" s="58"/>
      <c r="BD674" s="58"/>
      <c r="BE674" s="58"/>
      <c r="BF674" s="58"/>
      <c r="BG674" s="58"/>
      <c r="BH674" s="58"/>
      <c r="BI674" s="58"/>
      <c r="BJ674" s="58"/>
      <c r="BK674" s="58"/>
      <c r="BR674" s="843"/>
      <c r="BS674" s="838"/>
      <c r="BT674" s="838"/>
      <c r="BU674" s="838"/>
      <c r="BV674" s="838"/>
      <c r="BW674" s="838"/>
      <c r="BX674" s="838"/>
      <c r="BY674" s="838"/>
      <c r="BZ674" s="838"/>
      <c r="CA674" s="838"/>
      <c r="CB674" s="838"/>
      <c r="CC674" s="838"/>
      <c r="CD674" s="838"/>
      <c r="CE674" s="838"/>
      <c r="CF674" s="838"/>
      <c r="CG674" s="838"/>
      <c r="CH674" s="838"/>
      <c r="CI674" s="838"/>
      <c r="CJ674" s="838"/>
      <c r="CK674" s="838"/>
      <c r="CL674" s="838"/>
      <c r="CM674" s="838"/>
      <c r="CN674" s="838"/>
      <c r="CO674" s="838"/>
      <c r="CP674" s="839"/>
      <c r="CQ674" s="840"/>
      <c r="CR674" s="840"/>
      <c r="CS674" s="840"/>
      <c r="CT674" s="840"/>
      <c r="CU674" s="840"/>
      <c r="CV674" s="840"/>
      <c r="CW674" s="840"/>
      <c r="CX674" s="840"/>
      <c r="CY674" s="841"/>
      <c r="CZ674" s="839"/>
      <c r="DA674" s="840"/>
      <c r="DB674" s="840"/>
      <c r="DC674" s="840"/>
      <c r="DD674" s="840"/>
      <c r="DE674" s="840"/>
      <c r="DF674" s="840"/>
      <c r="DG674" s="840"/>
      <c r="DH674" s="840"/>
      <c r="DI674" s="841"/>
      <c r="DJ674" s="838"/>
      <c r="DK674" s="838"/>
      <c r="DL674" s="838"/>
      <c r="DM674" s="838"/>
      <c r="DN674" s="838"/>
      <c r="DO674" s="838"/>
      <c r="DP674" s="838"/>
      <c r="DQ674" s="838"/>
      <c r="DR674" s="838"/>
      <c r="DS674" s="838"/>
      <c r="DT674" s="838"/>
      <c r="DU674" s="838"/>
      <c r="DV674" s="838"/>
      <c r="DW674" s="838"/>
      <c r="DX674" s="838"/>
      <c r="DY674" s="842"/>
      <c r="DZ674" s="58"/>
      <c r="EA674" s="58"/>
      <c r="EE674" s="206"/>
      <c r="EF674" s="206"/>
      <c r="EG674" s="206"/>
      <c r="EH674" s="206"/>
      <c r="EI674" s="206"/>
      <c r="EJ674" s="206"/>
      <c r="EK674" s="206"/>
      <c r="EL674" s="206"/>
      <c r="EM674" s="206"/>
      <c r="EN674" s="206"/>
      <c r="EO674" s="206"/>
      <c r="EP674" s="206"/>
      <c r="EQ674" s="206"/>
      <c r="ER674" s="206"/>
      <c r="ES674" s="206"/>
      <c r="ET674" s="206"/>
      <c r="EU674" s="206"/>
      <c r="EV674" s="206"/>
      <c r="EW674" s="206"/>
      <c r="EX674" s="206"/>
      <c r="EY674" s="206"/>
      <c r="EZ674" s="206"/>
      <c r="FA674" s="206"/>
      <c r="FB674" s="206"/>
      <c r="FC674" s="206"/>
      <c r="FD674" s="206"/>
      <c r="FE674" s="206"/>
      <c r="FF674" s="206"/>
      <c r="FG674" s="206"/>
      <c r="FH674" s="206"/>
      <c r="FI674" s="206"/>
      <c r="FJ674" s="206"/>
      <c r="FK674" s="206"/>
      <c r="FL674" s="206"/>
      <c r="FM674" s="206"/>
      <c r="FN674" s="206"/>
      <c r="FO674" s="206"/>
      <c r="FP674" s="206"/>
      <c r="FQ674" s="206"/>
      <c r="FR674" s="206"/>
      <c r="FS674" s="206"/>
      <c r="FT674" s="206"/>
      <c r="FU674" s="206"/>
      <c r="FV674" s="206"/>
      <c r="FW674" s="206"/>
      <c r="FX674" s="206"/>
      <c r="FY674" s="206"/>
      <c r="FZ674" s="206"/>
      <c r="GA674" s="206"/>
      <c r="GB674" s="206"/>
      <c r="GC674" s="206"/>
      <c r="GD674" s="206"/>
      <c r="GE674" s="206"/>
      <c r="GF674" s="206"/>
      <c r="GG674" s="206"/>
      <c r="GH674" s="206"/>
      <c r="GI674" s="206"/>
      <c r="GJ674" s="206"/>
      <c r="GK674" s="206"/>
      <c r="GL674" s="206"/>
      <c r="GM674" s="206"/>
      <c r="GN674" s="242"/>
    </row>
    <row r="675" spans="2:196" ht="26.1" customHeight="1">
      <c r="B675" s="274"/>
      <c r="C675" s="274"/>
      <c r="D675" s="58"/>
      <c r="E675" s="58"/>
      <c r="F675" s="58"/>
      <c r="G675" s="58"/>
      <c r="H675" s="58"/>
      <c r="I675" s="58"/>
      <c r="J675" s="58"/>
      <c r="K675" s="58"/>
      <c r="L675" s="58"/>
      <c r="M675" s="58"/>
      <c r="N675" s="58"/>
      <c r="O675" s="58"/>
      <c r="P675" s="58"/>
      <c r="Q675" s="58"/>
      <c r="R675" s="58"/>
      <c r="S675" s="274"/>
      <c r="T675" s="58"/>
      <c r="U675" s="58"/>
      <c r="V675" s="58"/>
      <c r="W675" s="58"/>
      <c r="X675" s="58"/>
      <c r="Y675" s="58"/>
      <c r="Z675" s="58"/>
      <c r="AA675" s="58"/>
      <c r="AB675" s="58"/>
      <c r="AC675" s="58"/>
      <c r="AD675" s="58"/>
      <c r="AE675" s="58"/>
      <c r="AF675" s="274"/>
      <c r="AG675" s="58"/>
      <c r="AH675" s="58"/>
      <c r="AI675" s="58"/>
      <c r="AJ675" s="58"/>
      <c r="AK675" s="58"/>
      <c r="AL675" s="58"/>
      <c r="AM675" s="58"/>
      <c r="AN675" s="58"/>
      <c r="AO675" s="58"/>
      <c r="AP675" s="58"/>
      <c r="AQ675" s="58"/>
      <c r="AR675" s="58"/>
      <c r="AS675" s="274"/>
      <c r="AT675" s="58"/>
      <c r="AU675" s="58"/>
      <c r="AV675" s="58"/>
      <c r="AW675" s="58"/>
      <c r="AX675" s="58"/>
      <c r="AY675" s="58"/>
      <c r="AZ675" s="58"/>
      <c r="BA675" s="58"/>
      <c r="BB675" s="58"/>
      <c r="BC675" s="58"/>
      <c r="BD675" s="58"/>
      <c r="BE675" s="58"/>
      <c r="BF675" s="58"/>
      <c r="BG675" s="58"/>
      <c r="BH675" s="58"/>
      <c r="BI675" s="58"/>
      <c r="BJ675" s="58"/>
      <c r="BK675" s="58"/>
      <c r="BR675" s="843"/>
      <c r="BS675" s="838"/>
      <c r="BT675" s="838"/>
      <c r="BU675" s="838"/>
      <c r="BV675" s="838"/>
      <c r="BW675" s="838"/>
      <c r="BX675" s="838"/>
      <c r="BY675" s="838"/>
      <c r="BZ675" s="838"/>
      <c r="CA675" s="838"/>
      <c r="CB675" s="838"/>
      <c r="CC675" s="838"/>
      <c r="CD675" s="838"/>
      <c r="CE675" s="838"/>
      <c r="CF675" s="838"/>
      <c r="CG675" s="838"/>
      <c r="CH675" s="838"/>
      <c r="CI675" s="838"/>
      <c r="CJ675" s="838"/>
      <c r="CK675" s="838"/>
      <c r="CL675" s="838"/>
      <c r="CM675" s="838"/>
      <c r="CN675" s="838"/>
      <c r="CO675" s="838"/>
      <c r="CP675" s="839"/>
      <c r="CQ675" s="840"/>
      <c r="CR675" s="840"/>
      <c r="CS675" s="840"/>
      <c r="CT675" s="840"/>
      <c r="CU675" s="840"/>
      <c r="CV675" s="840"/>
      <c r="CW675" s="840"/>
      <c r="CX675" s="840"/>
      <c r="CY675" s="841"/>
      <c r="CZ675" s="839"/>
      <c r="DA675" s="840"/>
      <c r="DB675" s="840"/>
      <c r="DC675" s="840"/>
      <c r="DD675" s="840"/>
      <c r="DE675" s="840"/>
      <c r="DF675" s="840"/>
      <c r="DG675" s="840"/>
      <c r="DH675" s="840"/>
      <c r="DI675" s="841"/>
      <c r="DJ675" s="838"/>
      <c r="DK675" s="838"/>
      <c r="DL675" s="838"/>
      <c r="DM675" s="838"/>
      <c r="DN675" s="838"/>
      <c r="DO675" s="838"/>
      <c r="DP675" s="838"/>
      <c r="DQ675" s="838"/>
      <c r="DR675" s="838"/>
      <c r="DS675" s="838"/>
      <c r="DT675" s="838"/>
      <c r="DU675" s="838"/>
      <c r="DV675" s="838"/>
      <c r="DW675" s="838"/>
      <c r="DX675" s="838"/>
      <c r="DY675" s="842"/>
      <c r="DZ675" s="58"/>
      <c r="EA675" s="58"/>
      <c r="EE675" s="206"/>
      <c r="EF675" s="206"/>
      <c r="EG675" s="206"/>
      <c r="EH675" s="206"/>
      <c r="EI675" s="206"/>
      <c r="EJ675" s="206"/>
      <c r="EK675" s="206"/>
      <c r="EL675" s="206"/>
      <c r="EM675" s="206"/>
      <c r="EN675" s="206"/>
      <c r="EO675" s="206"/>
      <c r="EP675" s="206"/>
      <c r="EQ675" s="206"/>
      <c r="ER675" s="206"/>
      <c r="ES675" s="206"/>
      <c r="ET675" s="206"/>
      <c r="EU675" s="206"/>
      <c r="EV675" s="206"/>
      <c r="EW675" s="206"/>
      <c r="EX675" s="206"/>
      <c r="EY675" s="206"/>
      <c r="EZ675" s="206"/>
      <c r="FA675" s="206"/>
      <c r="FB675" s="206"/>
      <c r="FC675" s="206"/>
      <c r="FD675" s="206"/>
      <c r="FE675" s="206"/>
      <c r="FF675" s="206"/>
      <c r="FG675" s="206"/>
      <c r="FH675" s="206"/>
      <c r="FI675" s="206"/>
      <c r="FJ675" s="206"/>
      <c r="FK675" s="206"/>
      <c r="FL675" s="206"/>
      <c r="FM675" s="206"/>
      <c r="FN675" s="206"/>
      <c r="FO675" s="206"/>
      <c r="FP675" s="206"/>
      <c r="FQ675" s="206"/>
      <c r="FR675" s="206"/>
      <c r="FS675" s="206"/>
      <c r="FT675" s="206"/>
      <c r="FU675" s="206"/>
      <c r="FV675" s="206"/>
      <c r="FW675" s="206"/>
      <c r="FX675" s="206"/>
      <c r="FY675" s="206"/>
      <c r="FZ675" s="206"/>
      <c r="GA675" s="206"/>
      <c r="GB675" s="206"/>
      <c r="GC675" s="206"/>
      <c r="GD675" s="206"/>
      <c r="GE675" s="206"/>
      <c r="GF675" s="206"/>
      <c r="GG675" s="206"/>
      <c r="GH675" s="206"/>
      <c r="GI675" s="206"/>
      <c r="GJ675" s="206"/>
      <c r="GK675" s="206"/>
      <c r="GL675" s="206"/>
      <c r="GM675" s="206"/>
      <c r="GN675" s="242"/>
    </row>
    <row r="676" spans="2:196" ht="26.1" customHeight="1">
      <c r="B676" s="274"/>
      <c r="C676" s="274"/>
      <c r="D676" s="58"/>
      <c r="E676" s="58"/>
      <c r="F676" s="58"/>
      <c r="G676" s="58"/>
      <c r="H676" s="58"/>
      <c r="I676" s="58"/>
      <c r="J676" s="58"/>
      <c r="K676" s="58"/>
      <c r="L676" s="58"/>
      <c r="M676" s="58"/>
      <c r="N676" s="58"/>
      <c r="O676" s="58"/>
      <c r="P676" s="58"/>
      <c r="Q676" s="58"/>
      <c r="R676" s="58"/>
      <c r="S676" s="274"/>
      <c r="T676" s="58"/>
      <c r="U676" s="58"/>
      <c r="V676" s="58"/>
      <c r="W676" s="58"/>
      <c r="X676" s="58"/>
      <c r="Y676" s="58"/>
      <c r="Z676" s="58"/>
      <c r="AA676" s="58"/>
      <c r="AB676" s="58"/>
      <c r="AC676" s="58"/>
      <c r="AD676" s="58"/>
      <c r="AE676" s="58"/>
      <c r="AF676" s="274"/>
      <c r="AG676" s="58"/>
      <c r="AH676" s="58"/>
      <c r="AI676" s="58"/>
      <c r="AJ676" s="58"/>
      <c r="AK676" s="58"/>
      <c r="AL676" s="58"/>
      <c r="AM676" s="58"/>
      <c r="AN676" s="58"/>
      <c r="AO676" s="58"/>
      <c r="AP676" s="58"/>
      <c r="AQ676" s="58"/>
      <c r="AR676" s="58"/>
      <c r="AS676" s="274"/>
      <c r="AT676" s="58"/>
      <c r="AU676" s="58"/>
      <c r="AV676" s="58"/>
      <c r="AW676" s="58"/>
      <c r="AX676" s="58"/>
      <c r="AY676" s="58"/>
      <c r="AZ676" s="58"/>
      <c r="BA676" s="58"/>
      <c r="BB676" s="58"/>
      <c r="BC676" s="58"/>
      <c r="BD676" s="58"/>
      <c r="BE676" s="58"/>
      <c r="BF676" s="58"/>
      <c r="BG676" s="58"/>
      <c r="BH676" s="58"/>
      <c r="BI676" s="58"/>
      <c r="BJ676" s="58"/>
      <c r="BK676" s="58"/>
      <c r="BR676" s="843"/>
      <c r="BS676" s="838"/>
      <c r="BT676" s="838"/>
      <c r="BU676" s="838"/>
      <c r="BV676" s="838"/>
      <c r="BW676" s="838"/>
      <c r="BX676" s="838"/>
      <c r="BY676" s="838"/>
      <c r="BZ676" s="838"/>
      <c r="CA676" s="838"/>
      <c r="CB676" s="838"/>
      <c r="CC676" s="838"/>
      <c r="CD676" s="838"/>
      <c r="CE676" s="838"/>
      <c r="CF676" s="838"/>
      <c r="CG676" s="838"/>
      <c r="CH676" s="838"/>
      <c r="CI676" s="838"/>
      <c r="CJ676" s="838"/>
      <c r="CK676" s="838"/>
      <c r="CL676" s="838"/>
      <c r="CM676" s="838"/>
      <c r="CN676" s="838"/>
      <c r="CO676" s="838"/>
      <c r="CP676" s="839"/>
      <c r="CQ676" s="840"/>
      <c r="CR676" s="840"/>
      <c r="CS676" s="840"/>
      <c r="CT676" s="840"/>
      <c r="CU676" s="840"/>
      <c r="CV676" s="840"/>
      <c r="CW676" s="840"/>
      <c r="CX676" s="840"/>
      <c r="CY676" s="841"/>
      <c r="CZ676" s="839"/>
      <c r="DA676" s="840"/>
      <c r="DB676" s="840"/>
      <c r="DC676" s="840"/>
      <c r="DD676" s="840"/>
      <c r="DE676" s="840"/>
      <c r="DF676" s="840"/>
      <c r="DG676" s="840"/>
      <c r="DH676" s="840"/>
      <c r="DI676" s="841"/>
      <c r="DJ676" s="838"/>
      <c r="DK676" s="838"/>
      <c r="DL676" s="838"/>
      <c r="DM676" s="838"/>
      <c r="DN676" s="838"/>
      <c r="DO676" s="838"/>
      <c r="DP676" s="838"/>
      <c r="DQ676" s="838"/>
      <c r="DR676" s="838"/>
      <c r="DS676" s="838"/>
      <c r="DT676" s="838"/>
      <c r="DU676" s="838"/>
      <c r="DV676" s="838"/>
      <c r="DW676" s="838"/>
      <c r="DX676" s="838"/>
      <c r="DY676" s="842"/>
      <c r="DZ676" s="58"/>
      <c r="EA676" s="58"/>
      <c r="EE676" s="206"/>
      <c r="EF676" s="206"/>
      <c r="EG676" s="206"/>
      <c r="EH676" s="206"/>
      <c r="EI676" s="206"/>
      <c r="EJ676" s="206"/>
      <c r="EK676" s="206"/>
      <c r="EL676" s="206"/>
      <c r="EM676" s="206"/>
      <c r="EN676" s="206"/>
      <c r="EO676" s="206"/>
      <c r="EP676" s="206"/>
      <c r="EQ676" s="206"/>
      <c r="ER676" s="206"/>
      <c r="ES676" s="206"/>
      <c r="ET676" s="206"/>
      <c r="EU676" s="206"/>
      <c r="EV676" s="206"/>
      <c r="EW676" s="206"/>
      <c r="EX676" s="206"/>
      <c r="EY676" s="206"/>
      <c r="EZ676" s="206"/>
      <c r="FA676" s="206"/>
      <c r="FB676" s="206"/>
      <c r="FC676" s="206"/>
      <c r="FD676" s="206"/>
      <c r="FE676" s="206"/>
      <c r="FF676" s="206"/>
      <c r="FG676" s="206"/>
      <c r="FH676" s="206"/>
      <c r="FI676" s="206"/>
      <c r="FJ676" s="206"/>
      <c r="FK676" s="206"/>
      <c r="FL676" s="206"/>
      <c r="FM676" s="206"/>
      <c r="FN676" s="206"/>
      <c r="FO676" s="206"/>
      <c r="FP676" s="206"/>
      <c r="FQ676" s="206"/>
      <c r="FR676" s="206"/>
      <c r="FS676" s="206"/>
      <c r="FT676" s="206"/>
      <c r="FU676" s="206"/>
      <c r="FV676" s="206"/>
      <c r="FW676" s="206"/>
      <c r="FX676" s="206"/>
      <c r="FY676" s="206"/>
      <c r="FZ676" s="206"/>
      <c r="GA676" s="206"/>
      <c r="GB676" s="206"/>
      <c r="GC676" s="206"/>
      <c r="GD676" s="206"/>
      <c r="GE676" s="206"/>
      <c r="GF676" s="206"/>
      <c r="GG676" s="206"/>
      <c r="GH676" s="206"/>
      <c r="GI676" s="206"/>
      <c r="GJ676" s="206"/>
      <c r="GK676" s="206"/>
      <c r="GL676" s="206"/>
      <c r="GM676" s="206"/>
      <c r="GN676" s="242"/>
    </row>
    <row r="677" spans="2:196" ht="26.1" customHeight="1">
      <c r="B677" s="274"/>
      <c r="C677" s="274"/>
      <c r="D677" s="58"/>
      <c r="E677" s="58"/>
      <c r="F677" s="58"/>
      <c r="G677" s="58"/>
      <c r="H677" s="58"/>
      <c r="I677" s="58"/>
      <c r="J677" s="58"/>
      <c r="K677" s="58"/>
      <c r="L677" s="58"/>
      <c r="M677" s="58"/>
      <c r="N677" s="58"/>
      <c r="O677" s="58"/>
      <c r="P677" s="58"/>
      <c r="Q677" s="58"/>
      <c r="R677" s="58"/>
      <c r="S677" s="274"/>
      <c r="T677" s="58"/>
      <c r="U677" s="58"/>
      <c r="V677" s="58"/>
      <c r="W677" s="58"/>
      <c r="X677" s="58"/>
      <c r="Y677" s="58"/>
      <c r="Z677" s="58"/>
      <c r="AA677" s="58"/>
      <c r="AB677" s="58"/>
      <c r="AC677" s="58"/>
      <c r="AD677" s="58"/>
      <c r="AE677" s="58"/>
      <c r="AF677" s="274"/>
      <c r="AG677" s="58"/>
      <c r="AH677" s="58"/>
      <c r="AI677" s="58"/>
      <c r="AJ677" s="58"/>
      <c r="AK677" s="58"/>
      <c r="AL677" s="58"/>
      <c r="AM677" s="58"/>
      <c r="AN677" s="58"/>
      <c r="AO677" s="58"/>
      <c r="AP677" s="58"/>
      <c r="AQ677" s="58"/>
      <c r="AR677" s="58"/>
      <c r="AS677" s="274"/>
      <c r="AT677" s="58"/>
      <c r="AU677" s="58"/>
      <c r="AV677" s="58"/>
      <c r="AW677" s="58"/>
      <c r="AX677" s="58"/>
      <c r="AY677" s="58"/>
      <c r="AZ677" s="58"/>
      <c r="BA677" s="58"/>
      <c r="BB677" s="58"/>
      <c r="BC677" s="58"/>
      <c r="BD677" s="58"/>
      <c r="BE677" s="58"/>
      <c r="BF677" s="58"/>
      <c r="BG677" s="58"/>
      <c r="BH677" s="58"/>
      <c r="BI677" s="58"/>
      <c r="BJ677" s="58"/>
      <c r="BK677" s="58"/>
      <c r="BR677" s="843"/>
      <c r="BS677" s="838"/>
      <c r="BT677" s="838"/>
      <c r="BU677" s="838"/>
      <c r="BV677" s="838"/>
      <c r="BW677" s="838"/>
      <c r="BX677" s="838"/>
      <c r="BY677" s="838"/>
      <c r="BZ677" s="838"/>
      <c r="CA677" s="838"/>
      <c r="CB677" s="838"/>
      <c r="CC677" s="838"/>
      <c r="CD677" s="838"/>
      <c r="CE677" s="838"/>
      <c r="CF677" s="838"/>
      <c r="CG677" s="838"/>
      <c r="CH677" s="838"/>
      <c r="CI677" s="838"/>
      <c r="CJ677" s="838"/>
      <c r="CK677" s="838"/>
      <c r="CL677" s="838"/>
      <c r="CM677" s="838"/>
      <c r="CN677" s="838"/>
      <c r="CO677" s="838"/>
      <c r="CP677" s="839"/>
      <c r="CQ677" s="840"/>
      <c r="CR677" s="840"/>
      <c r="CS677" s="840"/>
      <c r="CT677" s="840"/>
      <c r="CU677" s="840"/>
      <c r="CV677" s="840"/>
      <c r="CW677" s="840"/>
      <c r="CX677" s="840"/>
      <c r="CY677" s="841"/>
      <c r="CZ677" s="839"/>
      <c r="DA677" s="840"/>
      <c r="DB677" s="840"/>
      <c r="DC677" s="840"/>
      <c r="DD677" s="840"/>
      <c r="DE677" s="840"/>
      <c r="DF677" s="840"/>
      <c r="DG677" s="840"/>
      <c r="DH677" s="840"/>
      <c r="DI677" s="841"/>
      <c r="DJ677" s="838"/>
      <c r="DK677" s="838"/>
      <c r="DL677" s="838"/>
      <c r="DM677" s="838"/>
      <c r="DN677" s="838"/>
      <c r="DO677" s="838"/>
      <c r="DP677" s="838"/>
      <c r="DQ677" s="838"/>
      <c r="DR677" s="838"/>
      <c r="DS677" s="838"/>
      <c r="DT677" s="838"/>
      <c r="DU677" s="838"/>
      <c r="DV677" s="838"/>
      <c r="DW677" s="838"/>
      <c r="DX677" s="838"/>
      <c r="DY677" s="842"/>
      <c r="DZ677" s="58"/>
      <c r="EA677" s="58"/>
      <c r="EE677" s="206"/>
      <c r="EF677" s="206"/>
      <c r="EG677" s="206"/>
      <c r="EH677" s="206"/>
      <c r="EI677" s="206"/>
      <c r="EJ677" s="206"/>
      <c r="EK677" s="206"/>
      <c r="EL677" s="206"/>
      <c r="EM677" s="206"/>
      <c r="EN677" s="206"/>
      <c r="EO677" s="206"/>
      <c r="EP677" s="206"/>
      <c r="EQ677" s="206"/>
      <c r="ER677" s="206"/>
      <c r="ES677" s="206"/>
      <c r="ET677" s="206"/>
      <c r="EU677" s="206"/>
      <c r="EV677" s="206"/>
      <c r="EW677" s="206"/>
      <c r="EX677" s="206"/>
      <c r="EY677" s="206"/>
      <c r="EZ677" s="206"/>
      <c r="FA677" s="206"/>
      <c r="FB677" s="206"/>
      <c r="FC677" s="206"/>
      <c r="FD677" s="206"/>
      <c r="FE677" s="206"/>
      <c r="FF677" s="206"/>
      <c r="FG677" s="206"/>
      <c r="FH677" s="206"/>
      <c r="FI677" s="206"/>
      <c r="FJ677" s="206"/>
      <c r="FK677" s="206"/>
      <c r="FL677" s="206"/>
      <c r="FM677" s="206"/>
      <c r="FN677" s="206"/>
      <c r="FO677" s="206"/>
      <c r="FP677" s="206"/>
      <c r="FQ677" s="206"/>
      <c r="FR677" s="206"/>
      <c r="FS677" s="206"/>
      <c r="FT677" s="206"/>
      <c r="FU677" s="206"/>
      <c r="FV677" s="206"/>
      <c r="FW677" s="206"/>
      <c r="FX677" s="206"/>
      <c r="FY677" s="206"/>
      <c r="FZ677" s="206"/>
      <c r="GA677" s="206"/>
      <c r="GB677" s="206"/>
      <c r="GC677" s="206"/>
      <c r="GD677" s="206"/>
      <c r="GE677" s="206"/>
      <c r="GF677" s="206"/>
      <c r="GG677" s="206"/>
      <c r="GH677" s="206"/>
      <c r="GI677" s="206"/>
      <c r="GJ677" s="206"/>
      <c r="GK677" s="206"/>
      <c r="GL677" s="206"/>
      <c r="GM677" s="206"/>
      <c r="GN677" s="242"/>
    </row>
    <row r="678" spans="2:196" ht="26.1" customHeight="1">
      <c r="B678" s="274"/>
      <c r="C678" s="274"/>
      <c r="D678" s="58"/>
      <c r="E678" s="58"/>
      <c r="F678" s="58"/>
      <c r="G678" s="58"/>
      <c r="H678" s="58"/>
      <c r="I678" s="58"/>
      <c r="J678" s="58"/>
      <c r="K678" s="58"/>
      <c r="L678" s="58"/>
      <c r="M678" s="58"/>
      <c r="N678" s="58"/>
      <c r="O678" s="58"/>
      <c r="P678" s="58"/>
      <c r="Q678" s="58"/>
      <c r="R678" s="58"/>
      <c r="S678" s="274"/>
      <c r="T678" s="58"/>
      <c r="U678" s="58"/>
      <c r="V678" s="58"/>
      <c r="W678" s="58"/>
      <c r="X678" s="58"/>
      <c r="Y678" s="58"/>
      <c r="Z678" s="58"/>
      <c r="AA678" s="58"/>
      <c r="AB678" s="58"/>
      <c r="AC678" s="58"/>
      <c r="AD678" s="58"/>
      <c r="AE678" s="58"/>
      <c r="AF678" s="274"/>
      <c r="AG678" s="58"/>
      <c r="AH678" s="58"/>
      <c r="AI678" s="58"/>
      <c r="AJ678" s="58"/>
      <c r="AK678" s="58"/>
      <c r="AL678" s="58"/>
      <c r="AM678" s="58"/>
      <c r="AN678" s="58"/>
      <c r="AO678" s="58"/>
      <c r="AP678" s="58"/>
      <c r="AQ678" s="58"/>
      <c r="AR678" s="58"/>
      <c r="AS678" s="274"/>
      <c r="AT678" s="58"/>
      <c r="AU678" s="58"/>
      <c r="AV678" s="58"/>
      <c r="AW678" s="58"/>
      <c r="AX678" s="58"/>
      <c r="AY678" s="58"/>
      <c r="AZ678" s="58"/>
      <c r="BA678" s="58"/>
      <c r="BB678" s="58"/>
      <c r="BC678" s="58"/>
      <c r="BD678" s="58"/>
      <c r="BE678" s="58"/>
      <c r="BF678" s="58"/>
      <c r="BG678" s="58"/>
      <c r="BH678" s="58"/>
      <c r="BI678" s="58"/>
      <c r="BJ678" s="58"/>
      <c r="BK678" s="58"/>
      <c r="BR678" s="843"/>
      <c r="BS678" s="838"/>
      <c r="BT678" s="838"/>
      <c r="BU678" s="838"/>
      <c r="BV678" s="838"/>
      <c r="BW678" s="838"/>
      <c r="BX678" s="838"/>
      <c r="BY678" s="838"/>
      <c r="BZ678" s="838"/>
      <c r="CA678" s="838"/>
      <c r="CB678" s="838"/>
      <c r="CC678" s="838"/>
      <c r="CD678" s="838"/>
      <c r="CE678" s="838"/>
      <c r="CF678" s="838"/>
      <c r="CG678" s="838"/>
      <c r="CH678" s="838"/>
      <c r="CI678" s="838"/>
      <c r="CJ678" s="838"/>
      <c r="CK678" s="838"/>
      <c r="CL678" s="838"/>
      <c r="CM678" s="838"/>
      <c r="CN678" s="838"/>
      <c r="CO678" s="838"/>
      <c r="CP678" s="839"/>
      <c r="CQ678" s="840"/>
      <c r="CR678" s="840"/>
      <c r="CS678" s="840"/>
      <c r="CT678" s="840"/>
      <c r="CU678" s="840"/>
      <c r="CV678" s="840"/>
      <c r="CW678" s="840"/>
      <c r="CX678" s="840"/>
      <c r="CY678" s="841"/>
      <c r="CZ678" s="839"/>
      <c r="DA678" s="840"/>
      <c r="DB678" s="840"/>
      <c r="DC678" s="840"/>
      <c r="DD678" s="840"/>
      <c r="DE678" s="840"/>
      <c r="DF678" s="840"/>
      <c r="DG678" s="840"/>
      <c r="DH678" s="840"/>
      <c r="DI678" s="841"/>
      <c r="DJ678" s="838"/>
      <c r="DK678" s="838"/>
      <c r="DL678" s="838"/>
      <c r="DM678" s="838"/>
      <c r="DN678" s="838"/>
      <c r="DO678" s="838"/>
      <c r="DP678" s="838"/>
      <c r="DQ678" s="838"/>
      <c r="DR678" s="838"/>
      <c r="DS678" s="838"/>
      <c r="DT678" s="838"/>
      <c r="DU678" s="838"/>
      <c r="DV678" s="838"/>
      <c r="DW678" s="838"/>
      <c r="DX678" s="838"/>
      <c r="DY678" s="842"/>
      <c r="DZ678" s="58"/>
      <c r="EA678" s="58"/>
      <c r="EE678" s="206"/>
      <c r="EF678" s="206"/>
      <c r="EG678" s="206"/>
      <c r="EH678" s="206"/>
      <c r="EI678" s="206"/>
      <c r="EJ678" s="206"/>
      <c r="EK678" s="206"/>
      <c r="EL678" s="206"/>
      <c r="EM678" s="206"/>
      <c r="EN678" s="206"/>
      <c r="EO678" s="206"/>
      <c r="EP678" s="206"/>
      <c r="EQ678" s="206"/>
      <c r="ER678" s="206"/>
      <c r="ES678" s="206"/>
      <c r="ET678" s="206"/>
      <c r="EU678" s="206"/>
      <c r="EV678" s="206"/>
      <c r="EW678" s="206"/>
      <c r="EX678" s="206"/>
      <c r="EY678" s="206"/>
      <c r="EZ678" s="206"/>
      <c r="FA678" s="206"/>
      <c r="FB678" s="206"/>
      <c r="FC678" s="206"/>
      <c r="FD678" s="206"/>
      <c r="FE678" s="206"/>
      <c r="FF678" s="206"/>
      <c r="FG678" s="206"/>
      <c r="FH678" s="206"/>
      <c r="FI678" s="206"/>
      <c r="FJ678" s="206"/>
      <c r="FK678" s="206"/>
      <c r="FL678" s="206"/>
      <c r="FM678" s="206"/>
      <c r="FN678" s="206"/>
      <c r="FO678" s="206"/>
      <c r="FP678" s="206"/>
      <c r="FQ678" s="206"/>
      <c r="FR678" s="206"/>
      <c r="FS678" s="206"/>
      <c r="FT678" s="206"/>
      <c r="FU678" s="206"/>
      <c r="FV678" s="206"/>
      <c r="FW678" s="206"/>
      <c r="FX678" s="206"/>
      <c r="FY678" s="206"/>
      <c r="FZ678" s="206"/>
      <c r="GA678" s="206"/>
      <c r="GB678" s="206"/>
      <c r="GC678" s="206"/>
      <c r="GD678" s="206"/>
      <c r="GE678" s="206"/>
      <c r="GF678" s="206"/>
      <c r="GG678" s="206"/>
      <c r="GH678" s="206"/>
      <c r="GI678" s="206"/>
      <c r="GJ678" s="206"/>
      <c r="GK678" s="206"/>
      <c r="GL678" s="206"/>
      <c r="GM678" s="206"/>
      <c r="GN678" s="242"/>
    </row>
    <row r="679" spans="2:196" ht="26.1" customHeight="1">
      <c r="B679" s="58"/>
      <c r="C679" s="58"/>
      <c r="D679" s="58"/>
      <c r="E679" s="58"/>
      <c r="F679" s="58"/>
      <c r="G679" s="58"/>
      <c r="H679" s="58"/>
      <c r="I679" s="58"/>
      <c r="J679" s="58"/>
      <c r="K679" s="58"/>
      <c r="L679" s="58"/>
      <c r="M679" s="58"/>
      <c r="N679" s="58"/>
      <c r="O679" s="58"/>
      <c r="P679" s="58"/>
      <c r="Q679" s="58"/>
      <c r="R679" s="58"/>
      <c r="S679" s="58"/>
      <c r="T679" s="58"/>
      <c r="U679" s="274"/>
      <c r="V679" s="274"/>
      <c r="W679" s="274"/>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9"/>
      <c r="AT679" s="58"/>
      <c r="AU679" s="58"/>
      <c r="AV679" s="58"/>
      <c r="AW679" s="58"/>
      <c r="AX679" s="58"/>
      <c r="AY679" s="58"/>
      <c r="AZ679" s="58"/>
      <c r="BA679" s="58"/>
      <c r="BB679" s="58"/>
      <c r="BC679" s="58"/>
      <c r="BD679" s="58"/>
      <c r="BE679" s="58"/>
      <c r="BF679" s="58"/>
      <c r="BG679" s="58"/>
      <c r="BH679" s="58"/>
      <c r="BI679" s="58"/>
      <c r="BJ679" s="58"/>
      <c r="BK679" s="58"/>
      <c r="BR679" s="843"/>
      <c r="BS679" s="838"/>
      <c r="BT679" s="838"/>
      <c r="BU679" s="838"/>
      <c r="BV679" s="838"/>
      <c r="BW679" s="838"/>
      <c r="BX679" s="838"/>
      <c r="BY679" s="838"/>
      <c r="BZ679" s="838"/>
      <c r="CA679" s="838"/>
      <c r="CB679" s="838"/>
      <c r="CC679" s="838"/>
      <c r="CD679" s="838"/>
      <c r="CE679" s="838"/>
      <c r="CF679" s="838"/>
      <c r="CG679" s="838"/>
      <c r="CH679" s="838"/>
      <c r="CI679" s="838"/>
      <c r="CJ679" s="838"/>
      <c r="CK679" s="838"/>
      <c r="CL679" s="838"/>
      <c r="CM679" s="838"/>
      <c r="CN679" s="838"/>
      <c r="CO679" s="838"/>
      <c r="CP679" s="839"/>
      <c r="CQ679" s="840"/>
      <c r="CR679" s="840"/>
      <c r="CS679" s="840"/>
      <c r="CT679" s="840"/>
      <c r="CU679" s="840"/>
      <c r="CV679" s="840"/>
      <c r="CW679" s="840"/>
      <c r="CX679" s="840"/>
      <c r="CY679" s="841"/>
      <c r="CZ679" s="839"/>
      <c r="DA679" s="840"/>
      <c r="DB679" s="840"/>
      <c r="DC679" s="840"/>
      <c r="DD679" s="840"/>
      <c r="DE679" s="840"/>
      <c r="DF679" s="840"/>
      <c r="DG679" s="840"/>
      <c r="DH679" s="840"/>
      <c r="DI679" s="841"/>
      <c r="DJ679" s="838"/>
      <c r="DK679" s="838"/>
      <c r="DL679" s="838"/>
      <c r="DM679" s="838"/>
      <c r="DN679" s="838"/>
      <c r="DO679" s="838"/>
      <c r="DP679" s="838"/>
      <c r="DQ679" s="838"/>
      <c r="DR679" s="838"/>
      <c r="DS679" s="838"/>
      <c r="DT679" s="838"/>
      <c r="DU679" s="838"/>
      <c r="DV679" s="838"/>
      <c r="DW679" s="838"/>
      <c r="DX679" s="838"/>
      <c r="DY679" s="842"/>
      <c r="DZ679" s="58"/>
      <c r="EA679" s="58"/>
      <c r="EE679" s="206"/>
      <c r="EF679" s="206"/>
      <c r="EG679" s="206"/>
      <c r="EH679" s="206"/>
      <c r="EI679" s="206"/>
      <c r="EJ679" s="206"/>
      <c r="EK679" s="206"/>
      <c r="EL679" s="206"/>
      <c r="EM679" s="206"/>
      <c r="EN679" s="206"/>
      <c r="EO679" s="206"/>
      <c r="EP679" s="206"/>
      <c r="EQ679" s="206"/>
      <c r="ER679" s="206"/>
      <c r="ES679" s="206"/>
      <c r="ET679" s="206"/>
      <c r="EU679" s="206"/>
      <c r="EV679" s="206"/>
      <c r="EW679" s="206"/>
      <c r="EX679" s="206"/>
      <c r="EY679" s="206"/>
      <c r="EZ679" s="206"/>
      <c r="FA679" s="206"/>
      <c r="FB679" s="206"/>
      <c r="FC679" s="206"/>
      <c r="FD679" s="206"/>
      <c r="FE679" s="206"/>
      <c r="FF679" s="206"/>
      <c r="FG679" s="206"/>
      <c r="FH679" s="206"/>
      <c r="FI679" s="206"/>
      <c r="FJ679" s="206"/>
      <c r="FK679" s="206"/>
      <c r="FL679" s="206"/>
      <c r="FM679" s="206"/>
      <c r="FN679" s="206"/>
      <c r="FO679" s="206"/>
      <c r="FP679" s="206"/>
      <c r="FQ679" s="206"/>
      <c r="FR679" s="206"/>
      <c r="FS679" s="206"/>
      <c r="FT679" s="206"/>
      <c r="FU679" s="206"/>
      <c r="FV679" s="206"/>
      <c r="FW679" s="206"/>
      <c r="FX679" s="206"/>
      <c r="FY679" s="206"/>
      <c r="FZ679" s="206"/>
      <c r="GA679" s="206"/>
      <c r="GB679" s="206"/>
      <c r="GC679" s="206"/>
      <c r="GD679" s="206"/>
      <c r="GE679" s="206"/>
      <c r="GF679" s="206"/>
      <c r="GG679" s="206"/>
      <c r="GH679" s="206"/>
      <c r="GI679" s="206"/>
      <c r="GJ679" s="206"/>
      <c r="GK679" s="206"/>
      <c r="GL679" s="206"/>
      <c r="GM679" s="206"/>
      <c r="GN679" s="242"/>
    </row>
    <row r="680" spans="2:196" ht="26.1" customHeight="1">
      <c r="B680" s="58"/>
      <c r="C680" s="58"/>
      <c r="D680" s="58"/>
      <c r="E680" s="58"/>
      <c r="F680" s="58"/>
      <c r="G680" s="58"/>
      <c r="H680" s="58"/>
      <c r="I680" s="58"/>
      <c r="J680" s="58"/>
      <c r="K680" s="58"/>
      <c r="L680" s="58"/>
      <c r="M680" s="58"/>
      <c r="N680" s="58"/>
      <c r="O680" s="58"/>
      <c r="P680" s="58"/>
      <c r="Q680" s="58"/>
      <c r="R680" s="58"/>
      <c r="S680" s="58"/>
      <c r="T680" s="58"/>
      <c r="U680" s="274"/>
      <c r="V680" s="274"/>
      <c r="W680" s="274"/>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R680" s="843"/>
      <c r="BS680" s="838"/>
      <c r="BT680" s="838"/>
      <c r="BU680" s="838"/>
      <c r="BV680" s="838"/>
      <c r="BW680" s="838"/>
      <c r="BX680" s="838"/>
      <c r="BY680" s="838"/>
      <c r="BZ680" s="838"/>
      <c r="CA680" s="838"/>
      <c r="CB680" s="838"/>
      <c r="CC680" s="838"/>
      <c r="CD680" s="838"/>
      <c r="CE680" s="838"/>
      <c r="CF680" s="838"/>
      <c r="CG680" s="838"/>
      <c r="CH680" s="838"/>
      <c r="CI680" s="838"/>
      <c r="CJ680" s="838"/>
      <c r="CK680" s="838"/>
      <c r="CL680" s="838"/>
      <c r="CM680" s="838"/>
      <c r="CN680" s="838"/>
      <c r="CO680" s="838"/>
      <c r="CP680" s="839"/>
      <c r="CQ680" s="840"/>
      <c r="CR680" s="840"/>
      <c r="CS680" s="840"/>
      <c r="CT680" s="840"/>
      <c r="CU680" s="840"/>
      <c r="CV680" s="840"/>
      <c r="CW680" s="840"/>
      <c r="CX680" s="840"/>
      <c r="CY680" s="841"/>
      <c r="CZ680" s="839"/>
      <c r="DA680" s="840"/>
      <c r="DB680" s="840"/>
      <c r="DC680" s="840"/>
      <c r="DD680" s="840"/>
      <c r="DE680" s="840"/>
      <c r="DF680" s="840"/>
      <c r="DG680" s="840"/>
      <c r="DH680" s="840"/>
      <c r="DI680" s="841"/>
      <c r="DJ680" s="838"/>
      <c r="DK680" s="838"/>
      <c r="DL680" s="838"/>
      <c r="DM680" s="838"/>
      <c r="DN680" s="838"/>
      <c r="DO680" s="838"/>
      <c r="DP680" s="838"/>
      <c r="DQ680" s="838"/>
      <c r="DR680" s="838"/>
      <c r="DS680" s="838"/>
      <c r="DT680" s="838"/>
      <c r="DU680" s="838"/>
      <c r="DV680" s="838"/>
      <c r="DW680" s="838"/>
      <c r="DX680" s="838"/>
      <c r="DY680" s="842"/>
      <c r="DZ680" s="58"/>
      <c r="EA680" s="58"/>
      <c r="EE680" s="206"/>
      <c r="EF680" s="206"/>
      <c r="EG680" s="206"/>
      <c r="EH680" s="206"/>
      <c r="EI680" s="206"/>
      <c r="EJ680" s="206"/>
      <c r="EK680" s="206"/>
      <c r="EL680" s="206"/>
      <c r="EM680" s="206"/>
      <c r="EN680" s="206"/>
      <c r="EO680" s="206"/>
      <c r="EP680" s="206"/>
      <c r="EQ680" s="206"/>
      <c r="ER680" s="206"/>
      <c r="ES680" s="206"/>
      <c r="ET680" s="206"/>
      <c r="EU680" s="206"/>
      <c r="EV680" s="206"/>
      <c r="EW680" s="206"/>
      <c r="EX680" s="206"/>
      <c r="EY680" s="206"/>
      <c r="EZ680" s="206"/>
      <c r="FA680" s="206"/>
      <c r="FB680" s="206"/>
      <c r="FC680" s="206"/>
      <c r="FD680" s="206"/>
      <c r="FE680" s="206"/>
      <c r="FF680" s="206"/>
      <c r="FG680" s="206"/>
      <c r="FH680" s="206"/>
      <c r="FI680" s="206"/>
      <c r="FJ680" s="206"/>
      <c r="FK680" s="206"/>
      <c r="FL680" s="206"/>
      <c r="FM680" s="206"/>
      <c r="FN680" s="206"/>
      <c r="FO680" s="206"/>
      <c r="FP680" s="206"/>
      <c r="FQ680" s="206"/>
      <c r="FR680" s="206"/>
      <c r="FS680" s="206"/>
      <c r="FT680" s="206"/>
      <c r="FU680" s="206"/>
      <c r="FV680" s="206"/>
      <c r="FW680" s="206"/>
      <c r="FX680" s="206"/>
      <c r="FY680" s="206"/>
      <c r="FZ680" s="206"/>
      <c r="GA680" s="206"/>
      <c r="GB680" s="206"/>
      <c r="GC680" s="206"/>
      <c r="GD680" s="206"/>
      <c r="GE680" s="206"/>
      <c r="GF680" s="206"/>
      <c r="GG680" s="206"/>
      <c r="GH680" s="206"/>
      <c r="GI680" s="206"/>
      <c r="GJ680" s="206"/>
      <c r="GK680" s="206"/>
      <c r="GL680" s="206"/>
      <c r="GM680" s="206"/>
      <c r="GN680" s="242"/>
    </row>
    <row r="681" spans="2:196" ht="26.1" customHeight="1">
      <c r="B681" s="58"/>
      <c r="C681" s="58"/>
      <c r="D681" s="58"/>
      <c r="E681" s="58"/>
      <c r="F681" s="58"/>
      <c r="G681" s="58"/>
      <c r="H681" s="58"/>
      <c r="I681" s="58"/>
      <c r="J681" s="58"/>
      <c r="K681" s="58"/>
      <c r="L681" s="58"/>
      <c r="M681" s="58"/>
      <c r="N681" s="58"/>
      <c r="O681" s="58"/>
      <c r="P681" s="58"/>
      <c r="Q681" s="58"/>
      <c r="R681" s="58"/>
      <c r="S681" s="58"/>
      <c r="T681" s="58"/>
      <c r="U681" s="274"/>
      <c r="V681" s="274"/>
      <c r="W681" s="274"/>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R681" s="843"/>
      <c r="BS681" s="838"/>
      <c r="BT681" s="838"/>
      <c r="BU681" s="838"/>
      <c r="BV681" s="838"/>
      <c r="BW681" s="838"/>
      <c r="BX681" s="838"/>
      <c r="BY681" s="838"/>
      <c r="BZ681" s="838"/>
      <c r="CA681" s="838"/>
      <c r="CB681" s="838"/>
      <c r="CC681" s="838"/>
      <c r="CD681" s="838"/>
      <c r="CE681" s="838"/>
      <c r="CF681" s="838"/>
      <c r="CG681" s="838"/>
      <c r="CH681" s="838"/>
      <c r="CI681" s="838"/>
      <c r="CJ681" s="838"/>
      <c r="CK681" s="838"/>
      <c r="CL681" s="838"/>
      <c r="CM681" s="838"/>
      <c r="CN681" s="838"/>
      <c r="CO681" s="838"/>
      <c r="CP681" s="839"/>
      <c r="CQ681" s="840"/>
      <c r="CR681" s="840"/>
      <c r="CS681" s="840"/>
      <c r="CT681" s="840"/>
      <c r="CU681" s="840"/>
      <c r="CV681" s="840"/>
      <c r="CW681" s="840"/>
      <c r="CX681" s="840"/>
      <c r="CY681" s="841"/>
      <c r="CZ681" s="839"/>
      <c r="DA681" s="840"/>
      <c r="DB681" s="840"/>
      <c r="DC681" s="840"/>
      <c r="DD681" s="840"/>
      <c r="DE681" s="840"/>
      <c r="DF681" s="840"/>
      <c r="DG681" s="840"/>
      <c r="DH681" s="840"/>
      <c r="DI681" s="841"/>
      <c r="DJ681" s="838"/>
      <c r="DK681" s="838"/>
      <c r="DL681" s="838"/>
      <c r="DM681" s="838"/>
      <c r="DN681" s="838"/>
      <c r="DO681" s="838"/>
      <c r="DP681" s="838"/>
      <c r="DQ681" s="838"/>
      <c r="DR681" s="838"/>
      <c r="DS681" s="838"/>
      <c r="DT681" s="838"/>
      <c r="DU681" s="838"/>
      <c r="DV681" s="838"/>
      <c r="DW681" s="838"/>
      <c r="DX681" s="838"/>
      <c r="DY681" s="842"/>
      <c r="DZ681" s="58"/>
      <c r="EA681" s="58"/>
      <c r="EE681" s="206"/>
      <c r="EF681" s="206"/>
      <c r="EG681" s="206"/>
      <c r="EH681" s="206"/>
      <c r="EI681" s="206"/>
      <c r="EJ681" s="206"/>
      <c r="EK681" s="206"/>
      <c r="EL681" s="206"/>
      <c r="EM681" s="206"/>
      <c r="EN681" s="206"/>
      <c r="EO681" s="206"/>
      <c r="EP681" s="206"/>
      <c r="EQ681" s="206"/>
      <c r="ER681" s="206"/>
      <c r="ES681" s="206"/>
      <c r="ET681" s="206"/>
      <c r="EU681" s="206"/>
      <c r="EV681" s="206"/>
      <c r="EW681" s="206"/>
      <c r="EX681" s="206"/>
      <c r="EY681" s="206"/>
      <c r="EZ681" s="206"/>
      <c r="FA681" s="206"/>
      <c r="FB681" s="206"/>
      <c r="FC681" s="206"/>
      <c r="FD681" s="206"/>
      <c r="FE681" s="206"/>
      <c r="FF681" s="206"/>
      <c r="FG681" s="206"/>
      <c r="FH681" s="206"/>
      <c r="FI681" s="206"/>
      <c r="FJ681" s="206"/>
      <c r="FK681" s="206"/>
      <c r="FL681" s="206"/>
      <c r="FM681" s="206"/>
      <c r="FN681" s="206"/>
      <c r="FO681" s="206"/>
      <c r="FP681" s="206"/>
      <c r="FQ681" s="206"/>
      <c r="FR681" s="206"/>
      <c r="FS681" s="206"/>
      <c r="FT681" s="206"/>
      <c r="FU681" s="206"/>
      <c r="FV681" s="206"/>
      <c r="FW681" s="206"/>
      <c r="FX681" s="206"/>
      <c r="FY681" s="206"/>
      <c r="FZ681" s="206"/>
      <c r="GA681" s="206"/>
      <c r="GB681" s="206"/>
      <c r="GC681" s="206"/>
      <c r="GD681" s="206"/>
      <c r="GE681" s="206"/>
      <c r="GF681" s="206"/>
      <c r="GG681" s="206"/>
      <c r="GH681" s="206"/>
      <c r="GI681" s="206"/>
      <c r="GJ681" s="206"/>
      <c r="GK681" s="206"/>
      <c r="GL681" s="206"/>
      <c r="GM681" s="206"/>
      <c r="GN681" s="242"/>
    </row>
    <row r="682" spans="2:196" ht="26.1" customHeight="1">
      <c r="B682" s="58"/>
      <c r="C682" s="58"/>
      <c r="D682" s="58"/>
      <c r="E682" s="58"/>
      <c r="F682" s="58"/>
      <c r="G682" s="58"/>
      <c r="H682" s="58"/>
      <c r="I682" s="58"/>
      <c r="J682" s="58"/>
      <c r="K682" s="58"/>
      <c r="L682" s="58"/>
      <c r="M682" s="58"/>
      <c r="N682" s="58"/>
      <c r="O682" s="58"/>
      <c r="P682" s="58"/>
      <c r="Q682" s="58"/>
      <c r="R682" s="58"/>
      <c r="S682" s="58"/>
      <c r="T682" s="58"/>
      <c r="U682" s="274"/>
      <c r="V682" s="274"/>
      <c r="W682" s="274"/>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R682" s="843"/>
      <c r="BS682" s="838"/>
      <c r="BT682" s="838"/>
      <c r="BU682" s="838"/>
      <c r="BV682" s="838"/>
      <c r="BW682" s="838"/>
      <c r="BX682" s="838"/>
      <c r="BY682" s="838"/>
      <c r="BZ682" s="838"/>
      <c r="CA682" s="838"/>
      <c r="CB682" s="838"/>
      <c r="CC682" s="838"/>
      <c r="CD682" s="838"/>
      <c r="CE682" s="838"/>
      <c r="CF682" s="838"/>
      <c r="CG682" s="838"/>
      <c r="CH682" s="838"/>
      <c r="CI682" s="838"/>
      <c r="CJ682" s="838"/>
      <c r="CK682" s="838"/>
      <c r="CL682" s="838"/>
      <c r="CM682" s="838"/>
      <c r="CN682" s="838"/>
      <c r="CO682" s="838"/>
      <c r="CP682" s="839"/>
      <c r="CQ682" s="840"/>
      <c r="CR682" s="840"/>
      <c r="CS682" s="840"/>
      <c r="CT682" s="840"/>
      <c r="CU682" s="840"/>
      <c r="CV682" s="840"/>
      <c r="CW682" s="840"/>
      <c r="CX682" s="840"/>
      <c r="CY682" s="841"/>
      <c r="CZ682" s="839"/>
      <c r="DA682" s="840"/>
      <c r="DB682" s="840"/>
      <c r="DC682" s="840"/>
      <c r="DD682" s="840"/>
      <c r="DE682" s="840"/>
      <c r="DF682" s="840"/>
      <c r="DG682" s="840"/>
      <c r="DH682" s="840"/>
      <c r="DI682" s="841"/>
      <c r="DJ682" s="838"/>
      <c r="DK682" s="838"/>
      <c r="DL682" s="838"/>
      <c r="DM682" s="838"/>
      <c r="DN682" s="838"/>
      <c r="DO682" s="838"/>
      <c r="DP682" s="838"/>
      <c r="DQ682" s="838"/>
      <c r="DR682" s="838"/>
      <c r="DS682" s="838"/>
      <c r="DT682" s="838"/>
      <c r="DU682" s="838"/>
      <c r="DV682" s="838"/>
      <c r="DW682" s="838"/>
      <c r="DX682" s="838"/>
      <c r="DY682" s="842"/>
      <c r="DZ682" s="58"/>
      <c r="EA682" s="58"/>
      <c r="EE682" s="206"/>
      <c r="EF682" s="206"/>
      <c r="EG682" s="206"/>
      <c r="EH682" s="206"/>
      <c r="EI682" s="206"/>
      <c r="EJ682" s="206"/>
      <c r="EK682" s="206"/>
      <c r="EL682" s="206"/>
      <c r="EM682" s="206"/>
      <c r="EN682" s="206"/>
      <c r="EO682" s="206"/>
      <c r="EP682" s="206"/>
      <c r="EQ682" s="206"/>
      <c r="ER682" s="206"/>
      <c r="ES682" s="206"/>
      <c r="ET682" s="206"/>
      <c r="EU682" s="206"/>
      <c r="EV682" s="206"/>
      <c r="EW682" s="206"/>
      <c r="EX682" s="206"/>
      <c r="EY682" s="206"/>
      <c r="EZ682" s="206"/>
      <c r="FA682" s="206"/>
      <c r="FB682" s="206"/>
      <c r="FC682" s="206"/>
      <c r="FD682" s="206"/>
      <c r="FE682" s="206"/>
      <c r="FF682" s="206"/>
      <c r="FG682" s="206"/>
      <c r="FH682" s="206"/>
      <c r="FI682" s="206"/>
      <c r="FJ682" s="206"/>
      <c r="FK682" s="206"/>
      <c r="FL682" s="206"/>
      <c r="FM682" s="206"/>
      <c r="FN682" s="206"/>
      <c r="FO682" s="206"/>
      <c r="FP682" s="206"/>
      <c r="FQ682" s="206"/>
      <c r="FR682" s="206"/>
      <c r="FS682" s="206"/>
      <c r="FT682" s="206"/>
      <c r="FU682" s="206"/>
      <c r="FV682" s="206"/>
      <c r="FW682" s="206"/>
      <c r="FX682" s="206"/>
      <c r="FY682" s="206"/>
      <c r="FZ682" s="206"/>
      <c r="GA682" s="206"/>
      <c r="GB682" s="206"/>
      <c r="GC682" s="206"/>
      <c r="GD682" s="206"/>
      <c r="GE682" s="206"/>
      <c r="GF682" s="206"/>
      <c r="GG682" s="206"/>
      <c r="GH682" s="206"/>
      <c r="GI682" s="206"/>
      <c r="GJ682" s="206"/>
      <c r="GK682" s="206"/>
      <c r="GL682" s="206"/>
      <c r="GM682" s="206"/>
      <c r="GN682" s="242"/>
    </row>
    <row r="683" spans="2:196" ht="26.1" customHeight="1">
      <c r="B683" s="58"/>
      <c r="C683" s="58"/>
      <c r="D683" s="58"/>
      <c r="E683" s="58"/>
      <c r="F683" s="58"/>
      <c r="G683" s="58"/>
      <c r="H683" s="58"/>
      <c r="I683" s="58"/>
      <c r="J683" s="58"/>
      <c r="K683" s="58"/>
      <c r="L683" s="58"/>
      <c r="M683" s="58"/>
      <c r="N683" s="58"/>
      <c r="O683" s="58"/>
      <c r="P683" s="58"/>
      <c r="Q683" s="58"/>
      <c r="R683" s="58"/>
      <c r="S683" s="58"/>
      <c r="T683" s="58"/>
      <c r="U683" s="274"/>
      <c r="V683" s="274"/>
      <c r="W683" s="274"/>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R683" s="843"/>
      <c r="BS683" s="838"/>
      <c r="BT683" s="838"/>
      <c r="BU683" s="838"/>
      <c r="BV683" s="838"/>
      <c r="BW683" s="838"/>
      <c r="BX683" s="838"/>
      <c r="BY683" s="838"/>
      <c r="BZ683" s="838"/>
      <c r="CA683" s="838"/>
      <c r="CB683" s="838"/>
      <c r="CC683" s="838"/>
      <c r="CD683" s="838"/>
      <c r="CE683" s="838"/>
      <c r="CF683" s="838"/>
      <c r="CG683" s="838"/>
      <c r="CH683" s="838"/>
      <c r="CI683" s="838"/>
      <c r="CJ683" s="838"/>
      <c r="CK683" s="838"/>
      <c r="CL683" s="838"/>
      <c r="CM683" s="838"/>
      <c r="CN683" s="838"/>
      <c r="CO683" s="838"/>
      <c r="CP683" s="839"/>
      <c r="CQ683" s="840"/>
      <c r="CR683" s="840"/>
      <c r="CS683" s="840"/>
      <c r="CT683" s="840"/>
      <c r="CU683" s="840"/>
      <c r="CV683" s="840"/>
      <c r="CW683" s="840"/>
      <c r="CX683" s="840"/>
      <c r="CY683" s="841"/>
      <c r="CZ683" s="839"/>
      <c r="DA683" s="840"/>
      <c r="DB683" s="840"/>
      <c r="DC683" s="840"/>
      <c r="DD683" s="840"/>
      <c r="DE683" s="840"/>
      <c r="DF683" s="840"/>
      <c r="DG683" s="840"/>
      <c r="DH683" s="840"/>
      <c r="DI683" s="841"/>
      <c r="DJ683" s="838"/>
      <c r="DK683" s="838"/>
      <c r="DL683" s="838"/>
      <c r="DM683" s="838"/>
      <c r="DN683" s="838"/>
      <c r="DO683" s="838"/>
      <c r="DP683" s="838"/>
      <c r="DQ683" s="838"/>
      <c r="DR683" s="838"/>
      <c r="DS683" s="838"/>
      <c r="DT683" s="838"/>
      <c r="DU683" s="838"/>
      <c r="DV683" s="838"/>
      <c r="DW683" s="838"/>
      <c r="DX683" s="838"/>
      <c r="DY683" s="842"/>
      <c r="DZ683" s="58"/>
      <c r="EA683" s="58"/>
      <c r="EE683" s="206"/>
      <c r="EF683" s="206"/>
      <c r="EG683" s="206"/>
      <c r="EH683" s="206"/>
      <c r="EI683" s="206"/>
      <c r="EJ683" s="206"/>
      <c r="EK683" s="206"/>
      <c r="EL683" s="206"/>
      <c r="EM683" s="206"/>
      <c r="EN683" s="206"/>
      <c r="EO683" s="206"/>
      <c r="EP683" s="206"/>
      <c r="EQ683" s="206"/>
      <c r="ER683" s="206"/>
      <c r="ES683" s="206"/>
      <c r="ET683" s="206"/>
      <c r="EU683" s="206"/>
      <c r="EV683" s="206"/>
      <c r="EW683" s="206"/>
      <c r="EX683" s="206"/>
      <c r="EY683" s="206"/>
      <c r="EZ683" s="206"/>
      <c r="FA683" s="206"/>
      <c r="FB683" s="206"/>
      <c r="FC683" s="206"/>
      <c r="FD683" s="206"/>
      <c r="FE683" s="206"/>
      <c r="FF683" s="206"/>
      <c r="FG683" s="206"/>
      <c r="FH683" s="206"/>
      <c r="FI683" s="206"/>
      <c r="FJ683" s="206"/>
      <c r="FK683" s="206"/>
      <c r="FL683" s="206"/>
      <c r="FM683" s="206"/>
      <c r="FN683" s="206"/>
      <c r="FO683" s="206"/>
      <c r="FP683" s="206"/>
      <c r="FQ683" s="206"/>
      <c r="FR683" s="206"/>
      <c r="FS683" s="206"/>
      <c r="FT683" s="206"/>
      <c r="FU683" s="206"/>
      <c r="FV683" s="206"/>
      <c r="FW683" s="206"/>
      <c r="FX683" s="206"/>
      <c r="FY683" s="206"/>
      <c r="FZ683" s="206"/>
      <c r="GA683" s="206"/>
      <c r="GB683" s="206"/>
      <c r="GC683" s="206"/>
      <c r="GD683" s="206"/>
      <c r="GE683" s="206"/>
      <c r="GF683" s="206"/>
      <c r="GG683" s="206"/>
      <c r="GH683" s="206"/>
      <c r="GI683" s="206"/>
      <c r="GJ683" s="206"/>
      <c r="GK683" s="206"/>
      <c r="GL683" s="206"/>
      <c r="GM683" s="206"/>
      <c r="GN683" s="242"/>
    </row>
    <row r="684" spans="2:196" ht="26.1" customHeight="1">
      <c r="B684" s="58"/>
      <c r="C684" s="58"/>
      <c r="D684" s="58"/>
      <c r="E684" s="58"/>
      <c r="F684" s="58"/>
      <c r="G684" s="58"/>
      <c r="H684" s="58"/>
      <c r="I684" s="58"/>
      <c r="J684" s="58"/>
      <c r="K684" s="58"/>
      <c r="L684" s="58"/>
      <c r="M684" s="58"/>
      <c r="N684" s="58"/>
      <c r="O684" s="58"/>
      <c r="P684" s="58"/>
      <c r="Q684" s="58"/>
      <c r="R684" s="58"/>
      <c r="S684" s="58"/>
      <c r="T684" s="58"/>
      <c r="U684" s="274"/>
      <c r="V684" s="274"/>
      <c r="W684" s="274"/>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R684" s="843"/>
      <c r="BS684" s="838"/>
      <c r="BT684" s="838"/>
      <c r="BU684" s="838"/>
      <c r="BV684" s="838"/>
      <c r="BW684" s="838"/>
      <c r="BX684" s="838"/>
      <c r="BY684" s="838"/>
      <c r="BZ684" s="838"/>
      <c r="CA684" s="838"/>
      <c r="CB684" s="838"/>
      <c r="CC684" s="838"/>
      <c r="CD684" s="838"/>
      <c r="CE684" s="838"/>
      <c r="CF684" s="838"/>
      <c r="CG684" s="838"/>
      <c r="CH684" s="838"/>
      <c r="CI684" s="838"/>
      <c r="CJ684" s="838"/>
      <c r="CK684" s="838"/>
      <c r="CL684" s="838"/>
      <c r="CM684" s="838"/>
      <c r="CN684" s="838"/>
      <c r="CO684" s="838"/>
      <c r="CP684" s="839"/>
      <c r="CQ684" s="840"/>
      <c r="CR684" s="840"/>
      <c r="CS684" s="840"/>
      <c r="CT684" s="840"/>
      <c r="CU684" s="840"/>
      <c r="CV684" s="840"/>
      <c r="CW684" s="840"/>
      <c r="CX684" s="840"/>
      <c r="CY684" s="841"/>
      <c r="CZ684" s="839"/>
      <c r="DA684" s="840"/>
      <c r="DB684" s="840"/>
      <c r="DC684" s="840"/>
      <c r="DD684" s="840"/>
      <c r="DE684" s="840"/>
      <c r="DF684" s="840"/>
      <c r="DG684" s="840"/>
      <c r="DH684" s="840"/>
      <c r="DI684" s="841"/>
      <c r="DJ684" s="838"/>
      <c r="DK684" s="838"/>
      <c r="DL684" s="838"/>
      <c r="DM684" s="838"/>
      <c r="DN684" s="838"/>
      <c r="DO684" s="838"/>
      <c r="DP684" s="838"/>
      <c r="DQ684" s="838"/>
      <c r="DR684" s="838"/>
      <c r="DS684" s="838"/>
      <c r="DT684" s="838"/>
      <c r="DU684" s="838"/>
      <c r="DV684" s="838"/>
      <c r="DW684" s="838"/>
      <c r="DX684" s="838"/>
      <c r="DY684" s="842"/>
      <c r="DZ684" s="58"/>
      <c r="EA684" s="58"/>
      <c r="EE684" s="206"/>
      <c r="EF684" s="206"/>
      <c r="EG684" s="206"/>
      <c r="EH684" s="206"/>
      <c r="EI684" s="206"/>
      <c r="EJ684" s="206"/>
      <c r="EK684" s="206"/>
      <c r="EL684" s="206"/>
      <c r="EM684" s="206"/>
      <c r="EN684" s="206"/>
      <c r="EO684" s="206"/>
      <c r="EP684" s="206"/>
      <c r="EQ684" s="206"/>
      <c r="ER684" s="206"/>
      <c r="ES684" s="206"/>
      <c r="ET684" s="206"/>
      <c r="EU684" s="206"/>
      <c r="EV684" s="206"/>
      <c r="EW684" s="206"/>
      <c r="EX684" s="206"/>
      <c r="EY684" s="206"/>
      <c r="EZ684" s="206"/>
      <c r="FA684" s="206"/>
      <c r="FB684" s="206"/>
      <c r="FC684" s="206"/>
      <c r="FD684" s="206"/>
      <c r="FE684" s="206"/>
      <c r="FF684" s="206"/>
      <c r="FG684" s="206"/>
      <c r="FH684" s="206"/>
      <c r="FI684" s="206"/>
      <c r="FJ684" s="206"/>
      <c r="FK684" s="206"/>
      <c r="FL684" s="206"/>
      <c r="FM684" s="206"/>
      <c r="FN684" s="206"/>
      <c r="FO684" s="206"/>
      <c r="FP684" s="206"/>
      <c r="FQ684" s="206"/>
      <c r="FR684" s="206"/>
      <c r="FS684" s="206"/>
      <c r="FT684" s="206"/>
      <c r="FU684" s="206"/>
      <c r="FV684" s="206"/>
      <c r="FW684" s="206"/>
      <c r="FX684" s="206"/>
      <c r="FY684" s="206"/>
      <c r="FZ684" s="206"/>
      <c r="GA684" s="206"/>
      <c r="GB684" s="206"/>
      <c r="GC684" s="206"/>
      <c r="GD684" s="206"/>
      <c r="GE684" s="206"/>
      <c r="GF684" s="206"/>
      <c r="GG684" s="206"/>
      <c r="GH684" s="206"/>
      <c r="GI684" s="206"/>
      <c r="GJ684" s="206"/>
      <c r="GK684" s="206"/>
      <c r="GL684" s="206"/>
      <c r="GM684" s="206"/>
      <c r="GN684" s="242"/>
    </row>
    <row r="685" spans="2:196" ht="26.1" customHeight="1">
      <c r="B685" s="58"/>
      <c r="C685" s="58"/>
      <c r="D685" s="58"/>
      <c r="E685" s="58"/>
      <c r="F685" s="58"/>
      <c r="G685" s="58"/>
      <c r="H685" s="58"/>
      <c r="I685" s="58"/>
      <c r="J685" s="58"/>
      <c r="K685" s="58"/>
      <c r="L685" s="58"/>
      <c r="M685" s="58"/>
      <c r="N685" s="58"/>
      <c r="O685" s="58"/>
      <c r="P685" s="58"/>
      <c r="Q685" s="58"/>
      <c r="R685" s="58"/>
      <c r="S685" s="58"/>
      <c r="T685" s="58"/>
      <c r="U685" s="274"/>
      <c r="V685" s="274"/>
      <c r="W685" s="274"/>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R685" s="843"/>
      <c r="BS685" s="838"/>
      <c r="BT685" s="838"/>
      <c r="BU685" s="838"/>
      <c r="BV685" s="838"/>
      <c r="BW685" s="838"/>
      <c r="BX685" s="838"/>
      <c r="BY685" s="838"/>
      <c r="BZ685" s="838"/>
      <c r="CA685" s="838"/>
      <c r="CB685" s="838"/>
      <c r="CC685" s="838"/>
      <c r="CD685" s="838"/>
      <c r="CE685" s="838"/>
      <c r="CF685" s="838"/>
      <c r="CG685" s="838"/>
      <c r="CH685" s="838"/>
      <c r="CI685" s="838"/>
      <c r="CJ685" s="838"/>
      <c r="CK685" s="838"/>
      <c r="CL685" s="838"/>
      <c r="CM685" s="838"/>
      <c r="CN685" s="838"/>
      <c r="CO685" s="838"/>
      <c r="CP685" s="839"/>
      <c r="CQ685" s="840"/>
      <c r="CR685" s="840"/>
      <c r="CS685" s="840"/>
      <c r="CT685" s="840"/>
      <c r="CU685" s="840"/>
      <c r="CV685" s="840"/>
      <c r="CW685" s="840"/>
      <c r="CX685" s="840"/>
      <c r="CY685" s="841"/>
      <c r="CZ685" s="839"/>
      <c r="DA685" s="840"/>
      <c r="DB685" s="840"/>
      <c r="DC685" s="840"/>
      <c r="DD685" s="840"/>
      <c r="DE685" s="840"/>
      <c r="DF685" s="840"/>
      <c r="DG685" s="840"/>
      <c r="DH685" s="840"/>
      <c r="DI685" s="841"/>
      <c r="DJ685" s="838"/>
      <c r="DK685" s="838"/>
      <c r="DL685" s="838"/>
      <c r="DM685" s="838"/>
      <c r="DN685" s="838"/>
      <c r="DO685" s="838"/>
      <c r="DP685" s="838"/>
      <c r="DQ685" s="838"/>
      <c r="DR685" s="838"/>
      <c r="DS685" s="838"/>
      <c r="DT685" s="838"/>
      <c r="DU685" s="838"/>
      <c r="DV685" s="838"/>
      <c r="DW685" s="838"/>
      <c r="DX685" s="838"/>
      <c r="DY685" s="842"/>
      <c r="DZ685" s="58"/>
      <c r="EA685" s="58"/>
      <c r="EE685" s="206"/>
      <c r="EF685" s="206"/>
      <c r="EG685" s="206"/>
      <c r="EH685" s="206"/>
      <c r="EI685" s="206"/>
      <c r="EJ685" s="206"/>
      <c r="EK685" s="206"/>
      <c r="EL685" s="206"/>
      <c r="EM685" s="206"/>
      <c r="EN685" s="206"/>
      <c r="EO685" s="206"/>
      <c r="EP685" s="206"/>
      <c r="EQ685" s="206"/>
      <c r="ER685" s="206"/>
      <c r="ES685" s="206"/>
      <c r="ET685" s="206"/>
      <c r="EU685" s="206"/>
      <c r="EV685" s="206"/>
      <c r="EW685" s="206"/>
      <c r="EX685" s="206"/>
      <c r="EY685" s="206"/>
      <c r="EZ685" s="206"/>
      <c r="FA685" s="206"/>
      <c r="FB685" s="206"/>
      <c r="FC685" s="206"/>
      <c r="FD685" s="206"/>
      <c r="FE685" s="206"/>
      <c r="FF685" s="206"/>
      <c r="FG685" s="206"/>
      <c r="FH685" s="206"/>
      <c r="FI685" s="206"/>
      <c r="FJ685" s="206"/>
      <c r="FK685" s="206"/>
      <c r="FL685" s="206"/>
      <c r="FM685" s="206"/>
      <c r="FN685" s="206"/>
      <c r="FO685" s="206"/>
      <c r="FP685" s="206"/>
      <c r="FQ685" s="206"/>
      <c r="FR685" s="206"/>
      <c r="FS685" s="206"/>
      <c r="FT685" s="206"/>
      <c r="FU685" s="206"/>
      <c r="FV685" s="206"/>
      <c r="FW685" s="206"/>
      <c r="FX685" s="206"/>
      <c r="FY685" s="206"/>
      <c r="FZ685" s="206"/>
      <c r="GA685" s="206"/>
      <c r="GB685" s="206"/>
      <c r="GC685" s="206"/>
      <c r="GD685" s="206"/>
      <c r="GE685" s="206"/>
      <c r="GF685" s="206"/>
      <c r="GG685" s="206"/>
      <c r="GH685" s="206"/>
      <c r="GI685" s="206"/>
      <c r="GJ685" s="206"/>
      <c r="GK685" s="206"/>
      <c r="GL685" s="206"/>
      <c r="GM685" s="206"/>
      <c r="GN685" s="242"/>
    </row>
    <row r="686" spans="2:196" ht="26.1" customHeight="1">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274"/>
      <c r="BI686" s="274"/>
      <c r="BJ686" s="274"/>
      <c r="BK686" s="274"/>
      <c r="BR686" s="843"/>
      <c r="BS686" s="838"/>
      <c r="BT686" s="838"/>
      <c r="BU686" s="838"/>
      <c r="BV686" s="838"/>
      <c r="BW686" s="838"/>
      <c r="BX686" s="838"/>
      <c r="BY686" s="838"/>
      <c r="BZ686" s="838"/>
      <c r="CA686" s="838"/>
      <c r="CB686" s="838"/>
      <c r="CC686" s="838"/>
      <c r="CD686" s="838"/>
      <c r="CE686" s="838"/>
      <c r="CF686" s="838"/>
      <c r="CG686" s="838"/>
      <c r="CH686" s="838"/>
      <c r="CI686" s="838"/>
      <c r="CJ686" s="838"/>
      <c r="CK686" s="838"/>
      <c r="CL686" s="838"/>
      <c r="CM686" s="838"/>
      <c r="CN686" s="838"/>
      <c r="CO686" s="838"/>
      <c r="CP686" s="839"/>
      <c r="CQ686" s="840"/>
      <c r="CR686" s="840"/>
      <c r="CS686" s="840"/>
      <c r="CT686" s="840"/>
      <c r="CU686" s="840"/>
      <c r="CV686" s="840"/>
      <c r="CW686" s="840"/>
      <c r="CX686" s="840"/>
      <c r="CY686" s="841"/>
      <c r="CZ686" s="839"/>
      <c r="DA686" s="840"/>
      <c r="DB686" s="840"/>
      <c r="DC686" s="840"/>
      <c r="DD686" s="840"/>
      <c r="DE686" s="840"/>
      <c r="DF686" s="840"/>
      <c r="DG686" s="840"/>
      <c r="DH686" s="840"/>
      <c r="DI686" s="841"/>
      <c r="DJ686" s="838"/>
      <c r="DK686" s="838"/>
      <c r="DL686" s="838"/>
      <c r="DM686" s="838"/>
      <c r="DN686" s="838"/>
      <c r="DO686" s="838"/>
      <c r="DP686" s="838"/>
      <c r="DQ686" s="838"/>
      <c r="DR686" s="838"/>
      <c r="DS686" s="838"/>
      <c r="DT686" s="838"/>
      <c r="DU686" s="838"/>
      <c r="DV686" s="838"/>
      <c r="DW686" s="838"/>
      <c r="DX686" s="838"/>
      <c r="DY686" s="842"/>
      <c r="DZ686" s="58"/>
      <c r="EA686" s="58"/>
      <c r="EE686" s="206"/>
      <c r="EF686" s="206"/>
      <c r="EG686" s="206"/>
      <c r="EH686" s="206"/>
      <c r="EI686" s="206"/>
      <c r="EJ686" s="206"/>
      <c r="EK686" s="206"/>
      <c r="EL686" s="206"/>
      <c r="EM686" s="206"/>
      <c r="EN686" s="206"/>
      <c r="EO686" s="206"/>
      <c r="EP686" s="206"/>
      <c r="EQ686" s="206"/>
      <c r="ER686" s="206"/>
      <c r="ES686" s="206"/>
      <c r="ET686" s="206"/>
      <c r="EU686" s="206"/>
      <c r="EV686" s="206"/>
      <c r="EW686" s="206"/>
      <c r="EX686" s="206"/>
      <c r="EY686" s="206"/>
      <c r="EZ686" s="206"/>
      <c r="FA686" s="206"/>
      <c r="FB686" s="206"/>
      <c r="FC686" s="206"/>
      <c r="FD686" s="206"/>
      <c r="FE686" s="206"/>
      <c r="FF686" s="206"/>
      <c r="FG686" s="206"/>
      <c r="FH686" s="206"/>
      <c r="FI686" s="206"/>
      <c r="FJ686" s="206"/>
      <c r="FK686" s="206"/>
      <c r="FL686" s="206"/>
      <c r="FM686" s="206"/>
      <c r="FN686" s="206"/>
      <c r="FO686" s="206"/>
      <c r="FP686" s="206"/>
      <c r="FQ686" s="206"/>
      <c r="FR686" s="206"/>
      <c r="FS686" s="206"/>
      <c r="FT686" s="206"/>
      <c r="FU686" s="206"/>
      <c r="FV686" s="206"/>
      <c r="FW686" s="206"/>
      <c r="FX686" s="206"/>
      <c r="FY686" s="206"/>
      <c r="FZ686" s="206"/>
      <c r="GA686" s="206"/>
      <c r="GB686" s="206"/>
      <c r="GC686" s="206"/>
      <c r="GD686" s="206"/>
      <c r="GE686" s="206"/>
      <c r="GF686" s="206"/>
      <c r="GG686" s="206"/>
      <c r="GH686" s="206"/>
      <c r="GI686" s="206"/>
      <c r="GJ686" s="206"/>
      <c r="GK686" s="206"/>
      <c r="GL686" s="206"/>
      <c r="GM686" s="206"/>
      <c r="GN686" s="242"/>
    </row>
    <row r="687" spans="2:196" ht="26.1" customHeight="1">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R687" s="843"/>
      <c r="BS687" s="838"/>
      <c r="BT687" s="838"/>
      <c r="BU687" s="838"/>
      <c r="BV687" s="838"/>
      <c r="BW687" s="838"/>
      <c r="BX687" s="838"/>
      <c r="BY687" s="838"/>
      <c r="BZ687" s="838"/>
      <c r="CA687" s="838"/>
      <c r="CB687" s="838"/>
      <c r="CC687" s="838"/>
      <c r="CD687" s="838"/>
      <c r="CE687" s="838"/>
      <c r="CF687" s="838"/>
      <c r="CG687" s="838"/>
      <c r="CH687" s="838"/>
      <c r="CI687" s="838"/>
      <c r="CJ687" s="838"/>
      <c r="CK687" s="838"/>
      <c r="CL687" s="838"/>
      <c r="CM687" s="838"/>
      <c r="CN687" s="838"/>
      <c r="CO687" s="838"/>
      <c r="CP687" s="839"/>
      <c r="CQ687" s="840"/>
      <c r="CR687" s="840"/>
      <c r="CS687" s="840"/>
      <c r="CT687" s="840"/>
      <c r="CU687" s="840"/>
      <c r="CV687" s="840"/>
      <c r="CW687" s="840"/>
      <c r="CX687" s="840"/>
      <c r="CY687" s="841"/>
      <c r="CZ687" s="839"/>
      <c r="DA687" s="840"/>
      <c r="DB687" s="840"/>
      <c r="DC687" s="840"/>
      <c r="DD687" s="840"/>
      <c r="DE687" s="840"/>
      <c r="DF687" s="840"/>
      <c r="DG687" s="840"/>
      <c r="DH687" s="840"/>
      <c r="DI687" s="841"/>
      <c r="DJ687" s="838"/>
      <c r="DK687" s="838"/>
      <c r="DL687" s="838"/>
      <c r="DM687" s="838"/>
      <c r="DN687" s="838"/>
      <c r="DO687" s="838"/>
      <c r="DP687" s="838"/>
      <c r="DQ687" s="838"/>
      <c r="DR687" s="838"/>
      <c r="DS687" s="838"/>
      <c r="DT687" s="838"/>
      <c r="DU687" s="838"/>
      <c r="DV687" s="838"/>
      <c r="DW687" s="838"/>
      <c r="DX687" s="838"/>
      <c r="DY687" s="842"/>
      <c r="DZ687" s="58"/>
      <c r="EA687" s="58"/>
      <c r="EE687" s="206"/>
      <c r="EF687" s="206"/>
      <c r="EG687" s="206"/>
      <c r="EH687" s="206"/>
      <c r="EI687" s="206"/>
      <c r="EJ687" s="206"/>
      <c r="EK687" s="206"/>
      <c r="EL687" s="206"/>
      <c r="EM687" s="206"/>
      <c r="EN687" s="206"/>
      <c r="EO687" s="206"/>
      <c r="EP687" s="206"/>
      <c r="EQ687" s="206"/>
      <c r="ER687" s="206"/>
      <c r="ES687" s="206"/>
      <c r="ET687" s="206"/>
      <c r="EU687" s="206"/>
      <c r="EV687" s="206"/>
      <c r="EW687" s="206"/>
      <c r="EX687" s="206"/>
      <c r="EY687" s="206"/>
      <c r="EZ687" s="206"/>
      <c r="FA687" s="206"/>
      <c r="FB687" s="206"/>
      <c r="FC687" s="206"/>
      <c r="FD687" s="206"/>
      <c r="FE687" s="206"/>
      <c r="FF687" s="206"/>
      <c r="FG687" s="206"/>
      <c r="FH687" s="206"/>
      <c r="FI687" s="206"/>
      <c r="FJ687" s="206"/>
      <c r="FK687" s="206"/>
      <c r="FL687" s="206"/>
      <c r="FM687" s="206"/>
      <c r="FN687" s="206"/>
      <c r="FO687" s="206"/>
      <c r="FP687" s="206"/>
      <c r="FQ687" s="206"/>
      <c r="FR687" s="206"/>
      <c r="FS687" s="206"/>
      <c r="FT687" s="206"/>
      <c r="FU687" s="206"/>
      <c r="FV687" s="206"/>
      <c r="FW687" s="206"/>
      <c r="FX687" s="206"/>
      <c r="FY687" s="206"/>
      <c r="FZ687" s="206"/>
      <c r="GA687" s="206"/>
      <c r="GB687" s="206"/>
      <c r="GC687" s="206"/>
      <c r="GD687" s="206"/>
      <c r="GE687" s="206"/>
      <c r="GF687" s="206"/>
      <c r="GG687" s="206"/>
      <c r="GH687" s="206"/>
      <c r="GI687" s="206"/>
      <c r="GJ687" s="206"/>
      <c r="GK687" s="206"/>
      <c r="GL687" s="206"/>
      <c r="GM687" s="206"/>
      <c r="GN687" s="242"/>
    </row>
    <row r="688" spans="2:196" ht="26.1" customHeight="1">
      <c r="B688" s="274"/>
      <c r="C688" s="274"/>
      <c r="D688" s="58"/>
      <c r="E688" s="58"/>
      <c r="F688" s="58"/>
      <c r="G688" s="58"/>
      <c r="H688" s="58"/>
      <c r="I688" s="58"/>
      <c r="J688" s="58"/>
      <c r="K688" s="58"/>
      <c r="L688" s="58"/>
      <c r="M688" s="58"/>
      <c r="N688" s="58"/>
      <c r="O688" s="58"/>
      <c r="P688" s="58"/>
      <c r="Q688" s="58"/>
      <c r="R688" s="58"/>
      <c r="S688" s="274"/>
      <c r="T688" s="58"/>
      <c r="U688" s="58"/>
      <c r="V688" s="58"/>
      <c r="W688" s="58"/>
      <c r="X688" s="58"/>
      <c r="Y688" s="58"/>
      <c r="Z688" s="58"/>
      <c r="AA688" s="58"/>
      <c r="AB688" s="58"/>
      <c r="AC688" s="58"/>
      <c r="AD688" s="58"/>
      <c r="AE688" s="58"/>
      <c r="AF688" s="274"/>
      <c r="AG688" s="58"/>
      <c r="AH688" s="58"/>
      <c r="AI688" s="58"/>
      <c r="AJ688" s="58"/>
      <c r="AK688" s="58"/>
      <c r="AL688" s="58"/>
      <c r="AM688" s="58"/>
      <c r="AN688" s="58"/>
      <c r="AO688" s="58"/>
      <c r="AP688" s="58"/>
      <c r="AQ688" s="58"/>
      <c r="AR688" s="58"/>
      <c r="AS688" s="274"/>
      <c r="AT688" s="58"/>
      <c r="AU688" s="58"/>
      <c r="AV688" s="58"/>
      <c r="AW688" s="58"/>
      <c r="AX688" s="58"/>
      <c r="AY688" s="58"/>
      <c r="AZ688" s="58"/>
      <c r="BA688" s="58"/>
      <c r="BB688" s="58"/>
      <c r="BC688" s="58"/>
      <c r="BD688" s="58"/>
      <c r="BE688" s="58"/>
      <c r="BF688" s="58"/>
      <c r="BG688" s="58"/>
      <c r="BH688" s="58"/>
      <c r="BI688" s="58"/>
      <c r="BJ688" s="58"/>
      <c r="BK688" s="58"/>
      <c r="BR688" s="843"/>
      <c r="BS688" s="838"/>
      <c r="BT688" s="838"/>
      <c r="BU688" s="838"/>
      <c r="BV688" s="838"/>
      <c r="BW688" s="838"/>
      <c r="BX688" s="838"/>
      <c r="BY688" s="838"/>
      <c r="BZ688" s="838"/>
      <c r="CA688" s="838"/>
      <c r="CB688" s="838"/>
      <c r="CC688" s="838"/>
      <c r="CD688" s="838"/>
      <c r="CE688" s="838"/>
      <c r="CF688" s="838"/>
      <c r="CG688" s="838"/>
      <c r="CH688" s="838"/>
      <c r="CI688" s="838"/>
      <c r="CJ688" s="838"/>
      <c r="CK688" s="838"/>
      <c r="CL688" s="838"/>
      <c r="CM688" s="838"/>
      <c r="CN688" s="838"/>
      <c r="CO688" s="838"/>
      <c r="CP688" s="839"/>
      <c r="CQ688" s="840"/>
      <c r="CR688" s="840"/>
      <c r="CS688" s="840"/>
      <c r="CT688" s="840"/>
      <c r="CU688" s="840"/>
      <c r="CV688" s="840"/>
      <c r="CW688" s="840"/>
      <c r="CX688" s="840"/>
      <c r="CY688" s="841"/>
      <c r="CZ688" s="839"/>
      <c r="DA688" s="840"/>
      <c r="DB688" s="840"/>
      <c r="DC688" s="840"/>
      <c r="DD688" s="840"/>
      <c r="DE688" s="840"/>
      <c r="DF688" s="840"/>
      <c r="DG688" s="840"/>
      <c r="DH688" s="840"/>
      <c r="DI688" s="841"/>
      <c r="DJ688" s="838"/>
      <c r="DK688" s="838"/>
      <c r="DL688" s="838"/>
      <c r="DM688" s="838"/>
      <c r="DN688" s="838"/>
      <c r="DO688" s="838"/>
      <c r="DP688" s="838"/>
      <c r="DQ688" s="838"/>
      <c r="DR688" s="838"/>
      <c r="DS688" s="838"/>
      <c r="DT688" s="838"/>
      <c r="DU688" s="838"/>
      <c r="DV688" s="838"/>
      <c r="DW688" s="838"/>
      <c r="DX688" s="838"/>
      <c r="DY688" s="842"/>
      <c r="DZ688" s="58"/>
      <c r="EA688" s="58"/>
      <c r="EE688" s="206"/>
      <c r="EF688" s="206"/>
      <c r="EG688" s="206"/>
      <c r="EH688" s="206"/>
      <c r="EI688" s="206"/>
      <c r="EJ688" s="206"/>
      <c r="EK688" s="206"/>
      <c r="EL688" s="206"/>
      <c r="EM688" s="206"/>
      <c r="EN688" s="206"/>
      <c r="EO688" s="206"/>
      <c r="EP688" s="206"/>
      <c r="EQ688" s="206"/>
      <c r="ER688" s="206"/>
      <c r="ES688" s="206"/>
      <c r="ET688" s="206"/>
      <c r="EU688" s="206"/>
      <c r="EV688" s="206"/>
      <c r="EW688" s="206"/>
      <c r="EX688" s="206"/>
      <c r="EY688" s="206"/>
      <c r="EZ688" s="206"/>
      <c r="FA688" s="206"/>
      <c r="FB688" s="206"/>
      <c r="FC688" s="206"/>
      <c r="FD688" s="206"/>
      <c r="FE688" s="206"/>
      <c r="FF688" s="206"/>
      <c r="FG688" s="206"/>
      <c r="FH688" s="206"/>
      <c r="FI688" s="206"/>
      <c r="FJ688" s="206"/>
      <c r="FK688" s="206"/>
      <c r="FL688" s="206"/>
      <c r="FM688" s="206"/>
      <c r="FN688" s="206"/>
      <c r="FO688" s="206"/>
      <c r="FP688" s="206"/>
      <c r="FQ688" s="206"/>
      <c r="FR688" s="206"/>
      <c r="FS688" s="206"/>
      <c r="FT688" s="206"/>
      <c r="FU688" s="206"/>
      <c r="FV688" s="206"/>
      <c r="FW688" s="206"/>
      <c r="FX688" s="206"/>
      <c r="FY688" s="206"/>
      <c r="FZ688" s="206"/>
      <c r="GA688" s="206"/>
      <c r="GB688" s="206"/>
      <c r="GC688" s="206"/>
      <c r="GD688" s="206"/>
      <c r="GE688" s="206"/>
      <c r="GF688" s="206"/>
      <c r="GG688" s="206"/>
      <c r="GH688" s="206"/>
      <c r="GI688" s="206"/>
      <c r="GJ688" s="206"/>
      <c r="GK688" s="206"/>
      <c r="GL688" s="206"/>
      <c r="GM688" s="206"/>
      <c r="GN688" s="242"/>
    </row>
    <row r="689" spans="1:196" ht="26.1" customHeight="1">
      <c r="B689" s="274"/>
      <c r="C689" s="274"/>
      <c r="D689" s="58"/>
      <c r="E689" s="58"/>
      <c r="F689" s="58"/>
      <c r="G689" s="58"/>
      <c r="H689" s="58"/>
      <c r="I689" s="58"/>
      <c r="J689" s="58"/>
      <c r="K689" s="58"/>
      <c r="L689" s="58"/>
      <c r="M689" s="58"/>
      <c r="N689" s="58"/>
      <c r="O689" s="58"/>
      <c r="P689" s="58"/>
      <c r="Q689" s="58"/>
      <c r="R689" s="58"/>
      <c r="S689" s="274"/>
      <c r="T689" s="58"/>
      <c r="U689" s="58"/>
      <c r="V689" s="58"/>
      <c r="W689" s="58"/>
      <c r="X689" s="58"/>
      <c r="Y689" s="58"/>
      <c r="Z689" s="58"/>
      <c r="AA689" s="58"/>
      <c r="AB689" s="58"/>
      <c r="AC689" s="58"/>
      <c r="AD689" s="58"/>
      <c r="AE689" s="58"/>
      <c r="AF689" s="274"/>
      <c r="AG689" s="58"/>
      <c r="AH689" s="58"/>
      <c r="AI689" s="58"/>
      <c r="AJ689" s="58"/>
      <c r="AK689" s="58"/>
      <c r="AL689" s="58"/>
      <c r="AM689" s="58"/>
      <c r="AN689" s="58"/>
      <c r="AO689" s="58"/>
      <c r="AP689" s="58"/>
      <c r="AQ689" s="58"/>
      <c r="AR689" s="58"/>
      <c r="AS689" s="274"/>
      <c r="AT689" s="58"/>
      <c r="AU689" s="58"/>
      <c r="AV689" s="58"/>
      <c r="AW689" s="58"/>
      <c r="AX689" s="58"/>
      <c r="AY689" s="58"/>
      <c r="AZ689" s="58"/>
      <c r="BA689" s="58"/>
      <c r="BB689" s="58"/>
      <c r="BC689" s="58"/>
      <c r="BD689" s="58"/>
      <c r="BE689" s="58"/>
      <c r="BF689" s="58"/>
      <c r="BG689" s="58"/>
      <c r="BH689" s="58"/>
      <c r="BI689" s="58"/>
      <c r="BJ689" s="58"/>
      <c r="BK689" s="58"/>
      <c r="BR689" s="843"/>
      <c r="BS689" s="838"/>
      <c r="BT689" s="838"/>
      <c r="BU689" s="838"/>
      <c r="BV689" s="838"/>
      <c r="BW689" s="838"/>
      <c r="BX689" s="838"/>
      <c r="BY689" s="838"/>
      <c r="BZ689" s="838"/>
      <c r="CA689" s="838"/>
      <c r="CB689" s="838"/>
      <c r="CC689" s="838"/>
      <c r="CD689" s="838"/>
      <c r="CE689" s="838"/>
      <c r="CF689" s="838"/>
      <c r="CG689" s="838"/>
      <c r="CH689" s="838"/>
      <c r="CI689" s="838"/>
      <c r="CJ689" s="838"/>
      <c r="CK689" s="838"/>
      <c r="CL689" s="838"/>
      <c r="CM689" s="838"/>
      <c r="CN689" s="838"/>
      <c r="CO689" s="838"/>
      <c r="CP689" s="839"/>
      <c r="CQ689" s="840"/>
      <c r="CR689" s="840"/>
      <c r="CS689" s="840"/>
      <c r="CT689" s="840"/>
      <c r="CU689" s="840"/>
      <c r="CV689" s="840"/>
      <c r="CW689" s="840"/>
      <c r="CX689" s="840"/>
      <c r="CY689" s="841"/>
      <c r="CZ689" s="839"/>
      <c r="DA689" s="840"/>
      <c r="DB689" s="840"/>
      <c r="DC689" s="840"/>
      <c r="DD689" s="840"/>
      <c r="DE689" s="840"/>
      <c r="DF689" s="840"/>
      <c r="DG689" s="840"/>
      <c r="DH689" s="840"/>
      <c r="DI689" s="841"/>
      <c r="DJ689" s="838"/>
      <c r="DK689" s="838"/>
      <c r="DL689" s="838"/>
      <c r="DM689" s="838"/>
      <c r="DN689" s="838"/>
      <c r="DO689" s="838"/>
      <c r="DP689" s="838"/>
      <c r="DQ689" s="838"/>
      <c r="DR689" s="838"/>
      <c r="DS689" s="838"/>
      <c r="DT689" s="838"/>
      <c r="DU689" s="838"/>
      <c r="DV689" s="838"/>
      <c r="DW689" s="838"/>
      <c r="DX689" s="838"/>
      <c r="DY689" s="842"/>
      <c r="DZ689" s="58"/>
      <c r="EA689" s="58"/>
      <c r="EE689" s="206"/>
      <c r="EF689" s="206"/>
      <c r="EG689" s="206"/>
      <c r="EH689" s="206"/>
      <c r="EI689" s="206"/>
      <c r="EJ689" s="206"/>
      <c r="EK689" s="206"/>
      <c r="EL689" s="206"/>
      <c r="EM689" s="206"/>
      <c r="EN689" s="206"/>
      <c r="EO689" s="206"/>
      <c r="EP689" s="206"/>
      <c r="EQ689" s="206"/>
      <c r="ER689" s="206"/>
      <c r="ES689" s="206"/>
      <c r="ET689" s="206"/>
      <c r="EU689" s="206"/>
      <c r="EV689" s="206"/>
      <c r="EW689" s="206"/>
      <c r="EX689" s="206"/>
      <c r="EY689" s="206"/>
      <c r="EZ689" s="206"/>
      <c r="FA689" s="206"/>
      <c r="FB689" s="206"/>
      <c r="FC689" s="206"/>
      <c r="FD689" s="206"/>
      <c r="FE689" s="206"/>
      <c r="FF689" s="206"/>
      <c r="FG689" s="206"/>
      <c r="FH689" s="206"/>
      <c r="FI689" s="206"/>
      <c r="FJ689" s="206"/>
      <c r="FK689" s="206"/>
      <c r="FL689" s="206"/>
      <c r="FM689" s="206"/>
      <c r="FN689" s="206"/>
      <c r="FO689" s="206"/>
      <c r="FP689" s="206"/>
      <c r="FQ689" s="206"/>
      <c r="FR689" s="206"/>
      <c r="FS689" s="206"/>
      <c r="FT689" s="206"/>
      <c r="FU689" s="206"/>
      <c r="FV689" s="206"/>
      <c r="FW689" s="206"/>
      <c r="FX689" s="206"/>
      <c r="FY689" s="206"/>
      <c r="FZ689" s="206"/>
      <c r="GA689" s="206"/>
      <c r="GB689" s="206"/>
      <c r="GC689" s="206"/>
      <c r="GD689" s="206"/>
      <c r="GE689" s="206"/>
      <c r="GF689" s="206"/>
      <c r="GG689" s="206"/>
      <c r="GH689" s="206"/>
      <c r="GI689" s="206"/>
      <c r="GJ689" s="206"/>
      <c r="GK689" s="206"/>
      <c r="GL689" s="206"/>
      <c r="GM689" s="206"/>
      <c r="GN689" s="242"/>
    </row>
    <row r="690" spans="1:196" ht="26.1" customHeight="1">
      <c r="B690" s="274"/>
      <c r="C690" s="274"/>
      <c r="D690" s="58"/>
      <c r="E690" s="58"/>
      <c r="F690" s="58"/>
      <c r="G690" s="58"/>
      <c r="H690" s="58"/>
      <c r="I690" s="58"/>
      <c r="J690" s="58"/>
      <c r="K690" s="58"/>
      <c r="L690" s="58"/>
      <c r="M690" s="58"/>
      <c r="N690" s="58"/>
      <c r="O690" s="58"/>
      <c r="P690" s="58"/>
      <c r="Q690" s="58"/>
      <c r="R690" s="58"/>
      <c r="S690" s="274"/>
      <c r="T690" s="58"/>
      <c r="U690" s="58"/>
      <c r="V690" s="58"/>
      <c r="W690" s="58"/>
      <c r="X690" s="58"/>
      <c r="Y690" s="58"/>
      <c r="Z690" s="58"/>
      <c r="AA690" s="58"/>
      <c r="AB690" s="58"/>
      <c r="AC690" s="58"/>
      <c r="AD690" s="58"/>
      <c r="AE690" s="58"/>
      <c r="AF690" s="274"/>
      <c r="AG690" s="58"/>
      <c r="AH690" s="58"/>
      <c r="AI690" s="58"/>
      <c r="AJ690" s="58"/>
      <c r="AK690" s="58"/>
      <c r="AL690" s="58"/>
      <c r="AM690" s="58"/>
      <c r="AN690" s="58"/>
      <c r="AO690" s="58"/>
      <c r="AP690" s="58"/>
      <c r="AQ690" s="58"/>
      <c r="AR690" s="58"/>
      <c r="AS690" s="274"/>
      <c r="AT690" s="58"/>
      <c r="AU690" s="58"/>
      <c r="AV690" s="58"/>
      <c r="AW690" s="58"/>
      <c r="AX690" s="58"/>
      <c r="AY690" s="58"/>
      <c r="AZ690" s="58"/>
      <c r="BA690" s="58"/>
      <c r="BB690" s="58"/>
      <c r="BC690" s="58"/>
      <c r="BD690" s="58"/>
      <c r="BE690" s="58"/>
      <c r="BF690" s="58"/>
      <c r="BG690" s="58"/>
      <c r="BH690" s="58"/>
      <c r="BI690" s="58"/>
      <c r="BJ690" s="58"/>
      <c r="BK690" s="58"/>
      <c r="BR690" s="843"/>
      <c r="BS690" s="838"/>
      <c r="BT690" s="838"/>
      <c r="BU690" s="838"/>
      <c r="BV690" s="838"/>
      <c r="BW690" s="838"/>
      <c r="BX690" s="838"/>
      <c r="BY690" s="838"/>
      <c r="BZ690" s="838"/>
      <c r="CA690" s="838"/>
      <c r="CB690" s="838"/>
      <c r="CC690" s="838"/>
      <c r="CD690" s="838"/>
      <c r="CE690" s="838"/>
      <c r="CF690" s="838"/>
      <c r="CG690" s="838"/>
      <c r="CH690" s="838"/>
      <c r="CI690" s="838"/>
      <c r="CJ690" s="838"/>
      <c r="CK690" s="838"/>
      <c r="CL690" s="838"/>
      <c r="CM690" s="838"/>
      <c r="CN690" s="838"/>
      <c r="CO690" s="838"/>
      <c r="CP690" s="839"/>
      <c r="CQ690" s="840"/>
      <c r="CR690" s="840"/>
      <c r="CS690" s="840"/>
      <c r="CT690" s="840"/>
      <c r="CU690" s="840"/>
      <c r="CV690" s="840"/>
      <c r="CW690" s="840"/>
      <c r="CX690" s="840"/>
      <c r="CY690" s="841"/>
      <c r="CZ690" s="839"/>
      <c r="DA690" s="840"/>
      <c r="DB690" s="840"/>
      <c r="DC690" s="840"/>
      <c r="DD690" s="840"/>
      <c r="DE690" s="840"/>
      <c r="DF690" s="840"/>
      <c r="DG690" s="840"/>
      <c r="DH690" s="840"/>
      <c r="DI690" s="841"/>
      <c r="DJ690" s="838"/>
      <c r="DK690" s="838"/>
      <c r="DL690" s="838"/>
      <c r="DM690" s="838"/>
      <c r="DN690" s="838"/>
      <c r="DO690" s="838"/>
      <c r="DP690" s="838"/>
      <c r="DQ690" s="838"/>
      <c r="DR690" s="838"/>
      <c r="DS690" s="838"/>
      <c r="DT690" s="838"/>
      <c r="DU690" s="838"/>
      <c r="DV690" s="838"/>
      <c r="DW690" s="838"/>
      <c r="DX690" s="838"/>
      <c r="DY690" s="842"/>
      <c r="DZ690" s="58"/>
      <c r="EA690" s="58"/>
      <c r="EE690" s="206"/>
      <c r="EF690" s="206"/>
      <c r="EG690" s="206"/>
      <c r="EH690" s="206"/>
      <c r="EI690" s="206"/>
      <c r="EJ690" s="206"/>
      <c r="EK690" s="206"/>
      <c r="EL690" s="206"/>
      <c r="EM690" s="206"/>
      <c r="EN690" s="206"/>
      <c r="EO690" s="206"/>
      <c r="EP690" s="206"/>
      <c r="EQ690" s="206"/>
      <c r="ER690" s="206"/>
      <c r="ES690" s="206"/>
      <c r="ET690" s="206"/>
      <c r="EU690" s="206"/>
      <c r="EV690" s="206"/>
      <c r="EW690" s="206"/>
      <c r="EX690" s="206"/>
      <c r="EY690" s="206"/>
      <c r="EZ690" s="206"/>
      <c r="FA690" s="206"/>
      <c r="FB690" s="206"/>
      <c r="FC690" s="206"/>
      <c r="FD690" s="206"/>
      <c r="FE690" s="206"/>
      <c r="FF690" s="206"/>
      <c r="FG690" s="206"/>
      <c r="FH690" s="206"/>
      <c r="FI690" s="206"/>
      <c r="FJ690" s="206"/>
      <c r="FK690" s="206"/>
      <c r="FL690" s="206"/>
      <c r="FM690" s="206"/>
      <c r="FN690" s="206"/>
      <c r="FO690" s="206"/>
      <c r="FP690" s="206"/>
      <c r="FQ690" s="206"/>
      <c r="FR690" s="206"/>
      <c r="FS690" s="206"/>
      <c r="FT690" s="206"/>
      <c r="FU690" s="206"/>
      <c r="FV690" s="206"/>
      <c r="FW690" s="206"/>
      <c r="FX690" s="206"/>
      <c r="FY690" s="206"/>
      <c r="FZ690" s="206"/>
      <c r="GA690" s="206"/>
      <c r="GB690" s="206"/>
      <c r="GC690" s="206"/>
      <c r="GD690" s="206"/>
      <c r="GE690" s="206"/>
      <c r="GF690" s="206"/>
      <c r="GG690" s="206"/>
      <c r="GH690" s="206"/>
      <c r="GI690" s="206"/>
      <c r="GJ690" s="206"/>
      <c r="GK690" s="206"/>
      <c r="GL690" s="206"/>
      <c r="GM690" s="206"/>
      <c r="GN690" s="242"/>
    </row>
    <row r="691" spans="1:196" ht="26.1" customHeight="1">
      <c r="B691" s="274"/>
      <c r="C691" s="274"/>
      <c r="D691" s="58"/>
      <c r="E691" s="58"/>
      <c r="F691" s="58"/>
      <c r="G691" s="58"/>
      <c r="H691" s="58"/>
      <c r="I691" s="58"/>
      <c r="J691" s="58"/>
      <c r="K691" s="58"/>
      <c r="L691" s="58"/>
      <c r="M691" s="58"/>
      <c r="N691" s="58"/>
      <c r="O691" s="58"/>
      <c r="P691" s="58"/>
      <c r="Q691" s="58"/>
      <c r="R691" s="58"/>
      <c r="S691" s="274"/>
      <c r="T691" s="58"/>
      <c r="U691" s="58"/>
      <c r="V691" s="58"/>
      <c r="W691" s="58"/>
      <c r="X691" s="58"/>
      <c r="Y691" s="58"/>
      <c r="Z691" s="58"/>
      <c r="AA691" s="58"/>
      <c r="AB691" s="58"/>
      <c r="AC691" s="58"/>
      <c r="AD691" s="58"/>
      <c r="AE691" s="58"/>
      <c r="AF691" s="274"/>
      <c r="AG691" s="58"/>
      <c r="AH691" s="58"/>
      <c r="AI691" s="58"/>
      <c r="AJ691" s="58"/>
      <c r="AK691" s="58"/>
      <c r="AL691" s="58"/>
      <c r="AM691" s="58"/>
      <c r="AN691" s="58"/>
      <c r="AO691" s="58"/>
      <c r="AP691" s="58"/>
      <c r="AQ691" s="58"/>
      <c r="AR691" s="58"/>
      <c r="AS691" s="274"/>
      <c r="AT691" s="58"/>
      <c r="AU691" s="58"/>
      <c r="AV691" s="58"/>
      <c r="AW691" s="58"/>
      <c r="AX691" s="58"/>
      <c r="AY691" s="58"/>
      <c r="AZ691" s="58"/>
      <c r="BA691" s="58"/>
      <c r="BB691" s="58"/>
      <c r="BC691" s="58"/>
      <c r="BD691" s="58"/>
      <c r="BE691" s="58"/>
      <c r="BF691" s="58"/>
      <c r="BG691" s="58"/>
      <c r="BH691" s="58"/>
      <c r="BI691" s="58"/>
      <c r="BJ691" s="58"/>
      <c r="BK691" s="58"/>
      <c r="BR691" s="843"/>
      <c r="BS691" s="838"/>
      <c r="BT691" s="838"/>
      <c r="BU691" s="838"/>
      <c r="BV691" s="838"/>
      <c r="BW691" s="838"/>
      <c r="BX691" s="838"/>
      <c r="BY691" s="838"/>
      <c r="BZ691" s="838"/>
      <c r="CA691" s="838"/>
      <c r="CB691" s="838"/>
      <c r="CC691" s="838"/>
      <c r="CD691" s="838"/>
      <c r="CE691" s="838"/>
      <c r="CF691" s="838"/>
      <c r="CG691" s="838"/>
      <c r="CH691" s="838"/>
      <c r="CI691" s="838"/>
      <c r="CJ691" s="838"/>
      <c r="CK691" s="838"/>
      <c r="CL691" s="838"/>
      <c r="CM691" s="838"/>
      <c r="CN691" s="838"/>
      <c r="CO691" s="838"/>
      <c r="CP691" s="839"/>
      <c r="CQ691" s="840"/>
      <c r="CR691" s="840"/>
      <c r="CS691" s="840"/>
      <c r="CT691" s="840"/>
      <c r="CU691" s="840"/>
      <c r="CV691" s="840"/>
      <c r="CW691" s="840"/>
      <c r="CX691" s="840"/>
      <c r="CY691" s="841"/>
      <c r="CZ691" s="839"/>
      <c r="DA691" s="840"/>
      <c r="DB691" s="840"/>
      <c r="DC691" s="840"/>
      <c r="DD691" s="840"/>
      <c r="DE691" s="840"/>
      <c r="DF691" s="840"/>
      <c r="DG691" s="840"/>
      <c r="DH691" s="840"/>
      <c r="DI691" s="841"/>
      <c r="DJ691" s="838"/>
      <c r="DK691" s="838"/>
      <c r="DL691" s="838"/>
      <c r="DM691" s="838"/>
      <c r="DN691" s="838"/>
      <c r="DO691" s="838"/>
      <c r="DP691" s="838"/>
      <c r="DQ691" s="838"/>
      <c r="DR691" s="838"/>
      <c r="DS691" s="838"/>
      <c r="DT691" s="838"/>
      <c r="DU691" s="838"/>
      <c r="DV691" s="838"/>
      <c r="DW691" s="838"/>
      <c r="DX691" s="838"/>
      <c r="DY691" s="842"/>
      <c r="DZ691" s="58"/>
      <c r="EA691" s="58"/>
      <c r="EE691" s="206"/>
      <c r="EF691" s="206"/>
      <c r="EG691" s="206"/>
      <c r="EH691" s="206"/>
      <c r="EI691" s="206"/>
      <c r="EJ691" s="206"/>
      <c r="EK691" s="206"/>
      <c r="EL691" s="206"/>
      <c r="EM691" s="206"/>
      <c r="EN691" s="206"/>
      <c r="EO691" s="206"/>
      <c r="EP691" s="206"/>
      <c r="EQ691" s="206"/>
      <c r="ER691" s="206"/>
      <c r="ES691" s="206"/>
      <c r="ET691" s="206"/>
      <c r="EU691" s="206"/>
      <c r="EV691" s="206"/>
      <c r="EW691" s="206"/>
      <c r="EX691" s="206"/>
      <c r="EY691" s="206"/>
      <c r="EZ691" s="206"/>
      <c r="FA691" s="206"/>
      <c r="FB691" s="206"/>
      <c r="FC691" s="206"/>
      <c r="FD691" s="206"/>
      <c r="FE691" s="206"/>
      <c r="FF691" s="206"/>
      <c r="FG691" s="206"/>
      <c r="FH691" s="206"/>
      <c r="FI691" s="206"/>
      <c r="FJ691" s="206"/>
      <c r="FK691" s="206"/>
      <c r="FL691" s="206"/>
      <c r="FM691" s="206"/>
      <c r="FN691" s="206"/>
      <c r="FO691" s="206"/>
      <c r="FP691" s="206"/>
      <c r="FQ691" s="206"/>
      <c r="FR691" s="206"/>
      <c r="FS691" s="206"/>
      <c r="FT691" s="206"/>
      <c r="FU691" s="206"/>
      <c r="FV691" s="206"/>
      <c r="FW691" s="206"/>
      <c r="FX691" s="206"/>
      <c r="FY691" s="206"/>
      <c r="FZ691" s="206"/>
      <c r="GA691" s="206"/>
      <c r="GB691" s="206"/>
      <c r="GC691" s="206"/>
      <c r="GD691" s="206"/>
      <c r="GE691" s="206"/>
      <c r="GF691" s="206"/>
      <c r="GG691" s="206"/>
      <c r="GH691" s="206"/>
      <c r="GI691" s="206"/>
      <c r="GJ691" s="206"/>
      <c r="GK691" s="206"/>
      <c r="GL691" s="206"/>
      <c r="GM691" s="206"/>
      <c r="GN691" s="242"/>
    </row>
    <row r="692" spans="1:196" ht="26.1" customHeight="1">
      <c r="B692" s="274"/>
      <c r="C692" s="274"/>
      <c r="D692" s="58"/>
      <c r="E692" s="58"/>
      <c r="F692" s="58"/>
      <c r="G692" s="58"/>
      <c r="H692" s="58"/>
      <c r="I692" s="58"/>
      <c r="J692" s="58"/>
      <c r="K692" s="58"/>
      <c r="L692" s="58"/>
      <c r="M692" s="58"/>
      <c r="N692" s="58"/>
      <c r="O692" s="58"/>
      <c r="P692" s="58"/>
      <c r="Q692" s="58"/>
      <c r="R692" s="58"/>
      <c r="S692" s="274"/>
      <c r="T692" s="58"/>
      <c r="U692" s="58"/>
      <c r="V692" s="58"/>
      <c r="W692" s="58"/>
      <c r="X692" s="58"/>
      <c r="Y692" s="58"/>
      <c r="Z692" s="58"/>
      <c r="AA692" s="58"/>
      <c r="AB692" s="58"/>
      <c r="AC692" s="58"/>
      <c r="AD692" s="58"/>
      <c r="AE692" s="58"/>
      <c r="AF692" s="274"/>
      <c r="AG692" s="58"/>
      <c r="AH692" s="58"/>
      <c r="AI692" s="58"/>
      <c r="AJ692" s="58"/>
      <c r="AK692" s="58"/>
      <c r="AL692" s="58"/>
      <c r="AM692" s="58"/>
      <c r="AN692" s="58"/>
      <c r="AO692" s="58"/>
      <c r="AP692" s="58"/>
      <c r="AQ692" s="58"/>
      <c r="AR692" s="58"/>
      <c r="AS692" s="274"/>
      <c r="AT692" s="58"/>
      <c r="AU692" s="58"/>
      <c r="AV692" s="58"/>
      <c r="AW692" s="58"/>
      <c r="AX692" s="58"/>
      <c r="AY692" s="58"/>
      <c r="AZ692" s="58"/>
      <c r="BA692" s="58"/>
      <c r="BB692" s="58"/>
      <c r="BC692" s="58"/>
      <c r="BD692" s="58"/>
      <c r="BE692" s="58"/>
      <c r="BF692" s="58"/>
      <c r="BG692" s="58"/>
      <c r="BH692" s="58"/>
      <c r="BI692" s="58"/>
      <c r="BJ692" s="58"/>
      <c r="BK692" s="58"/>
      <c r="BR692" s="843" t="s">
        <v>285</v>
      </c>
      <c r="BS692" s="838"/>
      <c r="BT692" s="838"/>
      <c r="BU692" s="838"/>
      <c r="BV692" s="838"/>
      <c r="BW692" s="838"/>
      <c r="BX692" s="838"/>
      <c r="BY692" s="838"/>
      <c r="BZ692" s="838" t="s">
        <v>132</v>
      </c>
      <c r="CA692" s="838"/>
      <c r="CB692" s="838"/>
      <c r="CC692" s="838"/>
      <c r="CD692" s="838"/>
      <c r="CE692" s="838"/>
      <c r="CF692" s="838"/>
      <c r="CG692" s="838"/>
      <c r="CH692" s="838">
        <v>4</v>
      </c>
      <c r="CI692" s="838"/>
      <c r="CJ692" s="838"/>
      <c r="CK692" s="838"/>
      <c r="CL692" s="838"/>
      <c r="CM692" s="838"/>
      <c r="CN692" s="838"/>
      <c r="CO692" s="838"/>
      <c r="CP692" s="844" t="s">
        <v>345</v>
      </c>
      <c r="CQ692" s="845"/>
      <c r="CR692" s="845"/>
      <c r="CS692" s="845"/>
      <c r="CT692" s="845"/>
      <c r="CU692" s="845"/>
      <c r="CV692" s="845"/>
      <c r="CW692" s="845"/>
      <c r="CX692" s="845"/>
      <c r="CY692" s="846"/>
      <c r="CZ692" s="844" t="s">
        <v>297</v>
      </c>
      <c r="DA692" s="845"/>
      <c r="DB692" s="845"/>
      <c r="DC692" s="845"/>
      <c r="DD692" s="845"/>
      <c r="DE692" s="845"/>
      <c r="DF692" s="845"/>
      <c r="DG692" s="845"/>
      <c r="DH692" s="845"/>
      <c r="DI692" s="846"/>
      <c r="DJ692" s="838" t="s">
        <v>183</v>
      </c>
      <c r="DK692" s="838"/>
      <c r="DL692" s="838"/>
      <c r="DM692" s="838"/>
      <c r="DN692" s="838"/>
      <c r="DO692" s="838"/>
      <c r="DP692" s="838"/>
      <c r="DQ692" s="838"/>
      <c r="DR692" s="838" t="s">
        <v>298</v>
      </c>
      <c r="DS692" s="838"/>
      <c r="DT692" s="838"/>
      <c r="DU692" s="838"/>
      <c r="DV692" s="838"/>
      <c r="DW692" s="838"/>
      <c r="DX692" s="838"/>
      <c r="DY692" s="842"/>
      <c r="DZ692" s="58"/>
      <c r="EA692" s="58"/>
      <c r="EE692" s="206"/>
      <c r="EF692" s="206"/>
      <c r="EG692" s="206"/>
      <c r="EH692" s="206"/>
      <c r="EI692" s="206"/>
      <c r="EJ692" s="206"/>
      <c r="EK692" s="206"/>
      <c r="EL692" s="206"/>
      <c r="EM692" s="206"/>
      <c r="EN692" s="206"/>
      <c r="EO692" s="206"/>
      <c r="EP692" s="206"/>
      <c r="EQ692" s="206"/>
      <c r="ER692" s="206"/>
      <c r="ES692" s="206"/>
      <c r="ET692" s="206"/>
      <c r="EU692" s="206"/>
      <c r="EV692" s="206"/>
      <c r="EW692" s="206"/>
      <c r="EX692" s="206"/>
      <c r="EY692" s="206"/>
      <c r="EZ692" s="206"/>
      <c r="FA692" s="206"/>
      <c r="FB692" s="206"/>
      <c r="FC692" s="206"/>
      <c r="FD692" s="206"/>
      <c r="FE692" s="199"/>
      <c r="FF692" s="199"/>
      <c r="FG692" s="199"/>
      <c r="FH692" s="199"/>
      <c r="FI692" s="199"/>
      <c r="FJ692" s="199"/>
      <c r="FK692" s="199"/>
      <c r="FL692" s="199"/>
      <c r="FM692" s="199"/>
      <c r="FN692" s="199"/>
      <c r="FO692" s="199"/>
      <c r="FP692" s="199"/>
      <c r="FQ692" s="199"/>
      <c r="FR692" s="199"/>
      <c r="FS692" s="199"/>
      <c r="FT692" s="199"/>
      <c r="FU692" s="199"/>
      <c r="FV692" s="199"/>
      <c r="FW692" s="199"/>
      <c r="FX692" s="199"/>
      <c r="FY692" s="206"/>
      <c r="FZ692" s="206"/>
      <c r="GA692" s="206"/>
      <c r="GB692" s="206"/>
      <c r="GC692" s="206"/>
      <c r="GD692" s="206"/>
      <c r="GE692" s="206"/>
      <c r="GF692" s="206"/>
      <c r="GG692" s="206"/>
      <c r="GH692" s="206"/>
      <c r="GI692" s="206"/>
      <c r="GJ692" s="206"/>
      <c r="GK692" s="206"/>
      <c r="GL692" s="206"/>
      <c r="GM692" s="206"/>
      <c r="GN692" s="242"/>
    </row>
    <row r="693" spans="1:196" ht="26.1" customHeight="1">
      <c r="B693" s="274"/>
      <c r="C693" s="274"/>
      <c r="D693" s="58"/>
      <c r="E693" s="58"/>
      <c r="F693" s="58"/>
      <c r="G693" s="58"/>
      <c r="H693" s="58"/>
      <c r="I693" s="58"/>
      <c r="J693" s="58"/>
      <c r="K693" s="58"/>
      <c r="L693" s="58"/>
      <c r="M693" s="58"/>
      <c r="N693" s="58"/>
      <c r="O693" s="58"/>
      <c r="P693" s="58"/>
      <c r="Q693" s="58"/>
      <c r="R693" s="58"/>
      <c r="S693" s="274"/>
      <c r="T693" s="58"/>
      <c r="U693" s="58"/>
      <c r="V693" s="58"/>
      <c r="W693" s="58"/>
      <c r="X693" s="58"/>
      <c r="Y693" s="58"/>
      <c r="Z693" s="58"/>
      <c r="AA693" s="58"/>
      <c r="AB693" s="58"/>
      <c r="AC693" s="58"/>
      <c r="AD693" s="58"/>
      <c r="AE693" s="58"/>
      <c r="AF693" s="274"/>
      <c r="AG693" s="58"/>
      <c r="AH693" s="58"/>
      <c r="AI693" s="58"/>
      <c r="AJ693" s="58"/>
      <c r="AK693" s="58"/>
      <c r="AL693" s="58"/>
      <c r="AM693" s="58"/>
      <c r="AN693" s="58"/>
      <c r="AO693" s="58"/>
      <c r="AP693" s="58"/>
      <c r="AQ693" s="58"/>
      <c r="AR693" s="58"/>
      <c r="AS693" s="274"/>
      <c r="AT693" s="58"/>
      <c r="AU693" s="58"/>
      <c r="AV693" s="58"/>
      <c r="AW693" s="58"/>
      <c r="AX693" s="58"/>
      <c r="AY693" s="58"/>
      <c r="AZ693" s="58"/>
      <c r="BA693" s="58"/>
      <c r="BB693" s="58"/>
      <c r="BC693" s="58"/>
      <c r="BD693" s="58"/>
      <c r="BE693" s="58"/>
      <c r="BF693" s="58"/>
      <c r="BG693" s="58"/>
      <c r="BH693" s="58"/>
      <c r="BI693" s="58"/>
      <c r="BJ693" s="58"/>
      <c r="BK693" s="58"/>
      <c r="BR693" s="843"/>
      <c r="BS693" s="838"/>
      <c r="BT693" s="838"/>
      <c r="BU693" s="838"/>
      <c r="BV693" s="838"/>
      <c r="BW693" s="838"/>
      <c r="BX693" s="838"/>
      <c r="BY693" s="838"/>
      <c r="BZ693" s="838"/>
      <c r="CA693" s="838"/>
      <c r="CB693" s="838"/>
      <c r="CC693" s="838"/>
      <c r="CD693" s="838"/>
      <c r="CE693" s="838"/>
      <c r="CF693" s="838"/>
      <c r="CG693" s="838"/>
      <c r="CH693" s="838"/>
      <c r="CI693" s="838"/>
      <c r="CJ693" s="838"/>
      <c r="CK693" s="838"/>
      <c r="CL693" s="838"/>
      <c r="CM693" s="838"/>
      <c r="CN693" s="838"/>
      <c r="CO693" s="838"/>
      <c r="CP693" s="839"/>
      <c r="CQ693" s="840"/>
      <c r="CR693" s="840"/>
      <c r="CS693" s="840"/>
      <c r="CT693" s="840"/>
      <c r="CU693" s="840"/>
      <c r="CV693" s="840"/>
      <c r="CW693" s="840"/>
      <c r="CX693" s="840"/>
      <c r="CY693" s="841"/>
      <c r="CZ693" s="839"/>
      <c r="DA693" s="840"/>
      <c r="DB693" s="840"/>
      <c r="DC693" s="840"/>
      <c r="DD693" s="840"/>
      <c r="DE693" s="840"/>
      <c r="DF693" s="840"/>
      <c r="DG693" s="840"/>
      <c r="DH693" s="840"/>
      <c r="DI693" s="841"/>
      <c r="DJ693" s="838"/>
      <c r="DK693" s="838"/>
      <c r="DL693" s="838"/>
      <c r="DM693" s="838"/>
      <c r="DN693" s="838"/>
      <c r="DO693" s="838"/>
      <c r="DP693" s="838"/>
      <c r="DQ693" s="838"/>
      <c r="DR693" s="838"/>
      <c r="DS693" s="838"/>
      <c r="DT693" s="838"/>
      <c r="DU693" s="838"/>
      <c r="DV693" s="838"/>
      <c r="DW693" s="838"/>
      <c r="DX693" s="838"/>
      <c r="DY693" s="842"/>
      <c r="DZ693" s="58"/>
      <c r="EA693" s="58"/>
      <c r="EE693" s="206"/>
      <c r="EF693" s="206"/>
      <c r="EG693" s="206"/>
      <c r="EH693" s="206"/>
      <c r="EI693" s="206"/>
      <c r="EJ693" s="206"/>
      <c r="EK693" s="206"/>
      <c r="EL693" s="206"/>
      <c r="EM693" s="206"/>
      <c r="EN693" s="206"/>
      <c r="EO693" s="206"/>
      <c r="EP693" s="206"/>
      <c r="EQ693" s="206"/>
      <c r="ER693" s="206"/>
      <c r="ES693" s="206"/>
      <c r="ET693" s="206"/>
      <c r="EU693" s="206"/>
      <c r="EV693" s="206"/>
      <c r="EW693" s="206"/>
      <c r="EX693" s="206"/>
      <c r="EY693" s="206"/>
      <c r="EZ693" s="206"/>
      <c r="FA693" s="206"/>
      <c r="FB693" s="206"/>
      <c r="FC693" s="206"/>
      <c r="FD693" s="206"/>
      <c r="FE693" s="206"/>
      <c r="FF693" s="206"/>
      <c r="FG693" s="206"/>
      <c r="FH693" s="206"/>
      <c r="FI693" s="206"/>
      <c r="FJ693" s="206"/>
      <c r="FK693" s="206"/>
      <c r="FL693" s="206"/>
      <c r="FM693" s="206"/>
      <c r="FN693" s="206"/>
      <c r="FO693" s="206"/>
      <c r="FP693" s="206"/>
      <c r="FQ693" s="206"/>
      <c r="FR693" s="206"/>
      <c r="FS693" s="206"/>
      <c r="FT693" s="206"/>
      <c r="FU693" s="206"/>
      <c r="FV693" s="206"/>
      <c r="FW693" s="206"/>
      <c r="FX693" s="206"/>
      <c r="FY693" s="206"/>
      <c r="FZ693" s="206"/>
      <c r="GA693" s="206"/>
      <c r="GB693" s="206"/>
      <c r="GC693" s="206"/>
      <c r="GD693" s="206"/>
      <c r="GE693" s="206"/>
      <c r="GF693" s="206"/>
      <c r="GG693" s="206"/>
      <c r="GH693" s="206"/>
      <c r="GI693" s="206"/>
      <c r="GJ693" s="206"/>
      <c r="GK693" s="206"/>
      <c r="GL693" s="206"/>
      <c r="GM693" s="206"/>
      <c r="GN693" s="242"/>
    </row>
    <row r="694" spans="1:196" ht="26.1" customHeight="1" thickBot="1">
      <c r="B694" s="274"/>
      <c r="C694" s="274"/>
      <c r="D694" s="58"/>
      <c r="E694" s="58"/>
      <c r="F694" s="58"/>
      <c r="G694" s="58"/>
      <c r="H694" s="58"/>
      <c r="I694" s="58"/>
      <c r="J694" s="58"/>
      <c r="K694" s="58"/>
      <c r="L694" s="58"/>
      <c r="M694" s="58"/>
      <c r="N694" s="58"/>
      <c r="O694" s="58"/>
      <c r="P694" s="58"/>
      <c r="Q694" s="58"/>
      <c r="R694" s="58"/>
      <c r="S694" s="274"/>
      <c r="T694" s="58"/>
      <c r="U694" s="58"/>
      <c r="V694" s="58"/>
      <c r="W694" s="58"/>
      <c r="X694" s="58"/>
      <c r="Y694" s="58"/>
      <c r="Z694" s="58"/>
      <c r="AA694" s="58"/>
      <c r="AB694" s="58"/>
      <c r="AC694" s="58"/>
      <c r="AD694" s="58"/>
      <c r="AE694" s="58"/>
      <c r="AF694" s="274"/>
      <c r="AG694" s="58"/>
      <c r="AH694" s="58"/>
      <c r="AI694" s="58"/>
      <c r="AJ694" s="58"/>
      <c r="AK694" s="58"/>
      <c r="AL694" s="58"/>
      <c r="AM694" s="58"/>
      <c r="AN694" s="58"/>
      <c r="AO694" s="58"/>
      <c r="AP694" s="58"/>
      <c r="AQ694" s="58"/>
      <c r="AR694" s="58"/>
      <c r="AS694" s="274"/>
      <c r="AT694" s="58"/>
      <c r="AU694" s="58"/>
      <c r="AV694" s="58"/>
      <c r="AW694" s="58"/>
      <c r="AX694" s="58"/>
      <c r="AY694" s="58"/>
      <c r="AZ694" s="58"/>
      <c r="BA694" s="58"/>
      <c r="BB694" s="58"/>
      <c r="BC694" s="58"/>
      <c r="BD694" s="58"/>
      <c r="BE694" s="58"/>
      <c r="BF694" s="58"/>
      <c r="BG694" s="58"/>
      <c r="BH694" s="58"/>
      <c r="BI694" s="58"/>
      <c r="BJ694" s="58"/>
      <c r="BK694" s="58"/>
      <c r="BR694" s="837"/>
      <c r="BS694" s="834"/>
      <c r="BT694" s="834"/>
      <c r="BU694" s="834"/>
      <c r="BV694" s="834"/>
      <c r="BW694" s="834"/>
      <c r="BX694" s="834"/>
      <c r="BY694" s="835"/>
      <c r="BZ694" s="833"/>
      <c r="CA694" s="834"/>
      <c r="CB694" s="834"/>
      <c r="CC694" s="834"/>
      <c r="CD694" s="834"/>
      <c r="CE694" s="834"/>
      <c r="CF694" s="834"/>
      <c r="CG694" s="835"/>
      <c r="CH694" s="833"/>
      <c r="CI694" s="834"/>
      <c r="CJ694" s="834"/>
      <c r="CK694" s="834"/>
      <c r="CL694" s="834"/>
      <c r="CM694" s="834"/>
      <c r="CN694" s="834"/>
      <c r="CO694" s="835"/>
      <c r="CP694" s="134"/>
      <c r="CQ694" s="135"/>
      <c r="CR694" s="135"/>
      <c r="CS694" s="135"/>
      <c r="CT694" s="135"/>
      <c r="CU694" s="135"/>
      <c r="CV694" s="135"/>
      <c r="CW694" s="135"/>
      <c r="CX694" s="135"/>
      <c r="CY694" s="136"/>
      <c r="CZ694" s="134"/>
      <c r="DA694" s="135"/>
      <c r="DB694" s="135"/>
      <c r="DC694" s="135"/>
      <c r="DD694" s="135"/>
      <c r="DE694" s="135"/>
      <c r="DF694" s="135"/>
      <c r="DG694" s="135"/>
      <c r="DH694" s="135"/>
      <c r="DI694" s="136"/>
      <c r="DJ694" s="833"/>
      <c r="DK694" s="834"/>
      <c r="DL694" s="834"/>
      <c r="DM694" s="834"/>
      <c r="DN694" s="834"/>
      <c r="DO694" s="834"/>
      <c r="DP694" s="834"/>
      <c r="DQ694" s="835"/>
      <c r="DR694" s="833"/>
      <c r="DS694" s="834"/>
      <c r="DT694" s="834"/>
      <c r="DU694" s="834"/>
      <c r="DV694" s="834"/>
      <c r="DW694" s="834"/>
      <c r="DX694" s="834"/>
      <c r="DY694" s="836"/>
      <c r="DZ694" s="58"/>
      <c r="EA694" s="58"/>
      <c r="EE694" s="206"/>
      <c r="EF694" s="206"/>
      <c r="EG694" s="206"/>
      <c r="EH694" s="206"/>
      <c r="EI694" s="206"/>
      <c r="EJ694" s="206"/>
      <c r="EK694" s="206"/>
      <c r="EL694" s="206"/>
      <c r="EM694" s="206"/>
      <c r="EN694" s="206"/>
      <c r="EO694" s="206"/>
      <c r="EP694" s="206"/>
      <c r="EQ694" s="206"/>
      <c r="ER694" s="206"/>
      <c r="ES694" s="206"/>
      <c r="ET694" s="206"/>
      <c r="EU694" s="206"/>
      <c r="EV694" s="206"/>
      <c r="EW694" s="206"/>
      <c r="EX694" s="206"/>
      <c r="EY694" s="206"/>
      <c r="EZ694" s="206"/>
      <c r="FA694" s="206"/>
      <c r="FB694" s="206"/>
      <c r="FC694" s="206"/>
      <c r="FD694" s="206"/>
      <c r="FE694" s="206"/>
      <c r="FF694" s="206"/>
      <c r="FG694" s="206"/>
      <c r="FH694" s="206"/>
      <c r="FI694" s="206"/>
      <c r="FJ694" s="206"/>
      <c r="FK694" s="206"/>
      <c r="FL694" s="206"/>
      <c r="FM694" s="206"/>
      <c r="FN694" s="206"/>
      <c r="FO694" s="206"/>
      <c r="FP694" s="206"/>
      <c r="FQ694" s="206"/>
      <c r="FR694" s="206"/>
      <c r="FS694" s="206"/>
      <c r="FT694" s="206"/>
      <c r="FU694" s="206"/>
      <c r="FV694" s="206"/>
      <c r="FW694" s="206"/>
      <c r="FX694" s="206"/>
      <c r="FY694" s="206"/>
      <c r="FZ694" s="206"/>
      <c r="GA694" s="206"/>
      <c r="GB694" s="206"/>
      <c r="GC694" s="206"/>
      <c r="GD694" s="206"/>
      <c r="GE694" s="206"/>
      <c r="GF694" s="206"/>
      <c r="GG694" s="206"/>
      <c r="GH694" s="206"/>
      <c r="GI694" s="206"/>
      <c r="GJ694" s="206"/>
      <c r="GK694" s="206"/>
      <c r="GL694" s="206"/>
      <c r="GM694" s="206"/>
      <c r="GN694" s="242"/>
    </row>
    <row r="695" spans="1:196" ht="18.75" customHeight="1">
      <c r="A695" s="58"/>
      <c r="B695" s="274"/>
      <c r="C695" s="274"/>
      <c r="D695" s="58"/>
      <c r="E695" s="58"/>
      <c r="F695" s="58"/>
      <c r="G695" s="58"/>
      <c r="H695" s="58"/>
      <c r="I695" s="58"/>
      <c r="J695" s="58"/>
      <c r="K695" s="58"/>
      <c r="L695" s="58"/>
      <c r="M695" s="58"/>
      <c r="N695" s="58"/>
      <c r="O695" s="58"/>
      <c r="P695" s="58"/>
      <c r="Q695" s="58"/>
      <c r="R695" s="58"/>
      <c r="S695" s="274"/>
      <c r="T695" s="58"/>
      <c r="U695" s="58"/>
      <c r="V695" s="58"/>
      <c r="W695" s="58"/>
      <c r="X695" s="58"/>
      <c r="Y695" s="58"/>
      <c r="Z695" s="58"/>
      <c r="AA695" s="58"/>
      <c r="AB695" s="58"/>
      <c r="AC695" s="58"/>
      <c r="AD695" s="58"/>
      <c r="AE695" s="58"/>
      <c r="AF695" s="274"/>
      <c r="AG695" s="58"/>
      <c r="AH695" s="58"/>
      <c r="AI695" s="58"/>
      <c r="AJ695" s="58"/>
      <c r="AK695" s="58"/>
      <c r="AL695" s="58"/>
      <c r="AM695" s="58"/>
      <c r="AN695" s="58"/>
      <c r="AO695" s="58"/>
      <c r="AP695" s="58"/>
      <c r="AQ695" s="58"/>
      <c r="AR695" s="58"/>
      <c r="AS695" s="274"/>
      <c r="AT695" s="58"/>
      <c r="AU695" s="58"/>
      <c r="AV695" s="58"/>
      <c r="AW695" s="58"/>
      <c r="AX695" s="58"/>
      <c r="AY695" s="58"/>
      <c r="AZ695" s="58"/>
      <c r="BA695" s="58"/>
      <c r="BB695" s="58"/>
      <c r="BC695" s="58"/>
      <c r="BD695" s="58"/>
      <c r="BE695" s="58"/>
      <c r="BF695" s="58"/>
      <c r="BG695" s="58"/>
      <c r="BH695" s="58"/>
      <c r="BI695" s="58"/>
      <c r="BJ695" s="58"/>
      <c r="BK695" s="58"/>
      <c r="BO695" s="58"/>
      <c r="BP695" s="58"/>
      <c r="BQ695" s="58"/>
      <c r="BR695" s="58"/>
      <c r="BS695" s="58"/>
      <c r="BT695" s="58"/>
      <c r="BU695" s="58"/>
    </row>
    <row r="696" spans="1:196" ht="18.75" customHeight="1">
      <c r="A696" s="58"/>
      <c r="B696" s="58"/>
      <c r="C696" s="58"/>
      <c r="D696" s="58"/>
      <c r="E696" s="58"/>
      <c r="F696" s="58"/>
      <c r="G696" s="58"/>
      <c r="BO696" s="58"/>
      <c r="BP696" s="58"/>
      <c r="BQ696" s="58"/>
      <c r="BR696" s="58"/>
      <c r="BS696" s="58"/>
      <c r="BT696" s="58"/>
      <c r="BU696" s="58"/>
    </row>
    <row r="697" spans="1:196" ht="18.75" customHeight="1">
      <c r="A697" s="58"/>
      <c r="B697" s="58"/>
      <c r="C697" s="58"/>
      <c r="D697" s="58"/>
      <c r="E697" s="58"/>
      <c r="F697" s="58"/>
      <c r="G697" s="58"/>
      <c r="BO697" s="58"/>
      <c r="BP697" s="58"/>
      <c r="BQ697" s="58"/>
      <c r="BR697" s="58"/>
      <c r="BS697" s="58"/>
      <c r="BT697" s="58"/>
      <c r="BU697" s="58"/>
    </row>
    <row r="698" spans="1:196" ht="18.75" customHeight="1">
      <c r="A698" s="58"/>
      <c r="B698" s="58"/>
      <c r="C698" s="58"/>
      <c r="D698" s="58"/>
      <c r="E698" s="58"/>
      <c r="F698" s="58"/>
      <c r="G698" s="58"/>
      <c r="BO698" s="58"/>
      <c r="BP698" s="58"/>
      <c r="BQ698" s="58"/>
      <c r="BR698" s="58"/>
      <c r="BS698" s="58"/>
      <c r="BT698" s="58"/>
      <c r="BU698" s="58"/>
    </row>
    <row r="699" spans="1:196" ht="18.75" customHeight="1">
      <c r="A699" s="58"/>
      <c r="B699" s="58"/>
      <c r="C699" s="58"/>
      <c r="D699" s="58"/>
      <c r="E699" s="58"/>
      <c r="F699" s="58"/>
      <c r="G699" s="58"/>
      <c r="BO699" s="58"/>
      <c r="BP699" s="58"/>
      <c r="BQ699" s="58"/>
      <c r="BR699" s="58"/>
      <c r="BS699" s="58"/>
      <c r="BT699" s="58"/>
      <c r="BU699" s="58"/>
    </row>
    <row r="700" spans="1:196" ht="18.75" customHeight="1">
      <c r="A700" s="58"/>
      <c r="B700" s="58"/>
      <c r="C700" s="58"/>
      <c r="D700" s="58"/>
      <c r="E700" s="58"/>
      <c r="F700" s="58"/>
      <c r="G700" s="58"/>
      <c r="BO700" s="58"/>
      <c r="BP700" s="58"/>
      <c r="BQ700" s="58"/>
      <c r="BR700" s="58"/>
      <c r="BS700" s="58"/>
      <c r="BT700" s="58"/>
      <c r="BU700" s="58"/>
    </row>
    <row r="703" spans="1:196" ht="18.75" customHeight="1">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BE703" s="758" t="s">
        <v>299</v>
      </c>
      <c r="BF703" s="759"/>
      <c r="BG703" s="759"/>
      <c r="BH703" s="759"/>
      <c r="BI703" s="759"/>
      <c r="BJ703" s="759"/>
      <c r="BK703" s="759"/>
      <c r="BL703" s="760"/>
      <c r="BP703" s="58"/>
      <c r="BQ703" s="273" t="s">
        <v>471</v>
      </c>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DS703" s="758" t="s">
        <v>223</v>
      </c>
      <c r="DT703" s="759"/>
      <c r="DU703" s="759"/>
      <c r="DV703" s="759"/>
      <c r="DW703" s="759"/>
      <c r="DX703" s="759"/>
      <c r="DY703" s="759"/>
      <c r="DZ703" s="760"/>
    </row>
    <row r="704" spans="1:196" ht="18.75" customHeight="1">
      <c r="B704" s="58"/>
      <c r="BE704" s="761"/>
      <c r="BF704" s="762"/>
      <c r="BG704" s="762"/>
      <c r="BH704" s="762"/>
      <c r="BI704" s="762"/>
      <c r="BJ704" s="762"/>
      <c r="BK704" s="762"/>
      <c r="BL704" s="763"/>
      <c r="BP704" s="58"/>
      <c r="DS704" s="761"/>
      <c r="DT704" s="762"/>
      <c r="DU704" s="762"/>
      <c r="DV704" s="762"/>
      <c r="DW704" s="762"/>
      <c r="DX704" s="762"/>
      <c r="DY704" s="762"/>
      <c r="DZ704" s="763"/>
    </row>
    <row r="705" spans="2:126" ht="18.75" customHeight="1">
      <c r="B705" s="58"/>
      <c r="C705" s="129" t="s">
        <v>94</v>
      </c>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BP705" s="58"/>
      <c r="BQ705" s="129" t="s">
        <v>94</v>
      </c>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row>
    <row r="706" spans="2:126" ht="18.75" customHeight="1">
      <c r="B706" s="58"/>
      <c r="C706" s="59"/>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BP706" s="58"/>
      <c r="BQ706" s="59"/>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row>
    <row r="707" spans="2:126" ht="18.75" customHeight="1" thickBot="1">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row>
    <row r="708" spans="2:126" ht="26.1" customHeight="1" thickBot="1">
      <c r="B708" s="58"/>
      <c r="C708" s="137" t="s">
        <v>441</v>
      </c>
      <c r="D708" s="138"/>
      <c r="E708" s="138"/>
      <c r="F708" s="138"/>
      <c r="G708" s="138"/>
      <c r="H708" s="139"/>
      <c r="I708" s="139"/>
      <c r="J708" s="139"/>
      <c r="K708" s="139"/>
      <c r="L708" s="139"/>
      <c r="M708" s="138" t="s">
        <v>95</v>
      </c>
      <c r="N708" s="829"/>
      <c r="O708" s="829"/>
      <c r="P708" s="829"/>
      <c r="Q708" s="829"/>
      <c r="R708" s="829"/>
      <c r="S708" s="829"/>
      <c r="T708" s="829"/>
      <c r="U708" s="829"/>
      <c r="V708" s="829"/>
      <c r="W708" s="829"/>
      <c r="X708" s="138" t="s">
        <v>96</v>
      </c>
      <c r="Y708" s="139"/>
      <c r="Z708" s="138" t="s">
        <v>95</v>
      </c>
      <c r="AA708" s="138" t="s">
        <v>442</v>
      </c>
      <c r="AB708" s="139"/>
      <c r="AC708" s="139"/>
      <c r="AD708" s="139"/>
      <c r="AE708" s="139"/>
      <c r="AF708" s="139"/>
      <c r="AG708" s="830"/>
      <c r="AH708" s="830"/>
      <c r="AI708" s="830"/>
      <c r="AJ708" s="830"/>
      <c r="AK708" s="830"/>
      <c r="AL708" s="830"/>
      <c r="AM708" s="830"/>
      <c r="AN708" s="830"/>
      <c r="AO708" s="830"/>
      <c r="AP708" s="830"/>
      <c r="AQ708" s="140" t="s">
        <v>96</v>
      </c>
      <c r="AR708" s="141"/>
      <c r="AX708" s="142"/>
      <c r="AY708" s="58"/>
      <c r="AZ708" s="58"/>
      <c r="BP708" s="58"/>
      <c r="BQ708" s="137" t="s">
        <v>441</v>
      </c>
      <c r="BR708" s="138"/>
      <c r="BS708" s="138"/>
      <c r="BT708" s="138"/>
      <c r="BU708" s="138"/>
      <c r="BV708" s="139"/>
      <c r="BW708" s="139"/>
      <c r="BX708" s="139"/>
      <c r="BY708" s="139"/>
      <c r="BZ708" s="139"/>
      <c r="CA708" s="138" t="s">
        <v>95</v>
      </c>
      <c r="CB708" s="829" t="s">
        <v>439</v>
      </c>
      <c r="CC708" s="829"/>
      <c r="CD708" s="829"/>
      <c r="CE708" s="829"/>
      <c r="CF708" s="829"/>
      <c r="CG708" s="829"/>
      <c r="CH708" s="829"/>
      <c r="CI708" s="829"/>
      <c r="CJ708" s="829"/>
      <c r="CK708" s="829"/>
      <c r="CL708" s="138" t="s">
        <v>96</v>
      </c>
      <c r="CM708" s="139"/>
      <c r="CN708" s="138" t="s">
        <v>95</v>
      </c>
      <c r="CO708" s="138" t="s">
        <v>442</v>
      </c>
      <c r="CP708" s="139"/>
      <c r="CQ708" s="139"/>
      <c r="CR708" s="139"/>
      <c r="CS708" s="139"/>
      <c r="CT708" s="139"/>
      <c r="CU708" s="830" t="s">
        <v>440</v>
      </c>
      <c r="CV708" s="830"/>
      <c r="CW708" s="830"/>
      <c r="CX708" s="830"/>
      <c r="CY708" s="830"/>
      <c r="CZ708" s="830"/>
      <c r="DA708" s="830"/>
      <c r="DB708" s="830"/>
      <c r="DC708" s="830"/>
      <c r="DD708" s="830"/>
      <c r="DE708" s="140" t="s">
        <v>96</v>
      </c>
      <c r="DF708" s="141"/>
      <c r="DL708" s="142"/>
      <c r="DM708" s="58"/>
      <c r="DN708" s="58"/>
    </row>
    <row r="709" spans="2:126" ht="18.75" customHeight="1" thickBot="1">
      <c r="B709" s="58"/>
      <c r="C709" s="58"/>
      <c r="D709" s="58"/>
      <c r="E709" s="143"/>
      <c r="F709" s="58"/>
      <c r="G709" s="58"/>
      <c r="H709" s="58"/>
      <c r="I709" s="58"/>
      <c r="J709" s="58"/>
      <c r="K709" s="58"/>
      <c r="L709" s="58"/>
      <c r="M709" s="58"/>
      <c r="N709" s="58"/>
      <c r="O709" s="58"/>
      <c r="P709" s="58"/>
      <c r="Q709" s="58"/>
      <c r="R709" s="58"/>
      <c r="S709" s="58"/>
      <c r="T709" s="58"/>
      <c r="U709" s="58"/>
      <c r="V709" s="58"/>
      <c r="W709" s="58"/>
      <c r="X709" s="58"/>
      <c r="Y709" s="58"/>
      <c r="Z709" s="58"/>
      <c r="BP709" s="58"/>
      <c r="BQ709" s="58"/>
      <c r="BR709" s="58"/>
      <c r="BS709" s="143"/>
      <c r="BT709" s="58"/>
      <c r="BU709" s="58"/>
      <c r="BV709" s="58"/>
      <c r="BW709" s="58"/>
      <c r="BX709" s="58"/>
      <c r="BY709" s="58"/>
      <c r="BZ709" s="58"/>
      <c r="CA709" s="58"/>
      <c r="CB709" s="58"/>
      <c r="CC709" s="58"/>
      <c r="CD709" s="58"/>
      <c r="CE709" s="58"/>
      <c r="CF709" s="58"/>
      <c r="CG709" s="58"/>
      <c r="CH709" s="58"/>
      <c r="CI709" s="58"/>
      <c r="CJ709" s="58"/>
      <c r="CK709" s="58"/>
      <c r="CL709" s="58"/>
      <c r="CM709" s="58"/>
      <c r="CN709" s="58"/>
    </row>
    <row r="710" spans="2:126" ht="18.75" customHeight="1">
      <c r="B710" s="58"/>
      <c r="C710" s="58"/>
      <c r="D710" s="58"/>
      <c r="E710" s="143"/>
      <c r="F710" s="58"/>
      <c r="I710" s="814" t="s">
        <v>443</v>
      </c>
      <c r="J710" s="815"/>
      <c r="K710" s="815"/>
      <c r="L710" s="815"/>
      <c r="M710" s="815"/>
      <c r="N710" s="815"/>
      <c r="O710" s="815"/>
      <c r="P710" s="816"/>
      <c r="Q710" s="823" t="s">
        <v>85</v>
      </c>
      <c r="R710" s="824"/>
      <c r="S710" s="824"/>
      <c r="T710" s="824"/>
      <c r="U710" s="824"/>
      <c r="V710" s="824"/>
      <c r="W710" s="824"/>
      <c r="X710" s="824"/>
      <c r="Y710" s="824"/>
      <c r="Z710" s="824"/>
      <c r="AA710" s="824"/>
      <c r="AB710" s="824"/>
      <c r="AC710" s="824"/>
      <c r="AD710" s="824"/>
      <c r="AE710" s="824"/>
      <c r="AF710" s="824"/>
      <c r="AG710" s="824"/>
      <c r="AH710" s="824"/>
      <c r="AI710" s="824"/>
      <c r="AJ710" s="825"/>
      <c r="AK710" s="823" t="s">
        <v>444</v>
      </c>
      <c r="AL710" s="824"/>
      <c r="AM710" s="824"/>
      <c r="AN710" s="824"/>
      <c r="AO710" s="824"/>
      <c r="AP710" s="824"/>
      <c r="AQ710" s="824"/>
      <c r="AR710" s="824"/>
      <c r="AS710" s="824"/>
      <c r="AT710" s="824"/>
      <c r="AU710" s="824"/>
      <c r="AV710" s="824"/>
      <c r="AW710" s="824"/>
      <c r="AX710" s="824"/>
      <c r="AY710" s="824"/>
      <c r="AZ710" s="824"/>
      <c r="BA710" s="824"/>
      <c r="BB710" s="824"/>
      <c r="BC710" s="824"/>
      <c r="BD710" s="824"/>
      <c r="BE710" s="824"/>
      <c r="BF710" s="824"/>
      <c r="BG710" s="824"/>
      <c r="BH710" s="825"/>
      <c r="BP710" s="58"/>
      <c r="BQ710" s="58"/>
      <c r="BR710" s="58"/>
      <c r="BS710" s="143"/>
      <c r="BT710" s="58"/>
      <c r="BW710" s="814" t="s">
        <v>443</v>
      </c>
      <c r="BX710" s="815"/>
      <c r="BY710" s="815"/>
      <c r="BZ710" s="815"/>
      <c r="CA710" s="815"/>
      <c r="CB710" s="815"/>
      <c r="CC710" s="815"/>
      <c r="CD710" s="816"/>
      <c r="CE710" s="823" t="s">
        <v>85</v>
      </c>
      <c r="CF710" s="824"/>
      <c r="CG710" s="824"/>
      <c r="CH710" s="824"/>
      <c r="CI710" s="824"/>
      <c r="CJ710" s="824"/>
      <c r="CK710" s="824"/>
      <c r="CL710" s="824"/>
      <c r="CM710" s="824"/>
      <c r="CN710" s="824"/>
      <c r="CO710" s="824"/>
      <c r="CP710" s="824"/>
      <c r="CQ710" s="824"/>
      <c r="CR710" s="824"/>
      <c r="CS710" s="824"/>
      <c r="CT710" s="824"/>
      <c r="CU710" s="824"/>
      <c r="CV710" s="824"/>
      <c r="CW710" s="824"/>
      <c r="CX710" s="825"/>
      <c r="CY710" s="823" t="s">
        <v>444</v>
      </c>
      <c r="CZ710" s="824"/>
      <c r="DA710" s="824"/>
      <c r="DB710" s="824"/>
      <c r="DC710" s="824"/>
      <c r="DD710" s="824"/>
      <c r="DE710" s="824"/>
      <c r="DF710" s="824"/>
      <c r="DG710" s="824"/>
      <c r="DH710" s="824"/>
      <c r="DI710" s="824"/>
      <c r="DJ710" s="824"/>
      <c r="DK710" s="824"/>
      <c r="DL710" s="824"/>
      <c r="DM710" s="824"/>
      <c r="DN710" s="824"/>
      <c r="DO710" s="824"/>
      <c r="DP710" s="824"/>
      <c r="DQ710" s="824"/>
      <c r="DR710" s="824"/>
      <c r="DS710" s="824"/>
      <c r="DT710" s="824"/>
      <c r="DU710" s="824"/>
      <c r="DV710" s="825"/>
    </row>
    <row r="711" spans="2:126" ht="18.75" customHeight="1" thickBot="1">
      <c r="B711" s="58"/>
      <c r="C711" s="58"/>
      <c r="D711" s="58"/>
      <c r="E711" s="143"/>
      <c r="F711" s="58"/>
      <c r="I711" s="817"/>
      <c r="J711" s="818"/>
      <c r="K711" s="818"/>
      <c r="L711" s="818"/>
      <c r="M711" s="818"/>
      <c r="N711" s="818"/>
      <c r="O711" s="818"/>
      <c r="P711" s="819"/>
      <c r="Q711" s="826"/>
      <c r="R711" s="827"/>
      <c r="S711" s="827"/>
      <c r="T711" s="827"/>
      <c r="U711" s="827"/>
      <c r="V711" s="827"/>
      <c r="W711" s="827"/>
      <c r="X711" s="827"/>
      <c r="Y711" s="827"/>
      <c r="Z711" s="827"/>
      <c r="AA711" s="827"/>
      <c r="AB711" s="827"/>
      <c r="AC711" s="827"/>
      <c r="AD711" s="827"/>
      <c r="AE711" s="827"/>
      <c r="AF711" s="827"/>
      <c r="AG711" s="827"/>
      <c r="AH711" s="827"/>
      <c r="AI711" s="827"/>
      <c r="AJ711" s="828"/>
      <c r="AK711" s="826"/>
      <c r="AL711" s="827"/>
      <c r="AM711" s="827"/>
      <c r="AN711" s="827"/>
      <c r="AO711" s="827"/>
      <c r="AP711" s="827"/>
      <c r="AQ711" s="827"/>
      <c r="AR711" s="827"/>
      <c r="AS711" s="827"/>
      <c r="AT711" s="827"/>
      <c r="AU711" s="827"/>
      <c r="AV711" s="827"/>
      <c r="AW711" s="827"/>
      <c r="AX711" s="827"/>
      <c r="AY711" s="827"/>
      <c r="AZ711" s="827"/>
      <c r="BA711" s="827"/>
      <c r="BB711" s="827"/>
      <c r="BC711" s="827"/>
      <c r="BD711" s="827"/>
      <c r="BE711" s="827"/>
      <c r="BF711" s="827"/>
      <c r="BG711" s="827"/>
      <c r="BH711" s="828"/>
      <c r="BP711" s="58"/>
      <c r="BQ711" s="58"/>
      <c r="BR711" s="58"/>
      <c r="BS711" s="143"/>
      <c r="BT711" s="58"/>
      <c r="BW711" s="817"/>
      <c r="BX711" s="818"/>
      <c r="BY711" s="818"/>
      <c r="BZ711" s="818"/>
      <c r="CA711" s="818"/>
      <c r="CB711" s="818"/>
      <c r="CC711" s="818"/>
      <c r="CD711" s="819"/>
      <c r="CE711" s="826"/>
      <c r="CF711" s="827"/>
      <c r="CG711" s="827"/>
      <c r="CH711" s="827"/>
      <c r="CI711" s="827"/>
      <c r="CJ711" s="827"/>
      <c r="CK711" s="827"/>
      <c r="CL711" s="827"/>
      <c r="CM711" s="827"/>
      <c r="CN711" s="827"/>
      <c r="CO711" s="827"/>
      <c r="CP711" s="827"/>
      <c r="CQ711" s="827"/>
      <c r="CR711" s="827"/>
      <c r="CS711" s="827"/>
      <c r="CT711" s="827"/>
      <c r="CU711" s="827"/>
      <c r="CV711" s="827"/>
      <c r="CW711" s="827"/>
      <c r="CX711" s="828"/>
      <c r="CY711" s="826"/>
      <c r="CZ711" s="827"/>
      <c r="DA711" s="827"/>
      <c r="DB711" s="827"/>
      <c r="DC711" s="827"/>
      <c r="DD711" s="827"/>
      <c r="DE711" s="827"/>
      <c r="DF711" s="827"/>
      <c r="DG711" s="827"/>
      <c r="DH711" s="827"/>
      <c r="DI711" s="827"/>
      <c r="DJ711" s="827"/>
      <c r="DK711" s="827"/>
      <c r="DL711" s="827"/>
      <c r="DM711" s="827"/>
      <c r="DN711" s="827"/>
      <c r="DO711" s="827"/>
      <c r="DP711" s="827"/>
      <c r="DQ711" s="827"/>
      <c r="DR711" s="827"/>
      <c r="DS711" s="827"/>
      <c r="DT711" s="827"/>
      <c r="DU711" s="827"/>
      <c r="DV711" s="828"/>
    </row>
    <row r="712" spans="2:126" ht="18.75" customHeight="1">
      <c r="B712" s="58"/>
      <c r="C712" s="58"/>
      <c r="D712" s="58"/>
      <c r="E712" s="143"/>
      <c r="F712" s="58"/>
      <c r="I712" s="817"/>
      <c r="J712" s="818"/>
      <c r="K712" s="818"/>
      <c r="L712" s="818"/>
      <c r="M712" s="818"/>
      <c r="N712" s="818"/>
      <c r="O712" s="818"/>
      <c r="P712" s="819"/>
      <c r="Q712" s="177"/>
      <c r="R712" s="163"/>
      <c r="S712" s="163"/>
      <c r="T712" s="163"/>
      <c r="U712" s="163"/>
      <c r="V712" s="163"/>
      <c r="W712" s="163"/>
      <c r="X712" s="163"/>
      <c r="Y712" s="163"/>
      <c r="Z712" s="163"/>
      <c r="AA712" s="163"/>
      <c r="AB712" s="163"/>
      <c r="AC712" s="163"/>
      <c r="AD712" s="163"/>
      <c r="AE712" s="163"/>
      <c r="AF712" s="163"/>
      <c r="AG712" s="163"/>
      <c r="AH712" s="163"/>
      <c r="AI712" s="163"/>
      <c r="AJ712" s="144"/>
      <c r="AK712" s="163"/>
      <c r="AL712" s="163"/>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45"/>
      <c r="BP712" s="58"/>
      <c r="BQ712" s="58"/>
      <c r="BR712" s="58"/>
      <c r="BS712" s="143"/>
      <c r="BT712" s="58"/>
      <c r="BW712" s="817"/>
      <c r="BX712" s="818"/>
      <c r="BY712" s="818"/>
      <c r="BZ712" s="818"/>
      <c r="CA712" s="818"/>
      <c r="CB712" s="818"/>
      <c r="CC712" s="818"/>
      <c r="CD712" s="819"/>
      <c r="CE712" s="177"/>
      <c r="CF712" s="163"/>
      <c r="CG712" s="163"/>
      <c r="CH712" s="163"/>
      <c r="CI712" s="163"/>
      <c r="CJ712" s="163"/>
      <c r="CK712" s="163"/>
      <c r="CL712" s="163"/>
      <c r="CM712" s="163"/>
      <c r="CN712" s="163"/>
      <c r="CO712" s="163"/>
      <c r="CP712" s="163"/>
      <c r="CQ712" s="163"/>
      <c r="CR712" s="163"/>
      <c r="CS712" s="163"/>
      <c r="CT712" s="163"/>
      <c r="CU712" s="163"/>
      <c r="CV712" s="163"/>
      <c r="CW712" s="163"/>
      <c r="CX712" s="144"/>
      <c r="CY712" s="163"/>
      <c r="CZ712" s="163"/>
      <c r="DA712" s="176"/>
      <c r="DB712" s="176"/>
      <c r="DC712" s="176"/>
      <c r="DD712" s="176"/>
      <c r="DE712" s="176"/>
      <c r="DF712" s="176"/>
      <c r="DG712" s="176"/>
      <c r="DH712" s="176"/>
      <c r="DI712" s="176"/>
      <c r="DJ712" s="176"/>
      <c r="DK712" s="176"/>
      <c r="DL712" s="176"/>
      <c r="DM712" s="176"/>
      <c r="DN712" s="176"/>
      <c r="DO712" s="176"/>
      <c r="DP712" s="176"/>
      <c r="DQ712" s="176"/>
      <c r="DR712" s="176"/>
      <c r="DS712" s="176"/>
      <c r="DT712" s="176"/>
      <c r="DU712" s="176"/>
      <c r="DV712" s="145"/>
    </row>
    <row r="713" spans="2:126" ht="18.75" customHeight="1" thickBot="1">
      <c r="B713" s="58"/>
      <c r="C713" s="58"/>
      <c r="D713" s="58"/>
      <c r="E713" s="146"/>
      <c r="F713" s="147"/>
      <c r="G713" s="86"/>
      <c r="H713" s="86"/>
      <c r="I713" s="817"/>
      <c r="J713" s="818"/>
      <c r="K713" s="818"/>
      <c r="L713" s="818"/>
      <c r="M713" s="818"/>
      <c r="N713" s="818"/>
      <c r="O713" s="818"/>
      <c r="P713" s="819"/>
      <c r="Q713" s="807" t="s">
        <v>300</v>
      </c>
      <c r="R713" s="808"/>
      <c r="S713" s="808"/>
      <c r="T713" s="808"/>
      <c r="U713" s="808" t="s">
        <v>100</v>
      </c>
      <c r="V713" s="808"/>
      <c r="W713" s="777"/>
      <c r="X713" s="777"/>
      <c r="Y713" s="777"/>
      <c r="Z713" s="777"/>
      <c r="AA713" s="777"/>
      <c r="AB713" s="777"/>
      <c r="AC713" s="777"/>
      <c r="AD713" s="777"/>
      <c r="AE713" s="777"/>
      <c r="AF713" s="777"/>
      <c r="AG713" s="58" t="s">
        <v>101</v>
      </c>
      <c r="AH713" s="58"/>
      <c r="AI713" s="58"/>
      <c r="AJ713" s="148"/>
      <c r="AK713" s="58"/>
      <c r="AL713" s="806" t="s">
        <v>52</v>
      </c>
      <c r="AM713" s="806"/>
      <c r="AN713" s="92" t="s">
        <v>102</v>
      </c>
      <c r="AO713" s="92"/>
      <c r="AP713" s="92"/>
      <c r="AQ713" s="92"/>
      <c r="AR713" s="92"/>
      <c r="AS713" s="92"/>
      <c r="AT713" s="92"/>
      <c r="AU713" s="92"/>
      <c r="AV713" s="92"/>
      <c r="AW713" s="92"/>
      <c r="AX713" s="92"/>
      <c r="AY713" s="92"/>
      <c r="AZ713" s="92"/>
      <c r="BA713" s="92"/>
      <c r="BB713" s="92"/>
      <c r="BC713" s="92"/>
      <c r="BD713" s="92"/>
      <c r="BE713" s="92"/>
      <c r="BF713" s="92"/>
      <c r="BG713" s="92"/>
      <c r="BH713" s="148"/>
      <c r="BP713" s="58"/>
      <c r="BQ713" s="58"/>
      <c r="BR713" s="58"/>
      <c r="BS713" s="146"/>
      <c r="BT713" s="147"/>
      <c r="BU713" s="86"/>
      <c r="BV713" s="86"/>
      <c r="BW713" s="817"/>
      <c r="BX713" s="818"/>
      <c r="BY713" s="818"/>
      <c r="BZ713" s="818"/>
      <c r="CA713" s="818"/>
      <c r="CB713" s="818"/>
      <c r="CC713" s="818"/>
      <c r="CD713" s="819"/>
      <c r="CE713" s="807" t="s">
        <v>300</v>
      </c>
      <c r="CF713" s="808"/>
      <c r="CG713" s="808"/>
      <c r="CH713" s="808"/>
      <c r="CI713" s="808" t="s">
        <v>100</v>
      </c>
      <c r="CJ713" s="808"/>
      <c r="CK713" s="777" t="s">
        <v>445</v>
      </c>
      <c r="CL713" s="777"/>
      <c r="CM713" s="777"/>
      <c r="CN713" s="777"/>
      <c r="CO713" s="777"/>
      <c r="CP713" s="777"/>
      <c r="CQ713" s="777"/>
      <c r="CR713" s="777"/>
      <c r="CS713" s="777"/>
      <c r="CT713" s="777"/>
      <c r="CU713" s="58" t="s">
        <v>101</v>
      </c>
      <c r="CV713" s="58"/>
      <c r="CW713" s="58"/>
      <c r="CX713" s="148"/>
      <c r="CY713" s="58"/>
      <c r="CZ713" s="806" t="s">
        <v>52</v>
      </c>
      <c r="DA713" s="806"/>
      <c r="DB713" s="92" t="s">
        <v>102</v>
      </c>
      <c r="DC713" s="92"/>
      <c r="DD713" s="92"/>
      <c r="DE713" s="92"/>
      <c r="DF713" s="92"/>
      <c r="DG713" s="92"/>
      <c r="DH713" s="92"/>
      <c r="DI713" s="92"/>
      <c r="DJ713" s="92"/>
      <c r="DK713" s="92"/>
      <c r="DL713" s="92"/>
      <c r="DM713" s="92"/>
      <c r="DN713" s="92"/>
      <c r="DO713" s="92"/>
      <c r="DP713" s="92"/>
      <c r="DQ713" s="92"/>
      <c r="DR713" s="92"/>
      <c r="DS713" s="92"/>
      <c r="DT713" s="92"/>
      <c r="DU713" s="92"/>
      <c r="DV713" s="148"/>
    </row>
    <row r="714" spans="2:126" ht="18.75" customHeight="1">
      <c r="B714" s="58"/>
      <c r="C714" s="58"/>
      <c r="D714" s="58"/>
      <c r="E714" s="143"/>
      <c r="F714" s="58"/>
      <c r="I714" s="817"/>
      <c r="J714" s="818"/>
      <c r="K714" s="818"/>
      <c r="L714" s="818"/>
      <c r="M714" s="818"/>
      <c r="N714" s="818"/>
      <c r="O714" s="818"/>
      <c r="P714" s="819"/>
      <c r="Q714" s="807" t="s">
        <v>301</v>
      </c>
      <c r="R714" s="808"/>
      <c r="S714" s="808"/>
      <c r="T714" s="808"/>
      <c r="U714" s="808" t="s">
        <v>100</v>
      </c>
      <c r="V714" s="808"/>
      <c r="W714" s="805"/>
      <c r="X714" s="805"/>
      <c r="Y714" s="90" t="s">
        <v>101</v>
      </c>
      <c r="Z714" s="58" t="s">
        <v>103</v>
      </c>
      <c r="AA714" s="58"/>
      <c r="AB714" s="58"/>
      <c r="AC714" s="58"/>
      <c r="AD714" s="58"/>
      <c r="AE714" s="58"/>
      <c r="AF714" s="58"/>
      <c r="AG714" s="58"/>
      <c r="AH714" s="58"/>
      <c r="AI714" s="58"/>
      <c r="AJ714" s="148"/>
      <c r="AK714" s="58"/>
      <c r="AL714" s="806" t="s">
        <v>52</v>
      </c>
      <c r="AM714" s="806"/>
      <c r="AN714" s="92" t="s">
        <v>104</v>
      </c>
      <c r="AO714" s="92"/>
      <c r="AP714" s="92"/>
      <c r="AQ714" s="92"/>
      <c r="AR714" s="92"/>
      <c r="AS714" s="92"/>
      <c r="AT714" s="92"/>
      <c r="AU714" s="92"/>
      <c r="AV714" s="92"/>
      <c r="AW714" s="92"/>
      <c r="AX714" s="92"/>
      <c r="AY714" s="92"/>
      <c r="AZ714" s="92"/>
      <c r="BA714" s="92"/>
      <c r="BB714" s="92"/>
      <c r="BC714" s="92"/>
      <c r="BD714" s="92"/>
      <c r="BE714" s="92"/>
      <c r="BF714" s="92"/>
      <c r="BG714" s="92"/>
      <c r="BH714" s="148"/>
      <c r="BP714" s="58"/>
      <c r="BQ714" s="58"/>
      <c r="BR714" s="58"/>
      <c r="BS714" s="143"/>
      <c r="BT714" s="58"/>
      <c r="BW714" s="817"/>
      <c r="BX714" s="818"/>
      <c r="BY714" s="818"/>
      <c r="BZ714" s="818"/>
      <c r="CA714" s="818"/>
      <c r="CB714" s="818"/>
      <c r="CC714" s="818"/>
      <c r="CD714" s="819"/>
      <c r="CE714" s="807" t="s">
        <v>301</v>
      </c>
      <c r="CF714" s="808"/>
      <c r="CG714" s="808"/>
      <c r="CH714" s="808"/>
      <c r="CI714" s="808" t="s">
        <v>100</v>
      </c>
      <c r="CJ714" s="808"/>
      <c r="CK714" s="805" t="s">
        <v>231</v>
      </c>
      <c r="CL714" s="805"/>
      <c r="CM714" s="90" t="s">
        <v>101</v>
      </c>
      <c r="CN714" s="58" t="s">
        <v>103</v>
      </c>
      <c r="CO714" s="58"/>
      <c r="CP714" s="58"/>
      <c r="CQ714" s="58"/>
      <c r="CR714" s="58"/>
      <c r="CS714" s="58"/>
      <c r="CT714" s="58"/>
      <c r="CU714" s="58"/>
      <c r="CV714" s="58"/>
      <c r="CW714" s="58"/>
      <c r="CX714" s="148"/>
      <c r="CY714" s="58"/>
      <c r="CZ714" s="806" t="s">
        <v>52</v>
      </c>
      <c r="DA714" s="806"/>
      <c r="DB714" s="92" t="s">
        <v>104</v>
      </c>
      <c r="DC714" s="92"/>
      <c r="DD714" s="92"/>
      <c r="DE714" s="92"/>
      <c r="DF714" s="92"/>
      <c r="DG714" s="92"/>
      <c r="DH714" s="92"/>
      <c r="DI714" s="92"/>
      <c r="DJ714" s="92"/>
      <c r="DK714" s="92"/>
      <c r="DL714" s="92"/>
      <c r="DM714" s="92"/>
      <c r="DN714" s="92"/>
      <c r="DO714" s="92"/>
      <c r="DP714" s="92"/>
      <c r="DQ714" s="92"/>
      <c r="DR714" s="92"/>
      <c r="DS714" s="92"/>
      <c r="DT714" s="92"/>
      <c r="DU714" s="92"/>
      <c r="DV714" s="148"/>
    </row>
    <row r="715" spans="2:126" ht="18.75" customHeight="1">
      <c r="B715" s="58"/>
      <c r="C715" s="58"/>
      <c r="D715" s="58"/>
      <c r="E715" s="143"/>
      <c r="F715" s="58"/>
      <c r="I715" s="817"/>
      <c r="J715" s="818"/>
      <c r="K715" s="818"/>
      <c r="L715" s="818"/>
      <c r="M715" s="818"/>
      <c r="N715" s="818"/>
      <c r="O715" s="818"/>
      <c r="P715" s="819"/>
      <c r="Q715" s="807" t="s">
        <v>105</v>
      </c>
      <c r="R715" s="808"/>
      <c r="S715" s="808"/>
      <c r="T715" s="808"/>
      <c r="U715" s="805"/>
      <c r="V715" s="805"/>
      <c r="W715" s="805"/>
      <c r="X715" s="805"/>
      <c r="Y715" s="805"/>
      <c r="Z715" s="805"/>
      <c r="AA715" s="805"/>
      <c r="AB715" s="805"/>
      <c r="AC715" s="805"/>
      <c r="AD715" s="805"/>
      <c r="AE715" s="805"/>
      <c r="AF715" s="805"/>
      <c r="AG715" s="58"/>
      <c r="AH715" s="58"/>
      <c r="AI715" s="58"/>
      <c r="AJ715" s="148"/>
      <c r="AK715" s="58"/>
      <c r="AL715" s="806" t="s">
        <v>52</v>
      </c>
      <c r="AM715" s="806"/>
      <c r="AN715" s="92" t="s">
        <v>106</v>
      </c>
      <c r="AO715" s="92"/>
      <c r="AP715" s="92"/>
      <c r="AQ715" s="92"/>
      <c r="AR715" s="92"/>
      <c r="AS715" s="92"/>
      <c r="AT715" s="92"/>
      <c r="AU715" s="92"/>
      <c r="AV715" s="92"/>
      <c r="AW715" s="92"/>
      <c r="AX715" s="92"/>
      <c r="AY715" s="92"/>
      <c r="AZ715" s="92"/>
      <c r="BA715" s="92"/>
      <c r="BB715" s="92"/>
      <c r="BC715" s="92"/>
      <c r="BD715" s="92"/>
      <c r="BE715" s="92"/>
      <c r="BF715" s="92"/>
      <c r="BG715" s="92"/>
      <c r="BH715" s="148"/>
      <c r="BP715" s="58"/>
      <c r="BQ715" s="58"/>
      <c r="BR715" s="58"/>
      <c r="BS715" s="143"/>
      <c r="BT715" s="58"/>
      <c r="BW715" s="817"/>
      <c r="BX715" s="818"/>
      <c r="BY715" s="818"/>
      <c r="BZ715" s="818"/>
      <c r="CA715" s="818"/>
      <c r="CB715" s="818"/>
      <c r="CC715" s="818"/>
      <c r="CD715" s="819"/>
      <c r="CE715" s="807" t="s">
        <v>105</v>
      </c>
      <c r="CF715" s="808"/>
      <c r="CG715" s="808"/>
      <c r="CH715" s="808"/>
      <c r="CI715" s="805" t="s">
        <v>290</v>
      </c>
      <c r="CJ715" s="805"/>
      <c r="CK715" s="805"/>
      <c r="CL715" s="805"/>
      <c r="CM715" s="805"/>
      <c r="CN715" s="805"/>
      <c r="CO715" s="805"/>
      <c r="CP715" s="805"/>
      <c r="CQ715" s="805"/>
      <c r="CR715" s="805"/>
      <c r="CS715" s="805"/>
      <c r="CT715" s="805"/>
      <c r="CU715" s="58"/>
      <c r="CV715" s="58"/>
      <c r="CW715" s="58"/>
      <c r="CX715" s="148"/>
      <c r="CY715" s="58"/>
      <c r="CZ715" s="806" t="s">
        <v>52</v>
      </c>
      <c r="DA715" s="806"/>
      <c r="DB715" s="92" t="s">
        <v>106</v>
      </c>
      <c r="DC715" s="92"/>
      <c r="DD715" s="92"/>
      <c r="DE715" s="92"/>
      <c r="DF715" s="92"/>
      <c r="DG715" s="92"/>
      <c r="DH715" s="92"/>
      <c r="DI715" s="92"/>
      <c r="DJ715" s="92"/>
      <c r="DK715" s="92"/>
      <c r="DL715" s="92"/>
      <c r="DM715" s="92"/>
      <c r="DN715" s="92"/>
      <c r="DO715" s="92"/>
      <c r="DP715" s="92"/>
      <c r="DQ715" s="92"/>
      <c r="DR715" s="92"/>
      <c r="DS715" s="92"/>
      <c r="DT715" s="92"/>
      <c r="DU715" s="92"/>
      <c r="DV715" s="148"/>
    </row>
    <row r="716" spans="2:126" ht="18.75" customHeight="1">
      <c r="B716" s="58"/>
      <c r="C716" s="58"/>
      <c r="D716" s="58"/>
      <c r="E716" s="143"/>
      <c r="F716" s="58"/>
      <c r="I716" s="817"/>
      <c r="J716" s="818"/>
      <c r="K716" s="818"/>
      <c r="L716" s="818"/>
      <c r="M716" s="818"/>
      <c r="N716" s="818"/>
      <c r="O716" s="818"/>
      <c r="P716" s="819"/>
      <c r="Q716" s="807" t="s">
        <v>105</v>
      </c>
      <c r="R716" s="808"/>
      <c r="S716" s="808"/>
      <c r="T716" s="808"/>
      <c r="U716" s="805"/>
      <c r="V716" s="805"/>
      <c r="W716" s="805"/>
      <c r="X716" s="805"/>
      <c r="Y716" s="805"/>
      <c r="Z716" s="805"/>
      <c r="AA716" s="805"/>
      <c r="AB716" s="805"/>
      <c r="AC716" s="805"/>
      <c r="AD716" s="805"/>
      <c r="AE716" s="805"/>
      <c r="AF716" s="805"/>
      <c r="AG716" s="58"/>
      <c r="AH716" s="58"/>
      <c r="AI716" s="58"/>
      <c r="AJ716" s="148"/>
      <c r="AK716" s="58"/>
      <c r="AL716" s="806" t="s">
        <v>52</v>
      </c>
      <c r="AM716" s="806"/>
      <c r="AN716" s="92" t="s">
        <v>107</v>
      </c>
      <c r="AO716" s="92"/>
      <c r="AP716" s="92"/>
      <c r="AQ716" s="92"/>
      <c r="AR716" s="92"/>
      <c r="AS716" s="92"/>
      <c r="AT716" s="92"/>
      <c r="AU716" s="92"/>
      <c r="AV716" s="92"/>
      <c r="AW716" s="92"/>
      <c r="AX716" s="92"/>
      <c r="AY716" s="92"/>
      <c r="AZ716" s="92"/>
      <c r="BA716" s="92"/>
      <c r="BB716" s="92"/>
      <c r="BC716" s="92"/>
      <c r="BD716" s="92"/>
      <c r="BE716" s="92"/>
      <c r="BF716" s="92"/>
      <c r="BG716" s="92"/>
      <c r="BH716" s="148"/>
      <c r="BP716" s="58"/>
      <c r="BQ716" s="58"/>
      <c r="BR716" s="58"/>
      <c r="BS716" s="143"/>
      <c r="BT716" s="58"/>
      <c r="BW716" s="817"/>
      <c r="BX716" s="818"/>
      <c r="BY716" s="818"/>
      <c r="BZ716" s="818"/>
      <c r="CA716" s="818"/>
      <c r="CB716" s="818"/>
      <c r="CC716" s="818"/>
      <c r="CD716" s="819"/>
      <c r="CE716" s="807" t="s">
        <v>105</v>
      </c>
      <c r="CF716" s="808"/>
      <c r="CG716" s="808"/>
      <c r="CH716" s="808"/>
      <c r="CI716" s="805" t="s">
        <v>290</v>
      </c>
      <c r="CJ716" s="805"/>
      <c r="CK716" s="805"/>
      <c r="CL716" s="805"/>
      <c r="CM716" s="805"/>
      <c r="CN716" s="805"/>
      <c r="CO716" s="805"/>
      <c r="CP716" s="805"/>
      <c r="CQ716" s="805"/>
      <c r="CR716" s="805"/>
      <c r="CS716" s="805"/>
      <c r="CT716" s="805"/>
      <c r="CU716" s="58"/>
      <c r="CV716" s="58"/>
      <c r="CW716" s="58"/>
      <c r="CX716" s="148"/>
      <c r="CY716" s="58"/>
      <c r="CZ716" s="806" t="s">
        <v>52</v>
      </c>
      <c r="DA716" s="806"/>
      <c r="DB716" s="92" t="s">
        <v>107</v>
      </c>
      <c r="DC716" s="92"/>
      <c r="DD716" s="92"/>
      <c r="DE716" s="92"/>
      <c r="DF716" s="92"/>
      <c r="DG716" s="92"/>
      <c r="DH716" s="92"/>
      <c r="DI716" s="92"/>
      <c r="DJ716" s="92"/>
      <c r="DK716" s="92"/>
      <c r="DL716" s="92"/>
      <c r="DM716" s="92"/>
      <c r="DN716" s="92"/>
      <c r="DO716" s="92"/>
      <c r="DP716" s="92"/>
      <c r="DQ716" s="92"/>
      <c r="DR716" s="92"/>
      <c r="DS716" s="92"/>
      <c r="DT716" s="92"/>
      <c r="DU716" s="92"/>
      <c r="DV716" s="148"/>
    </row>
    <row r="717" spans="2:126" ht="18.75" customHeight="1" thickBot="1">
      <c r="B717" s="58"/>
      <c r="C717" s="58"/>
      <c r="D717" s="58"/>
      <c r="E717" s="143"/>
      <c r="F717" s="58"/>
      <c r="I717" s="820"/>
      <c r="J717" s="821"/>
      <c r="K717" s="821"/>
      <c r="L717" s="821"/>
      <c r="M717" s="821"/>
      <c r="N717" s="821"/>
      <c r="O717" s="821"/>
      <c r="P717" s="822"/>
      <c r="Q717" s="146"/>
      <c r="R717" s="147"/>
      <c r="S717" s="147"/>
      <c r="T717" s="147"/>
      <c r="U717" s="147"/>
      <c r="V717" s="147"/>
      <c r="W717" s="147"/>
      <c r="X717" s="147"/>
      <c r="Y717" s="147"/>
      <c r="Z717" s="147"/>
      <c r="AA717" s="147"/>
      <c r="AB717" s="147"/>
      <c r="AC717" s="147"/>
      <c r="AD717" s="147"/>
      <c r="AE717" s="147"/>
      <c r="AF717" s="147"/>
      <c r="AG717" s="147"/>
      <c r="AH717" s="147"/>
      <c r="AI717" s="147"/>
      <c r="AJ717" s="149"/>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9"/>
      <c r="BP717" s="58"/>
      <c r="BQ717" s="58"/>
      <c r="BR717" s="58"/>
      <c r="BS717" s="143"/>
      <c r="BT717" s="58"/>
      <c r="BW717" s="820"/>
      <c r="BX717" s="821"/>
      <c r="BY717" s="821"/>
      <c r="BZ717" s="821"/>
      <c r="CA717" s="821"/>
      <c r="CB717" s="821"/>
      <c r="CC717" s="821"/>
      <c r="CD717" s="822"/>
      <c r="CE717" s="146"/>
      <c r="CF717" s="147"/>
      <c r="CG717" s="147"/>
      <c r="CH717" s="147"/>
      <c r="CI717" s="147"/>
      <c r="CJ717" s="147"/>
      <c r="CK717" s="147"/>
      <c r="CL717" s="147"/>
      <c r="CM717" s="147"/>
      <c r="CN717" s="147"/>
      <c r="CO717" s="147"/>
      <c r="CP717" s="147"/>
      <c r="CQ717" s="147"/>
      <c r="CR717" s="147"/>
      <c r="CS717" s="147"/>
      <c r="CT717" s="147"/>
      <c r="CU717" s="147"/>
      <c r="CV717" s="147"/>
      <c r="CW717" s="147"/>
      <c r="CX717" s="149"/>
      <c r="CY717" s="147"/>
      <c r="CZ717" s="147"/>
      <c r="DA717" s="147"/>
      <c r="DB717" s="147"/>
      <c r="DC717" s="147"/>
      <c r="DD717" s="147"/>
      <c r="DE717" s="147"/>
      <c r="DF717" s="147"/>
      <c r="DG717" s="147"/>
      <c r="DH717" s="147"/>
      <c r="DI717" s="147"/>
      <c r="DJ717" s="147"/>
      <c r="DK717" s="147"/>
      <c r="DL717" s="147"/>
      <c r="DM717" s="147"/>
      <c r="DN717" s="147"/>
      <c r="DO717" s="147"/>
      <c r="DP717" s="147"/>
      <c r="DQ717" s="147"/>
      <c r="DR717" s="147"/>
      <c r="DS717" s="147"/>
      <c r="DT717" s="147"/>
      <c r="DU717" s="147"/>
      <c r="DV717" s="149"/>
    </row>
    <row r="718" spans="2:126" ht="18.75" customHeight="1" thickBot="1">
      <c r="B718" s="58"/>
      <c r="C718" s="58"/>
      <c r="D718" s="58"/>
      <c r="E718" s="143"/>
      <c r="F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P718" s="58"/>
      <c r="BQ718" s="58"/>
      <c r="BR718" s="58"/>
      <c r="BS718" s="143"/>
      <c r="BT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row>
    <row r="719" spans="2:126" ht="18.75" customHeight="1">
      <c r="B719" s="58"/>
      <c r="C719" s="58"/>
      <c r="D719" s="58"/>
      <c r="E719" s="143"/>
      <c r="F719" s="58"/>
      <c r="I719" s="814" t="s">
        <v>304</v>
      </c>
      <c r="J719" s="815"/>
      <c r="K719" s="815"/>
      <c r="L719" s="815"/>
      <c r="M719" s="815"/>
      <c r="N719" s="815"/>
      <c r="O719" s="815"/>
      <c r="P719" s="816"/>
      <c r="Q719" s="823" t="s">
        <v>85</v>
      </c>
      <c r="R719" s="824"/>
      <c r="S719" s="824"/>
      <c r="T719" s="824"/>
      <c r="U719" s="824"/>
      <c r="V719" s="824"/>
      <c r="W719" s="824"/>
      <c r="X719" s="824"/>
      <c r="Y719" s="824"/>
      <c r="Z719" s="824"/>
      <c r="AA719" s="824"/>
      <c r="AB719" s="824"/>
      <c r="AC719" s="824"/>
      <c r="AD719" s="824"/>
      <c r="AE719" s="824"/>
      <c r="AF719" s="824"/>
      <c r="AG719" s="824"/>
      <c r="AH719" s="824"/>
      <c r="AI719" s="824"/>
      <c r="AJ719" s="825"/>
      <c r="AK719" s="823" t="s">
        <v>444</v>
      </c>
      <c r="AL719" s="824"/>
      <c r="AM719" s="824"/>
      <c r="AN719" s="824"/>
      <c r="AO719" s="824"/>
      <c r="AP719" s="824"/>
      <c r="AQ719" s="824"/>
      <c r="AR719" s="824"/>
      <c r="AS719" s="824"/>
      <c r="AT719" s="824"/>
      <c r="AU719" s="824"/>
      <c r="AV719" s="824"/>
      <c r="AW719" s="824"/>
      <c r="AX719" s="824"/>
      <c r="AY719" s="824"/>
      <c r="AZ719" s="824"/>
      <c r="BA719" s="824"/>
      <c r="BB719" s="824"/>
      <c r="BC719" s="824"/>
      <c r="BD719" s="824"/>
      <c r="BE719" s="824"/>
      <c r="BF719" s="824"/>
      <c r="BG719" s="824"/>
      <c r="BH719" s="825"/>
      <c r="BP719" s="58"/>
      <c r="BQ719" s="58"/>
      <c r="BR719" s="58"/>
      <c r="BS719" s="143"/>
      <c r="BT719" s="58"/>
      <c r="BW719" s="814" t="s">
        <v>304</v>
      </c>
      <c r="BX719" s="815"/>
      <c r="BY719" s="815"/>
      <c r="BZ719" s="815"/>
      <c r="CA719" s="815"/>
      <c r="CB719" s="815"/>
      <c r="CC719" s="815"/>
      <c r="CD719" s="816"/>
      <c r="CE719" s="823" t="s">
        <v>85</v>
      </c>
      <c r="CF719" s="824"/>
      <c r="CG719" s="824"/>
      <c r="CH719" s="824"/>
      <c r="CI719" s="824"/>
      <c r="CJ719" s="824"/>
      <c r="CK719" s="824"/>
      <c r="CL719" s="824"/>
      <c r="CM719" s="824"/>
      <c r="CN719" s="824"/>
      <c r="CO719" s="824"/>
      <c r="CP719" s="824"/>
      <c r="CQ719" s="824"/>
      <c r="CR719" s="824"/>
      <c r="CS719" s="824"/>
      <c r="CT719" s="824"/>
      <c r="CU719" s="824"/>
      <c r="CV719" s="824"/>
      <c r="CW719" s="824"/>
      <c r="CX719" s="825"/>
      <c r="CY719" s="823" t="s">
        <v>444</v>
      </c>
      <c r="CZ719" s="824"/>
      <c r="DA719" s="824"/>
      <c r="DB719" s="824"/>
      <c r="DC719" s="824"/>
      <c r="DD719" s="824"/>
      <c r="DE719" s="824"/>
      <c r="DF719" s="824"/>
      <c r="DG719" s="824"/>
      <c r="DH719" s="824"/>
      <c r="DI719" s="824"/>
      <c r="DJ719" s="824"/>
      <c r="DK719" s="824"/>
      <c r="DL719" s="824"/>
      <c r="DM719" s="824"/>
      <c r="DN719" s="824"/>
      <c r="DO719" s="824"/>
      <c r="DP719" s="824"/>
      <c r="DQ719" s="824"/>
      <c r="DR719" s="824"/>
      <c r="DS719" s="824"/>
      <c r="DT719" s="824"/>
      <c r="DU719" s="824"/>
      <c r="DV719" s="825"/>
    </row>
    <row r="720" spans="2:126" ht="18.75" customHeight="1" thickBot="1">
      <c r="B720" s="58"/>
      <c r="C720" s="58"/>
      <c r="D720" s="58"/>
      <c r="E720" s="143"/>
      <c r="F720" s="58"/>
      <c r="I720" s="817"/>
      <c r="J720" s="818"/>
      <c r="K720" s="818"/>
      <c r="L720" s="818"/>
      <c r="M720" s="818"/>
      <c r="N720" s="818"/>
      <c r="O720" s="818"/>
      <c r="P720" s="819"/>
      <c r="Q720" s="826"/>
      <c r="R720" s="827"/>
      <c r="S720" s="827"/>
      <c r="T720" s="827"/>
      <c r="U720" s="827"/>
      <c r="V720" s="827"/>
      <c r="W720" s="827"/>
      <c r="X720" s="827"/>
      <c r="Y720" s="827"/>
      <c r="Z720" s="827"/>
      <c r="AA720" s="827"/>
      <c r="AB720" s="827"/>
      <c r="AC720" s="827"/>
      <c r="AD720" s="827"/>
      <c r="AE720" s="827"/>
      <c r="AF720" s="827"/>
      <c r="AG720" s="827"/>
      <c r="AH720" s="827"/>
      <c r="AI720" s="827"/>
      <c r="AJ720" s="828"/>
      <c r="AK720" s="826"/>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8"/>
      <c r="BP720" s="58"/>
      <c r="BQ720" s="58"/>
      <c r="BR720" s="58"/>
      <c r="BS720" s="143"/>
      <c r="BT720" s="58"/>
      <c r="BW720" s="817"/>
      <c r="BX720" s="818"/>
      <c r="BY720" s="818"/>
      <c r="BZ720" s="818"/>
      <c r="CA720" s="818"/>
      <c r="CB720" s="818"/>
      <c r="CC720" s="818"/>
      <c r="CD720" s="819"/>
      <c r="CE720" s="826"/>
      <c r="CF720" s="827"/>
      <c r="CG720" s="827"/>
      <c r="CH720" s="827"/>
      <c r="CI720" s="827"/>
      <c r="CJ720" s="827"/>
      <c r="CK720" s="827"/>
      <c r="CL720" s="827"/>
      <c r="CM720" s="827"/>
      <c r="CN720" s="827"/>
      <c r="CO720" s="827"/>
      <c r="CP720" s="827"/>
      <c r="CQ720" s="827"/>
      <c r="CR720" s="827"/>
      <c r="CS720" s="827"/>
      <c r="CT720" s="827"/>
      <c r="CU720" s="827"/>
      <c r="CV720" s="827"/>
      <c r="CW720" s="827"/>
      <c r="CX720" s="828"/>
      <c r="CY720" s="826"/>
      <c r="CZ720" s="827"/>
      <c r="DA720" s="827"/>
      <c r="DB720" s="827"/>
      <c r="DC720" s="827"/>
      <c r="DD720" s="827"/>
      <c r="DE720" s="827"/>
      <c r="DF720" s="827"/>
      <c r="DG720" s="827"/>
      <c r="DH720" s="827"/>
      <c r="DI720" s="827"/>
      <c r="DJ720" s="827"/>
      <c r="DK720" s="827"/>
      <c r="DL720" s="827"/>
      <c r="DM720" s="827"/>
      <c r="DN720" s="827"/>
      <c r="DO720" s="827"/>
      <c r="DP720" s="827"/>
      <c r="DQ720" s="827"/>
      <c r="DR720" s="827"/>
      <c r="DS720" s="827"/>
      <c r="DT720" s="827"/>
      <c r="DU720" s="827"/>
      <c r="DV720" s="828"/>
    </row>
    <row r="721" spans="2:126" ht="18.75" customHeight="1">
      <c r="B721" s="58"/>
      <c r="C721" s="58"/>
      <c r="D721" s="58"/>
      <c r="E721" s="143"/>
      <c r="F721" s="58"/>
      <c r="I721" s="817"/>
      <c r="J721" s="818"/>
      <c r="K721" s="818"/>
      <c r="L721" s="818"/>
      <c r="M721" s="818"/>
      <c r="N721" s="818"/>
      <c r="O721" s="818"/>
      <c r="P721" s="819"/>
      <c r="Q721" s="177"/>
      <c r="R721" s="163"/>
      <c r="S721" s="163"/>
      <c r="T721" s="163"/>
      <c r="U721" s="163"/>
      <c r="V721" s="163"/>
      <c r="W721" s="163"/>
      <c r="X721" s="163"/>
      <c r="Y721" s="163"/>
      <c r="Z721" s="163"/>
      <c r="AA721" s="163"/>
      <c r="AB721" s="163"/>
      <c r="AC721" s="163"/>
      <c r="AD721" s="163"/>
      <c r="AE721" s="163"/>
      <c r="AF721" s="163"/>
      <c r="AG721" s="163"/>
      <c r="AH721" s="163"/>
      <c r="AI721" s="163"/>
      <c r="AJ721" s="144"/>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48"/>
      <c r="BP721" s="58"/>
      <c r="BQ721" s="58"/>
      <c r="BR721" s="58"/>
      <c r="BS721" s="143"/>
      <c r="BT721" s="58"/>
      <c r="BW721" s="817"/>
      <c r="BX721" s="818"/>
      <c r="BY721" s="818"/>
      <c r="BZ721" s="818"/>
      <c r="CA721" s="818"/>
      <c r="CB721" s="818"/>
      <c r="CC721" s="818"/>
      <c r="CD721" s="819"/>
      <c r="CE721" s="177"/>
      <c r="CF721" s="163"/>
      <c r="CG721" s="163"/>
      <c r="CH721" s="163"/>
      <c r="CI721" s="163"/>
      <c r="CJ721" s="163"/>
      <c r="CK721" s="163"/>
      <c r="CL721" s="163"/>
      <c r="CM721" s="163"/>
      <c r="CN721" s="163"/>
      <c r="CO721" s="163"/>
      <c r="CP721" s="163"/>
      <c r="CQ721" s="163"/>
      <c r="CR721" s="163"/>
      <c r="CS721" s="163"/>
      <c r="CT721" s="163"/>
      <c r="CU721" s="163"/>
      <c r="CV721" s="163"/>
      <c r="CW721" s="163"/>
      <c r="CX721" s="144"/>
      <c r="CY721" s="163"/>
      <c r="CZ721" s="163"/>
      <c r="DA721" s="163"/>
      <c r="DB721" s="163"/>
      <c r="DC721" s="163"/>
      <c r="DD721" s="163"/>
      <c r="DE721" s="163"/>
      <c r="DF721" s="163"/>
      <c r="DG721" s="163"/>
      <c r="DH721" s="163"/>
      <c r="DI721" s="163"/>
      <c r="DJ721" s="163"/>
      <c r="DK721" s="163"/>
      <c r="DL721" s="163"/>
      <c r="DM721" s="163"/>
      <c r="DN721" s="163"/>
      <c r="DO721" s="163"/>
      <c r="DP721" s="163"/>
      <c r="DQ721" s="163"/>
      <c r="DR721" s="163"/>
      <c r="DS721" s="163"/>
      <c r="DT721" s="163"/>
      <c r="DU721" s="163"/>
      <c r="DV721" s="148"/>
    </row>
    <row r="722" spans="2:126" ht="18.75" customHeight="1" thickBot="1">
      <c r="B722" s="58"/>
      <c r="C722" s="58"/>
      <c r="D722" s="58"/>
      <c r="E722" s="146"/>
      <c r="F722" s="147"/>
      <c r="G722" s="86"/>
      <c r="H722" s="86"/>
      <c r="I722" s="817"/>
      <c r="J722" s="818"/>
      <c r="K722" s="818"/>
      <c r="L722" s="818"/>
      <c r="M722" s="818"/>
      <c r="N722" s="818"/>
      <c r="O722" s="818"/>
      <c r="P722" s="819"/>
      <c r="Q722" s="807" t="s">
        <v>300</v>
      </c>
      <c r="R722" s="808"/>
      <c r="S722" s="808"/>
      <c r="T722" s="808"/>
      <c r="U722" s="808" t="s">
        <v>100</v>
      </c>
      <c r="V722" s="808"/>
      <c r="W722" s="777"/>
      <c r="X722" s="777"/>
      <c r="Y722" s="777"/>
      <c r="Z722" s="777"/>
      <c r="AA722" s="777"/>
      <c r="AB722" s="777"/>
      <c r="AC722" s="777"/>
      <c r="AD722" s="777"/>
      <c r="AE722" s="777"/>
      <c r="AF722" s="777"/>
      <c r="AG722" s="58" t="s">
        <v>101</v>
      </c>
      <c r="AH722" s="58"/>
      <c r="AI722" s="58"/>
      <c r="AJ722" s="148"/>
      <c r="AK722" s="58"/>
      <c r="AL722" s="806" t="s">
        <v>52</v>
      </c>
      <c r="AM722" s="806"/>
      <c r="AN722" s="92" t="s">
        <v>108</v>
      </c>
      <c r="AO722" s="92"/>
      <c r="AP722" s="92"/>
      <c r="AQ722" s="92"/>
      <c r="AR722" s="92"/>
      <c r="AS722" s="92"/>
      <c r="AT722" s="92"/>
      <c r="AU722" s="92"/>
      <c r="AV722" s="92"/>
      <c r="AW722" s="92"/>
      <c r="AX722" s="92"/>
      <c r="AY722" s="92"/>
      <c r="AZ722" s="92"/>
      <c r="BA722" s="92"/>
      <c r="BB722" s="92"/>
      <c r="BC722" s="92"/>
      <c r="BD722" s="92"/>
      <c r="BE722" s="92"/>
      <c r="BF722" s="92"/>
      <c r="BG722" s="92"/>
      <c r="BH722" s="148"/>
      <c r="BP722" s="58"/>
      <c r="BQ722" s="58"/>
      <c r="BR722" s="58"/>
      <c r="BS722" s="146"/>
      <c r="BT722" s="147"/>
      <c r="BU722" s="86"/>
      <c r="BV722" s="86"/>
      <c r="BW722" s="817"/>
      <c r="BX722" s="818"/>
      <c r="BY722" s="818"/>
      <c r="BZ722" s="818"/>
      <c r="CA722" s="818"/>
      <c r="CB722" s="818"/>
      <c r="CC722" s="818"/>
      <c r="CD722" s="819"/>
      <c r="CE722" s="807" t="s">
        <v>300</v>
      </c>
      <c r="CF722" s="808"/>
      <c r="CG722" s="808"/>
      <c r="CH722" s="808"/>
      <c r="CI722" s="808" t="s">
        <v>100</v>
      </c>
      <c r="CJ722" s="808"/>
      <c r="CK722" s="777" t="s">
        <v>445</v>
      </c>
      <c r="CL722" s="777"/>
      <c r="CM722" s="777"/>
      <c r="CN722" s="777"/>
      <c r="CO722" s="777"/>
      <c r="CP722" s="777"/>
      <c r="CQ722" s="777"/>
      <c r="CR722" s="777"/>
      <c r="CS722" s="777"/>
      <c r="CT722" s="777"/>
      <c r="CU722" s="58" t="s">
        <v>101</v>
      </c>
      <c r="CV722" s="58"/>
      <c r="CW722" s="58"/>
      <c r="CX722" s="148"/>
      <c r="CY722" s="58"/>
      <c r="CZ722" s="806" t="s">
        <v>52</v>
      </c>
      <c r="DA722" s="806"/>
      <c r="DB722" s="92" t="s">
        <v>108</v>
      </c>
      <c r="DC722" s="92"/>
      <c r="DD722" s="92"/>
      <c r="DE722" s="92"/>
      <c r="DF722" s="92"/>
      <c r="DG722" s="92"/>
      <c r="DH722" s="92"/>
      <c r="DI722" s="92"/>
      <c r="DJ722" s="92"/>
      <c r="DK722" s="92"/>
      <c r="DL722" s="92"/>
      <c r="DM722" s="92"/>
      <c r="DN722" s="92"/>
      <c r="DO722" s="92"/>
      <c r="DP722" s="92"/>
      <c r="DQ722" s="92"/>
      <c r="DR722" s="92"/>
      <c r="DS722" s="92"/>
      <c r="DT722" s="92"/>
      <c r="DU722" s="92"/>
      <c r="DV722" s="148"/>
    </row>
    <row r="723" spans="2:126" ht="18.75" customHeight="1">
      <c r="B723" s="58"/>
      <c r="C723" s="58"/>
      <c r="D723" s="58"/>
      <c r="E723" s="58"/>
      <c r="F723" s="58"/>
      <c r="I723" s="817"/>
      <c r="J723" s="818"/>
      <c r="K723" s="818"/>
      <c r="L723" s="818"/>
      <c r="M723" s="818"/>
      <c r="N723" s="818"/>
      <c r="O723" s="818"/>
      <c r="P723" s="819"/>
      <c r="Q723" s="807" t="s">
        <v>301</v>
      </c>
      <c r="R723" s="808"/>
      <c r="S723" s="808"/>
      <c r="T723" s="808"/>
      <c r="U723" s="808" t="s">
        <v>100</v>
      </c>
      <c r="V723" s="808"/>
      <c r="W723" s="805"/>
      <c r="X723" s="805"/>
      <c r="Y723" s="90" t="s">
        <v>101</v>
      </c>
      <c r="Z723" s="58" t="s">
        <v>103</v>
      </c>
      <c r="AA723" s="58"/>
      <c r="AB723" s="58"/>
      <c r="AC723" s="58"/>
      <c r="AD723" s="58"/>
      <c r="AE723" s="58"/>
      <c r="AF723" s="58"/>
      <c r="AG723" s="58"/>
      <c r="AH723" s="58"/>
      <c r="AI723" s="58"/>
      <c r="AJ723" s="148"/>
      <c r="AK723" s="58"/>
      <c r="AL723" s="806" t="s">
        <v>52</v>
      </c>
      <c r="AM723" s="806"/>
      <c r="AN723" s="92" t="s">
        <v>109</v>
      </c>
      <c r="AO723" s="92"/>
      <c r="AP723" s="92"/>
      <c r="AQ723" s="92"/>
      <c r="AR723" s="92"/>
      <c r="AS723" s="92"/>
      <c r="AT723" s="92"/>
      <c r="AU723" s="92"/>
      <c r="AV723" s="92"/>
      <c r="AW723" s="92"/>
      <c r="AX723" s="92"/>
      <c r="AY723" s="92"/>
      <c r="AZ723" s="92"/>
      <c r="BA723" s="92"/>
      <c r="BB723" s="92"/>
      <c r="BC723" s="92"/>
      <c r="BD723" s="92"/>
      <c r="BE723" s="92"/>
      <c r="BF723" s="92"/>
      <c r="BG723" s="92"/>
      <c r="BH723" s="148"/>
      <c r="BP723" s="58"/>
      <c r="BQ723" s="58"/>
      <c r="BR723" s="58"/>
      <c r="BS723" s="58"/>
      <c r="BT723" s="58"/>
      <c r="BW723" s="817"/>
      <c r="BX723" s="818"/>
      <c r="BY723" s="818"/>
      <c r="BZ723" s="818"/>
      <c r="CA723" s="818"/>
      <c r="CB723" s="818"/>
      <c r="CC723" s="818"/>
      <c r="CD723" s="819"/>
      <c r="CE723" s="807" t="s">
        <v>301</v>
      </c>
      <c r="CF723" s="808"/>
      <c r="CG723" s="808"/>
      <c r="CH723" s="808"/>
      <c r="CI723" s="808" t="s">
        <v>100</v>
      </c>
      <c r="CJ723" s="808"/>
      <c r="CK723" s="805" t="s">
        <v>231</v>
      </c>
      <c r="CL723" s="805"/>
      <c r="CM723" s="90" t="s">
        <v>101</v>
      </c>
      <c r="CN723" s="58" t="s">
        <v>103</v>
      </c>
      <c r="CO723" s="58"/>
      <c r="CP723" s="58"/>
      <c r="CQ723" s="58"/>
      <c r="CR723" s="58"/>
      <c r="CS723" s="58"/>
      <c r="CT723" s="58"/>
      <c r="CU723" s="58"/>
      <c r="CV723" s="58"/>
      <c r="CW723" s="58"/>
      <c r="CX723" s="148"/>
      <c r="CY723" s="58"/>
      <c r="CZ723" s="806" t="s">
        <v>52</v>
      </c>
      <c r="DA723" s="806"/>
      <c r="DB723" s="92" t="s">
        <v>109</v>
      </c>
      <c r="DC723" s="92"/>
      <c r="DD723" s="92"/>
      <c r="DE723" s="92"/>
      <c r="DF723" s="92"/>
      <c r="DG723" s="92"/>
      <c r="DH723" s="92"/>
      <c r="DI723" s="92"/>
      <c r="DJ723" s="92"/>
      <c r="DK723" s="92"/>
      <c r="DL723" s="92"/>
      <c r="DM723" s="92"/>
      <c r="DN723" s="92"/>
      <c r="DO723" s="92"/>
      <c r="DP723" s="92"/>
      <c r="DQ723" s="92"/>
      <c r="DR723" s="92"/>
      <c r="DS723" s="92"/>
      <c r="DT723" s="92"/>
      <c r="DU723" s="92"/>
      <c r="DV723" s="148"/>
    </row>
    <row r="724" spans="2:126" ht="18.75" customHeight="1">
      <c r="B724" s="58"/>
      <c r="C724" s="58"/>
      <c r="D724" s="58"/>
      <c r="E724" s="58"/>
      <c r="F724" s="58"/>
      <c r="I724" s="817"/>
      <c r="J724" s="818"/>
      <c r="K724" s="818"/>
      <c r="L724" s="818"/>
      <c r="M724" s="818"/>
      <c r="N724" s="818"/>
      <c r="O724" s="818"/>
      <c r="P724" s="819"/>
      <c r="Q724" s="807" t="s">
        <v>105</v>
      </c>
      <c r="R724" s="808"/>
      <c r="S724" s="808"/>
      <c r="T724" s="808"/>
      <c r="U724" s="805"/>
      <c r="V724" s="805"/>
      <c r="W724" s="805"/>
      <c r="X724" s="805"/>
      <c r="Y724" s="805"/>
      <c r="Z724" s="805"/>
      <c r="AA724" s="805"/>
      <c r="AB724" s="805"/>
      <c r="AC724" s="805"/>
      <c r="AD724" s="805"/>
      <c r="AE724" s="805"/>
      <c r="AF724" s="805"/>
      <c r="AG724" s="58"/>
      <c r="AH724" s="58"/>
      <c r="AI724" s="58"/>
      <c r="AJ724" s="148"/>
      <c r="AK724" s="58"/>
      <c r="AL724" s="58"/>
      <c r="AM724" s="178"/>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48"/>
      <c r="BP724" s="58"/>
      <c r="BQ724" s="58"/>
      <c r="BR724" s="58"/>
      <c r="BS724" s="58"/>
      <c r="BT724" s="58"/>
      <c r="BW724" s="817"/>
      <c r="BX724" s="818"/>
      <c r="BY724" s="818"/>
      <c r="BZ724" s="818"/>
      <c r="CA724" s="818"/>
      <c r="CB724" s="818"/>
      <c r="CC724" s="818"/>
      <c r="CD724" s="819"/>
      <c r="CE724" s="807" t="s">
        <v>105</v>
      </c>
      <c r="CF724" s="808"/>
      <c r="CG724" s="808"/>
      <c r="CH724" s="808"/>
      <c r="CI724" s="805" t="s">
        <v>290</v>
      </c>
      <c r="CJ724" s="805"/>
      <c r="CK724" s="805"/>
      <c r="CL724" s="805"/>
      <c r="CM724" s="805"/>
      <c r="CN724" s="805"/>
      <c r="CO724" s="805"/>
      <c r="CP724" s="805"/>
      <c r="CQ724" s="805"/>
      <c r="CR724" s="805"/>
      <c r="CS724" s="805"/>
      <c r="CT724" s="805"/>
      <c r="CU724" s="58"/>
      <c r="CV724" s="58"/>
      <c r="CW724" s="58"/>
      <c r="CX724" s="148"/>
      <c r="CY724" s="58"/>
      <c r="CZ724" s="58"/>
      <c r="DA724" s="178"/>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48"/>
    </row>
    <row r="725" spans="2:126" ht="18.75" customHeight="1">
      <c r="B725" s="58"/>
      <c r="C725" s="58"/>
      <c r="D725" s="58"/>
      <c r="E725" s="58"/>
      <c r="F725" s="58"/>
      <c r="I725" s="817"/>
      <c r="J725" s="818"/>
      <c r="K725" s="818"/>
      <c r="L725" s="818"/>
      <c r="M725" s="818"/>
      <c r="N725" s="818"/>
      <c r="O725" s="818"/>
      <c r="P725" s="819"/>
      <c r="Q725" s="807" t="s">
        <v>105</v>
      </c>
      <c r="R725" s="808"/>
      <c r="S725" s="808"/>
      <c r="T725" s="808"/>
      <c r="U725" s="805"/>
      <c r="V725" s="805"/>
      <c r="W725" s="805"/>
      <c r="X725" s="805"/>
      <c r="Y725" s="805"/>
      <c r="Z725" s="805"/>
      <c r="AA725" s="805"/>
      <c r="AB725" s="805"/>
      <c r="AC725" s="805"/>
      <c r="AD725" s="805"/>
      <c r="AE725" s="805"/>
      <c r="AF725" s="805"/>
      <c r="AG725" s="58"/>
      <c r="AH725" s="58"/>
      <c r="AI725" s="58"/>
      <c r="AJ725" s="148"/>
      <c r="AK725" s="58"/>
      <c r="AL725" s="58"/>
      <c r="AM725" s="178"/>
      <c r="AN725" s="92"/>
      <c r="AO725" s="92"/>
      <c r="AP725" s="92"/>
      <c r="AQ725" s="92"/>
      <c r="AR725" s="92"/>
      <c r="AS725" s="92"/>
      <c r="AT725" s="92"/>
      <c r="AU725" s="92"/>
      <c r="AV725" s="92"/>
      <c r="AW725" s="92"/>
      <c r="AX725" s="92"/>
      <c r="AY725" s="92"/>
      <c r="AZ725" s="92"/>
      <c r="BA725" s="92"/>
      <c r="BB725" s="92"/>
      <c r="BC725" s="92"/>
      <c r="BD725" s="92"/>
      <c r="BE725" s="92"/>
      <c r="BF725" s="92"/>
      <c r="BG725" s="92"/>
      <c r="BH725" s="148"/>
      <c r="BP725" s="58"/>
      <c r="BQ725" s="58"/>
      <c r="BR725" s="58"/>
      <c r="BS725" s="58"/>
      <c r="BT725" s="58"/>
      <c r="BW725" s="817"/>
      <c r="BX725" s="818"/>
      <c r="BY725" s="818"/>
      <c r="BZ725" s="818"/>
      <c r="CA725" s="818"/>
      <c r="CB725" s="818"/>
      <c r="CC725" s="818"/>
      <c r="CD725" s="819"/>
      <c r="CE725" s="807" t="s">
        <v>105</v>
      </c>
      <c r="CF725" s="808"/>
      <c r="CG725" s="808"/>
      <c r="CH725" s="808"/>
      <c r="CI725" s="805" t="s">
        <v>290</v>
      </c>
      <c r="CJ725" s="805"/>
      <c r="CK725" s="805"/>
      <c r="CL725" s="805"/>
      <c r="CM725" s="805"/>
      <c r="CN725" s="805"/>
      <c r="CO725" s="805"/>
      <c r="CP725" s="805"/>
      <c r="CQ725" s="805"/>
      <c r="CR725" s="805"/>
      <c r="CS725" s="805"/>
      <c r="CT725" s="805"/>
      <c r="CU725" s="58"/>
      <c r="CV725" s="58"/>
      <c r="CW725" s="58"/>
      <c r="CX725" s="148"/>
      <c r="CY725" s="58"/>
      <c r="CZ725" s="58"/>
      <c r="DA725" s="178"/>
      <c r="DB725" s="92"/>
      <c r="DC725" s="92"/>
      <c r="DD725" s="92"/>
      <c r="DE725" s="92"/>
      <c r="DF725" s="92"/>
      <c r="DG725" s="92"/>
      <c r="DH725" s="92"/>
      <c r="DI725" s="92"/>
      <c r="DJ725" s="92"/>
      <c r="DK725" s="92"/>
      <c r="DL725" s="92"/>
      <c r="DM725" s="92"/>
      <c r="DN725" s="92"/>
      <c r="DO725" s="92"/>
      <c r="DP725" s="92"/>
      <c r="DQ725" s="92"/>
      <c r="DR725" s="92"/>
      <c r="DS725" s="92"/>
      <c r="DT725" s="92"/>
      <c r="DU725" s="92"/>
      <c r="DV725" s="148"/>
    </row>
    <row r="726" spans="2:126" ht="18.75" customHeight="1" thickBot="1">
      <c r="C726" s="58"/>
      <c r="D726" s="58"/>
      <c r="E726" s="58"/>
      <c r="F726" s="58"/>
      <c r="I726" s="820"/>
      <c r="J726" s="821"/>
      <c r="K726" s="821"/>
      <c r="L726" s="821"/>
      <c r="M726" s="821"/>
      <c r="N726" s="821"/>
      <c r="O726" s="821"/>
      <c r="P726" s="822"/>
      <c r="Q726" s="146"/>
      <c r="R726" s="147"/>
      <c r="S726" s="147"/>
      <c r="T726" s="147"/>
      <c r="U726" s="147"/>
      <c r="V726" s="147"/>
      <c r="W726" s="147"/>
      <c r="X726" s="147"/>
      <c r="Y726" s="147"/>
      <c r="Z726" s="147"/>
      <c r="AA726" s="147"/>
      <c r="AB726" s="147"/>
      <c r="AC726" s="147"/>
      <c r="AD726" s="147"/>
      <c r="AE726" s="147"/>
      <c r="AF726" s="147"/>
      <c r="AG726" s="147"/>
      <c r="AH726" s="147"/>
      <c r="AI726" s="147"/>
      <c r="AJ726" s="149"/>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9"/>
      <c r="BQ726" s="58"/>
      <c r="BR726" s="58"/>
      <c r="BS726" s="58"/>
      <c r="BT726" s="58"/>
      <c r="BW726" s="820"/>
      <c r="BX726" s="821"/>
      <c r="BY726" s="821"/>
      <c r="BZ726" s="821"/>
      <c r="CA726" s="821"/>
      <c r="CB726" s="821"/>
      <c r="CC726" s="821"/>
      <c r="CD726" s="822"/>
      <c r="CE726" s="146"/>
      <c r="CF726" s="147"/>
      <c r="CG726" s="147"/>
      <c r="CH726" s="147"/>
      <c r="CI726" s="147"/>
      <c r="CJ726" s="147"/>
      <c r="CK726" s="147"/>
      <c r="CL726" s="147"/>
      <c r="CM726" s="147"/>
      <c r="CN726" s="147"/>
      <c r="CO726" s="147"/>
      <c r="CP726" s="147"/>
      <c r="CQ726" s="147"/>
      <c r="CR726" s="147"/>
      <c r="CS726" s="147"/>
      <c r="CT726" s="147"/>
      <c r="CU726" s="147"/>
      <c r="CV726" s="147"/>
      <c r="CW726" s="147"/>
      <c r="CX726" s="149"/>
      <c r="CY726" s="147"/>
      <c r="CZ726" s="147"/>
      <c r="DA726" s="147"/>
      <c r="DB726" s="147"/>
      <c r="DC726" s="147"/>
      <c r="DD726" s="147"/>
      <c r="DE726" s="147"/>
      <c r="DF726" s="147"/>
      <c r="DG726" s="147"/>
      <c r="DH726" s="147"/>
      <c r="DI726" s="147"/>
      <c r="DJ726" s="147"/>
      <c r="DK726" s="147"/>
      <c r="DL726" s="147"/>
      <c r="DM726" s="147"/>
      <c r="DN726" s="147"/>
      <c r="DO726" s="147"/>
      <c r="DP726" s="147"/>
      <c r="DQ726" s="147"/>
      <c r="DR726" s="147"/>
      <c r="DS726" s="147"/>
      <c r="DT726" s="147"/>
      <c r="DU726" s="147"/>
      <c r="DV726" s="149"/>
    </row>
    <row r="760" spans="1:195" ht="18.75" customHeight="1">
      <c r="BE760" s="758" t="s">
        <v>234</v>
      </c>
      <c r="BF760" s="759"/>
      <c r="BG760" s="759"/>
      <c r="BH760" s="759"/>
      <c r="BI760" s="759"/>
      <c r="BJ760" s="759"/>
      <c r="BK760" s="759"/>
      <c r="BL760" s="760"/>
      <c r="DS760" s="758" t="s">
        <v>223</v>
      </c>
      <c r="DT760" s="759"/>
      <c r="DU760" s="759"/>
      <c r="DV760" s="759"/>
      <c r="DW760" s="759"/>
      <c r="DX760" s="759"/>
      <c r="DY760" s="759"/>
      <c r="DZ760" s="760"/>
    </row>
    <row r="761" spans="1:195" ht="18.75" customHeight="1">
      <c r="BE761" s="761"/>
      <c r="BF761" s="762"/>
      <c r="BG761" s="762"/>
      <c r="BH761" s="762"/>
      <c r="BI761" s="762"/>
      <c r="BJ761" s="762"/>
      <c r="BK761" s="762"/>
      <c r="BL761" s="763"/>
      <c r="DS761" s="761"/>
      <c r="DT761" s="762"/>
      <c r="DU761" s="762"/>
      <c r="DV761" s="762"/>
      <c r="DW761" s="762"/>
      <c r="DX761" s="762"/>
      <c r="DY761" s="762"/>
      <c r="DZ761" s="763"/>
    </row>
    <row r="762" spans="1:195" ht="18.75" customHeight="1">
      <c r="E762" s="150" t="s">
        <v>359</v>
      </c>
      <c r="BS762" s="150" t="s">
        <v>359</v>
      </c>
    </row>
    <row r="763" spans="1:195" s="244" customFormat="1" ht="18.75" customHeight="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c r="DU763" s="151"/>
      <c r="DV763" s="151"/>
      <c r="DW763" s="151"/>
      <c r="DX763" s="151"/>
      <c r="DY763" s="151"/>
      <c r="DZ763" s="151"/>
      <c r="EA763" s="151"/>
      <c r="EB763" s="151"/>
      <c r="EC763" s="151"/>
      <c r="ED763" s="200"/>
      <c r="EE763" s="243"/>
      <c r="EF763" s="243"/>
      <c r="EG763" s="243"/>
      <c r="EH763" s="243"/>
      <c r="EI763" s="243"/>
      <c r="EJ763" s="243"/>
      <c r="EK763" s="243"/>
      <c r="EL763" s="243"/>
      <c r="EM763" s="243"/>
      <c r="EN763" s="243"/>
      <c r="EO763" s="243"/>
      <c r="EP763" s="243"/>
      <c r="EQ763" s="243"/>
      <c r="ER763" s="243"/>
      <c r="ES763" s="243"/>
      <c r="ET763" s="243"/>
      <c r="EU763" s="243"/>
      <c r="EV763" s="243"/>
      <c r="EW763" s="243"/>
      <c r="EX763" s="243"/>
      <c r="EY763" s="243"/>
      <c r="EZ763" s="243"/>
      <c r="FA763" s="243"/>
      <c r="FB763" s="243"/>
      <c r="FC763" s="243"/>
      <c r="FD763" s="243"/>
      <c r="FE763" s="243"/>
      <c r="FF763" s="243"/>
      <c r="FG763" s="243"/>
      <c r="FH763" s="243"/>
      <c r="FI763" s="243"/>
      <c r="FJ763" s="243"/>
      <c r="FK763" s="243"/>
      <c r="FL763" s="243"/>
      <c r="FM763" s="243"/>
      <c r="FN763" s="243"/>
      <c r="FO763" s="243"/>
      <c r="FP763" s="243"/>
      <c r="FQ763" s="243"/>
      <c r="FR763" s="243"/>
      <c r="FS763" s="243"/>
      <c r="FT763" s="243"/>
      <c r="FU763" s="243"/>
      <c r="FV763" s="243"/>
      <c r="FW763" s="243"/>
      <c r="FX763" s="243"/>
      <c r="FY763" s="243"/>
      <c r="FZ763" s="243"/>
      <c r="GA763" s="243"/>
      <c r="GB763" s="243"/>
      <c r="GC763" s="243"/>
      <c r="GD763" s="243"/>
      <c r="GE763" s="243"/>
      <c r="GF763" s="243"/>
      <c r="GG763" s="243"/>
      <c r="GH763" s="243"/>
      <c r="GI763" s="243"/>
      <c r="GJ763" s="243"/>
      <c r="GK763" s="243"/>
      <c r="GL763" s="243"/>
      <c r="GM763" s="243"/>
    </row>
    <row r="764" spans="1:195" s="244" customFormat="1" ht="14.25" customHeight="1">
      <c r="A764" s="151"/>
      <c r="B764" s="152"/>
      <c r="C764" s="151"/>
      <c r="D764" s="151"/>
      <c r="E764" s="832" t="s">
        <v>86</v>
      </c>
      <c r="F764" s="832" t="s">
        <v>86</v>
      </c>
      <c r="G764" s="832">
        <v>0</v>
      </c>
      <c r="H764" s="832">
        <v>0</v>
      </c>
      <c r="I764" s="832">
        <v>0</v>
      </c>
      <c r="J764" s="832">
        <v>0</v>
      </c>
      <c r="K764" s="832">
        <v>0</v>
      </c>
      <c r="L764" s="832">
        <v>0</v>
      </c>
      <c r="M764" s="832">
        <v>0</v>
      </c>
      <c r="N764" s="832">
        <v>0</v>
      </c>
      <c r="O764" s="832">
        <v>0</v>
      </c>
      <c r="P764" s="832">
        <v>0</v>
      </c>
      <c r="Q764" s="832">
        <v>0</v>
      </c>
      <c r="R764" s="832">
        <v>0</v>
      </c>
      <c r="S764" s="832">
        <v>0</v>
      </c>
      <c r="T764" s="832">
        <v>0</v>
      </c>
      <c r="U764" s="832">
        <v>0</v>
      </c>
      <c r="V764" s="832">
        <v>0</v>
      </c>
      <c r="W764" s="832">
        <v>0</v>
      </c>
      <c r="X764" s="832">
        <v>0</v>
      </c>
      <c r="Y764" s="832">
        <v>0</v>
      </c>
      <c r="Z764" s="832">
        <v>0</v>
      </c>
      <c r="AA764" s="832">
        <v>0</v>
      </c>
      <c r="AB764" s="832">
        <v>0</v>
      </c>
      <c r="AC764" s="832">
        <v>0</v>
      </c>
      <c r="AD764" s="832">
        <v>0</v>
      </c>
      <c r="AE764" s="832">
        <v>0</v>
      </c>
      <c r="AF764" s="832">
        <v>0</v>
      </c>
      <c r="AG764" s="832">
        <v>0</v>
      </c>
      <c r="AH764" s="832">
        <v>0</v>
      </c>
      <c r="AI764" s="832">
        <v>0</v>
      </c>
      <c r="AJ764" s="832">
        <v>0</v>
      </c>
      <c r="AK764" s="832">
        <v>0</v>
      </c>
      <c r="AL764" s="832">
        <v>0</v>
      </c>
      <c r="AM764" s="832">
        <v>0</v>
      </c>
      <c r="AN764" s="832">
        <v>0</v>
      </c>
      <c r="AO764" s="832">
        <v>0</v>
      </c>
      <c r="AP764" s="832">
        <v>0</v>
      </c>
      <c r="AQ764" s="832">
        <v>0</v>
      </c>
      <c r="AR764" s="832">
        <v>0</v>
      </c>
      <c r="AS764" s="832">
        <v>0</v>
      </c>
      <c r="AT764" s="832">
        <v>0</v>
      </c>
      <c r="AU764" s="832">
        <v>0</v>
      </c>
      <c r="AV764" s="832">
        <v>0</v>
      </c>
      <c r="AW764" s="832">
        <v>0</v>
      </c>
      <c r="AX764" s="832">
        <v>0</v>
      </c>
      <c r="AY764" s="832">
        <v>0</v>
      </c>
      <c r="AZ764" s="832">
        <v>0</v>
      </c>
      <c r="BA764" s="832">
        <v>0</v>
      </c>
      <c r="BB764" s="832">
        <v>0</v>
      </c>
      <c r="BC764" s="832">
        <v>0</v>
      </c>
      <c r="BD764" s="832">
        <v>0</v>
      </c>
      <c r="BE764" s="832">
        <v>0</v>
      </c>
      <c r="BF764" s="832">
        <v>0</v>
      </c>
      <c r="BG764" s="832">
        <v>0</v>
      </c>
      <c r="BH764" s="832">
        <v>0</v>
      </c>
      <c r="BI764" s="832">
        <v>0</v>
      </c>
      <c r="BJ764" s="832">
        <v>0</v>
      </c>
      <c r="BK764" s="151"/>
      <c r="BL764" s="151"/>
      <c r="BM764" s="151"/>
      <c r="BN764" s="151"/>
      <c r="BO764" s="151"/>
      <c r="BP764" s="151"/>
      <c r="BQ764" s="151"/>
      <c r="BR764" s="151"/>
      <c r="BS764" s="832" t="s">
        <v>86</v>
      </c>
      <c r="BT764" s="832"/>
      <c r="BU764" s="832"/>
      <c r="BV764" s="832"/>
      <c r="BW764" s="832"/>
      <c r="BX764" s="832"/>
      <c r="BY764" s="832"/>
      <c r="BZ764" s="832"/>
      <c r="CA764" s="832"/>
      <c r="CB764" s="832"/>
      <c r="CC764" s="832"/>
      <c r="CD764" s="832"/>
      <c r="CE764" s="832"/>
      <c r="CF764" s="832"/>
      <c r="CG764" s="832"/>
      <c r="CH764" s="832"/>
      <c r="CI764" s="832"/>
      <c r="CJ764" s="832"/>
      <c r="CK764" s="832"/>
      <c r="CL764" s="832"/>
      <c r="CM764" s="832"/>
      <c r="CN764" s="832"/>
      <c r="CO764" s="832"/>
      <c r="CP764" s="832"/>
      <c r="CQ764" s="832"/>
      <c r="CR764" s="832"/>
      <c r="CS764" s="832"/>
      <c r="CT764" s="832"/>
      <c r="CU764" s="832"/>
      <c r="CV764" s="832"/>
      <c r="CW764" s="832"/>
      <c r="CX764" s="832"/>
      <c r="CY764" s="832"/>
      <c r="CZ764" s="832"/>
      <c r="DA764" s="832"/>
      <c r="DB764" s="832"/>
      <c r="DC764" s="832"/>
      <c r="DD764" s="832"/>
      <c r="DE764" s="832"/>
      <c r="DF764" s="832"/>
      <c r="DG764" s="832"/>
      <c r="DH764" s="832"/>
      <c r="DI764" s="832"/>
      <c r="DJ764" s="832"/>
      <c r="DK764" s="832"/>
      <c r="DL764" s="832"/>
      <c r="DM764" s="832"/>
      <c r="DN764" s="832"/>
      <c r="DO764" s="832"/>
      <c r="DP764" s="832"/>
      <c r="DQ764" s="832"/>
      <c r="DR764" s="832"/>
      <c r="DS764" s="832"/>
      <c r="DT764" s="832"/>
      <c r="DU764" s="832"/>
      <c r="DV764" s="832"/>
      <c r="DW764" s="832"/>
      <c r="DX764" s="832"/>
      <c r="DY764" s="151"/>
      <c r="DZ764" s="151"/>
      <c r="EA764" s="151"/>
      <c r="EB764" s="151"/>
      <c r="EC764" s="151"/>
      <c r="ED764" s="200"/>
      <c r="EE764" s="243"/>
      <c r="EF764" s="243"/>
      <c r="EG764" s="243"/>
      <c r="EH764" s="243"/>
      <c r="EI764" s="243"/>
      <c r="EJ764" s="243"/>
      <c r="EK764" s="243"/>
      <c r="EL764" s="243"/>
      <c r="EM764" s="243"/>
      <c r="EN764" s="243"/>
      <c r="EO764" s="243"/>
      <c r="EP764" s="243"/>
      <c r="EQ764" s="243"/>
      <c r="ER764" s="243"/>
      <c r="ES764" s="243"/>
      <c r="ET764" s="243"/>
      <c r="EU764" s="243"/>
      <c r="EV764" s="243"/>
      <c r="EW764" s="243"/>
      <c r="EX764" s="243"/>
      <c r="EY764" s="243"/>
      <c r="EZ764" s="243"/>
      <c r="FA764" s="243"/>
      <c r="FB764" s="243"/>
      <c r="FC764" s="243"/>
      <c r="FD764" s="243"/>
      <c r="FE764" s="243"/>
      <c r="FF764" s="243"/>
      <c r="FG764" s="243"/>
      <c r="FH764" s="243"/>
      <c r="FI764" s="243"/>
      <c r="FJ764" s="243"/>
      <c r="FK764" s="243"/>
      <c r="FL764" s="243"/>
      <c r="FM764" s="243"/>
      <c r="FN764" s="243"/>
      <c r="FO764" s="243"/>
      <c r="FP764" s="243"/>
      <c r="FQ764" s="243"/>
      <c r="FR764" s="243"/>
      <c r="FS764" s="243"/>
      <c r="FT764" s="243"/>
      <c r="FU764" s="243"/>
      <c r="FV764" s="243"/>
      <c r="FW764" s="243"/>
      <c r="FX764" s="243"/>
      <c r="FY764" s="243"/>
      <c r="FZ764" s="243"/>
      <c r="GA764" s="243"/>
      <c r="GB764" s="243"/>
      <c r="GC764" s="243"/>
      <c r="GD764" s="243"/>
      <c r="GE764" s="243"/>
      <c r="GF764" s="243"/>
      <c r="GG764" s="243"/>
      <c r="GH764" s="243"/>
      <c r="GI764" s="243"/>
      <c r="GJ764" s="243"/>
      <c r="GK764" s="243"/>
      <c r="GL764" s="243"/>
      <c r="GM764" s="243"/>
    </row>
    <row r="765" spans="1:195" s="244" customFormat="1" ht="28.5" customHeight="1">
      <c r="A765" s="151"/>
      <c r="B765" s="152"/>
      <c r="C765" s="151"/>
      <c r="D765" s="151"/>
      <c r="E765" s="831" t="s">
        <v>161</v>
      </c>
      <c r="F765" s="831" t="s">
        <v>161</v>
      </c>
      <c r="G765" s="831">
        <v>0</v>
      </c>
      <c r="H765" s="831">
        <v>0</v>
      </c>
      <c r="I765" s="831">
        <v>0</v>
      </c>
      <c r="J765" s="831">
        <v>0</v>
      </c>
      <c r="K765" s="831">
        <v>0</v>
      </c>
      <c r="L765" s="831">
        <v>0</v>
      </c>
      <c r="M765" s="831">
        <v>0</v>
      </c>
      <c r="N765" s="831">
        <v>0</v>
      </c>
      <c r="O765" s="831">
        <v>0</v>
      </c>
      <c r="P765" s="831">
        <v>0</v>
      </c>
      <c r="Q765" s="831">
        <v>0</v>
      </c>
      <c r="R765" s="831">
        <v>0</v>
      </c>
      <c r="S765" s="831">
        <v>0</v>
      </c>
      <c r="T765" s="831">
        <v>0</v>
      </c>
      <c r="U765" s="831">
        <v>0</v>
      </c>
      <c r="V765" s="831">
        <v>0</v>
      </c>
      <c r="W765" s="831">
        <v>0</v>
      </c>
      <c r="X765" s="831">
        <v>0</v>
      </c>
      <c r="Y765" s="831">
        <v>0</v>
      </c>
      <c r="Z765" s="831">
        <v>0</v>
      </c>
      <c r="AA765" s="831">
        <v>0</v>
      </c>
      <c r="AB765" s="831">
        <v>0</v>
      </c>
      <c r="AC765" s="831">
        <v>0</v>
      </c>
      <c r="AD765" s="831">
        <v>0</v>
      </c>
      <c r="AE765" s="831">
        <v>0</v>
      </c>
      <c r="AF765" s="831">
        <v>0</v>
      </c>
      <c r="AG765" s="831">
        <v>0</v>
      </c>
      <c r="AH765" s="831">
        <v>0</v>
      </c>
      <c r="AI765" s="831">
        <v>0</v>
      </c>
      <c r="AJ765" s="831">
        <v>0</v>
      </c>
      <c r="AK765" s="831">
        <v>0</v>
      </c>
      <c r="AL765" s="831">
        <v>0</v>
      </c>
      <c r="AM765" s="831">
        <v>0</v>
      </c>
      <c r="AN765" s="831">
        <v>0</v>
      </c>
      <c r="AO765" s="831">
        <v>0</v>
      </c>
      <c r="AP765" s="831">
        <v>0</v>
      </c>
      <c r="AQ765" s="831">
        <v>0</v>
      </c>
      <c r="AR765" s="831">
        <v>0</v>
      </c>
      <c r="AS765" s="831">
        <v>0</v>
      </c>
      <c r="AT765" s="831">
        <v>0</v>
      </c>
      <c r="AU765" s="831">
        <v>0</v>
      </c>
      <c r="AV765" s="831">
        <v>0</v>
      </c>
      <c r="AW765" s="831">
        <v>0</v>
      </c>
      <c r="AX765" s="831">
        <v>0</v>
      </c>
      <c r="AY765" s="831">
        <v>0</v>
      </c>
      <c r="AZ765" s="831">
        <v>0</v>
      </c>
      <c r="BA765" s="831">
        <v>0</v>
      </c>
      <c r="BB765" s="831">
        <v>0</v>
      </c>
      <c r="BC765" s="831">
        <v>0</v>
      </c>
      <c r="BD765" s="831">
        <v>0</v>
      </c>
      <c r="BE765" s="831">
        <v>0</v>
      </c>
      <c r="BF765" s="831">
        <v>0</v>
      </c>
      <c r="BG765" s="831">
        <v>0</v>
      </c>
      <c r="BH765" s="831">
        <v>0</v>
      </c>
      <c r="BI765" s="831">
        <v>0</v>
      </c>
      <c r="BJ765" s="831">
        <v>0</v>
      </c>
      <c r="BK765" s="151"/>
      <c r="BL765" s="151"/>
      <c r="BM765" s="151"/>
      <c r="BN765" s="151"/>
      <c r="BO765" s="151"/>
      <c r="BP765" s="151"/>
      <c r="BQ765" s="151"/>
      <c r="BR765" s="151"/>
      <c r="BS765" s="831" t="s">
        <v>161</v>
      </c>
      <c r="BT765" s="831"/>
      <c r="BU765" s="831"/>
      <c r="BV765" s="831"/>
      <c r="BW765" s="831"/>
      <c r="BX765" s="831"/>
      <c r="BY765" s="831"/>
      <c r="BZ765" s="831"/>
      <c r="CA765" s="831"/>
      <c r="CB765" s="831"/>
      <c r="CC765" s="831"/>
      <c r="CD765" s="831"/>
      <c r="CE765" s="831"/>
      <c r="CF765" s="831"/>
      <c r="CG765" s="831"/>
      <c r="CH765" s="831"/>
      <c r="CI765" s="831"/>
      <c r="CJ765" s="831"/>
      <c r="CK765" s="831"/>
      <c r="CL765" s="831"/>
      <c r="CM765" s="831"/>
      <c r="CN765" s="831"/>
      <c r="CO765" s="831"/>
      <c r="CP765" s="831"/>
      <c r="CQ765" s="831"/>
      <c r="CR765" s="831"/>
      <c r="CS765" s="831"/>
      <c r="CT765" s="831"/>
      <c r="CU765" s="831"/>
      <c r="CV765" s="831"/>
      <c r="CW765" s="831"/>
      <c r="CX765" s="831"/>
      <c r="CY765" s="831"/>
      <c r="CZ765" s="831"/>
      <c r="DA765" s="831"/>
      <c r="DB765" s="831"/>
      <c r="DC765" s="831"/>
      <c r="DD765" s="831"/>
      <c r="DE765" s="831"/>
      <c r="DF765" s="831"/>
      <c r="DG765" s="831"/>
      <c r="DH765" s="831"/>
      <c r="DI765" s="831"/>
      <c r="DJ765" s="831"/>
      <c r="DK765" s="831"/>
      <c r="DL765" s="831"/>
      <c r="DM765" s="831"/>
      <c r="DN765" s="831"/>
      <c r="DO765" s="831"/>
      <c r="DP765" s="831"/>
      <c r="DQ765" s="831"/>
      <c r="DR765" s="831"/>
      <c r="DS765" s="831"/>
      <c r="DT765" s="831"/>
      <c r="DU765" s="831"/>
      <c r="DV765" s="831"/>
      <c r="DW765" s="831"/>
      <c r="DX765" s="831"/>
      <c r="DY765" s="151"/>
      <c r="DZ765" s="151"/>
      <c r="EA765" s="151"/>
      <c r="EB765" s="151"/>
      <c r="EC765" s="151"/>
      <c r="ED765" s="200"/>
      <c r="EE765" s="243"/>
      <c r="EF765" s="243"/>
      <c r="EG765" s="243"/>
      <c r="EH765" s="243"/>
      <c r="EI765" s="243"/>
      <c r="EJ765" s="243"/>
      <c r="EK765" s="243"/>
      <c r="EL765" s="243"/>
      <c r="EM765" s="243"/>
      <c r="EN765" s="243"/>
      <c r="EO765" s="243"/>
      <c r="EP765" s="243"/>
      <c r="EQ765" s="243"/>
      <c r="ER765" s="243"/>
      <c r="ES765" s="243"/>
      <c r="ET765" s="243"/>
      <c r="EU765" s="243"/>
      <c r="EV765" s="243"/>
      <c r="EW765" s="243"/>
      <c r="EX765" s="243"/>
      <c r="EY765" s="243"/>
      <c r="EZ765" s="243"/>
      <c r="FA765" s="243"/>
      <c r="FB765" s="243"/>
      <c r="FC765" s="243"/>
      <c r="FD765" s="243"/>
      <c r="FE765" s="243"/>
      <c r="FF765" s="243"/>
      <c r="FG765" s="243"/>
      <c r="FH765" s="243"/>
      <c r="FI765" s="243"/>
      <c r="FJ765" s="243"/>
      <c r="FK765" s="243"/>
      <c r="FL765" s="243"/>
      <c r="FM765" s="243"/>
      <c r="FN765" s="243"/>
      <c r="FO765" s="243"/>
      <c r="FP765" s="243"/>
      <c r="FQ765" s="243"/>
      <c r="FR765" s="243"/>
      <c r="FS765" s="243"/>
      <c r="FT765" s="243"/>
      <c r="FU765" s="243"/>
      <c r="FV765" s="243"/>
      <c r="FW765" s="243"/>
      <c r="FX765" s="243"/>
      <c r="FY765" s="243"/>
      <c r="FZ765" s="243"/>
      <c r="GA765" s="243"/>
      <c r="GB765" s="243"/>
      <c r="GC765" s="243"/>
      <c r="GD765" s="243"/>
      <c r="GE765" s="243"/>
      <c r="GF765" s="243"/>
      <c r="GG765" s="243"/>
      <c r="GH765" s="243"/>
      <c r="GI765" s="243"/>
      <c r="GJ765" s="243"/>
      <c r="GK765" s="243"/>
      <c r="GL765" s="243"/>
      <c r="GM765" s="243"/>
    </row>
    <row r="766" spans="1:195" s="244" customFormat="1" ht="14.25" customHeight="1">
      <c r="A766" s="151"/>
      <c r="B766" s="152"/>
      <c r="C766" s="151"/>
      <c r="D766" s="151"/>
      <c r="E766" s="831" t="s">
        <v>162</v>
      </c>
      <c r="F766" s="831" t="s">
        <v>162</v>
      </c>
      <c r="G766" s="831">
        <v>0</v>
      </c>
      <c r="H766" s="831">
        <v>0</v>
      </c>
      <c r="I766" s="831">
        <v>0</v>
      </c>
      <c r="J766" s="831">
        <v>0</v>
      </c>
      <c r="K766" s="831">
        <v>0</v>
      </c>
      <c r="L766" s="831">
        <v>0</v>
      </c>
      <c r="M766" s="831">
        <v>0</v>
      </c>
      <c r="N766" s="831">
        <v>0</v>
      </c>
      <c r="O766" s="831">
        <v>0</v>
      </c>
      <c r="P766" s="831">
        <v>0</v>
      </c>
      <c r="Q766" s="831">
        <v>0</v>
      </c>
      <c r="R766" s="831">
        <v>0</v>
      </c>
      <c r="S766" s="831">
        <v>0</v>
      </c>
      <c r="T766" s="831">
        <v>0</v>
      </c>
      <c r="U766" s="831">
        <v>0</v>
      </c>
      <c r="V766" s="831">
        <v>0</v>
      </c>
      <c r="W766" s="831">
        <v>0</v>
      </c>
      <c r="X766" s="831">
        <v>0</v>
      </c>
      <c r="Y766" s="831">
        <v>0</v>
      </c>
      <c r="Z766" s="831">
        <v>0</v>
      </c>
      <c r="AA766" s="831">
        <v>0</v>
      </c>
      <c r="AB766" s="831">
        <v>0</v>
      </c>
      <c r="AC766" s="831">
        <v>0</v>
      </c>
      <c r="AD766" s="831">
        <v>0</v>
      </c>
      <c r="AE766" s="831">
        <v>0</v>
      </c>
      <c r="AF766" s="831">
        <v>0</v>
      </c>
      <c r="AG766" s="831">
        <v>0</v>
      </c>
      <c r="AH766" s="831">
        <v>0</v>
      </c>
      <c r="AI766" s="831">
        <v>0</v>
      </c>
      <c r="AJ766" s="831">
        <v>0</v>
      </c>
      <c r="AK766" s="831">
        <v>0</v>
      </c>
      <c r="AL766" s="831">
        <v>0</v>
      </c>
      <c r="AM766" s="831">
        <v>0</v>
      </c>
      <c r="AN766" s="831">
        <v>0</v>
      </c>
      <c r="AO766" s="831">
        <v>0</v>
      </c>
      <c r="AP766" s="831">
        <v>0</v>
      </c>
      <c r="AQ766" s="831">
        <v>0</v>
      </c>
      <c r="AR766" s="831">
        <v>0</v>
      </c>
      <c r="AS766" s="831">
        <v>0</v>
      </c>
      <c r="AT766" s="831">
        <v>0</v>
      </c>
      <c r="AU766" s="831">
        <v>0</v>
      </c>
      <c r="AV766" s="831">
        <v>0</v>
      </c>
      <c r="AW766" s="831">
        <v>0</v>
      </c>
      <c r="AX766" s="831">
        <v>0</v>
      </c>
      <c r="AY766" s="831">
        <v>0</v>
      </c>
      <c r="AZ766" s="831">
        <v>0</v>
      </c>
      <c r="BA766" s="831">
        <v>0</v>
      </c>
      <c r="BB766" s="831">
        <v>0</v>
      </c>
      <c r="BC766" s="831">
        <v>0</v>
      </c>
      <c r="BD766" s="831">
        <v>0</v>
      </c>
      <c r="BE766" s="831">
        <v>0</v>
      </c>
      <c r="BF766" s="831">
        <v>0</v>
      </c>
      <c r="BG766" s="831">
        <v>0</v>
      </c>
      <c r="BH766" s="831">
        <v>0</v>
      </c>
      <c r="BI766" s="831">
        <v>0</v>
      </c>
      <c r="BJ766" s="831">
        <v>0</v>
      </c>
      <c r="BK766" s="151"/>
      <c r="BL766" s="151"/>
      <c r="BM766" s="151"/>
      <c r="BN766" s="151"/>
      <c r="BO766" s="151"/>
      <c r="BP766" s="151"/>
      <c r="BQ766" s="151"/>
      <c r="BR766" s="151"/>
      <c r="BS766" s="831" t="s">
        <v>162</v>
      </c>
      <c r="BT766" s="831"/>
      <c r="BU766" s="831"/>
      <c r="BV766" s="831"/>
      <c r="BW766" s="831"/>
      <c r="BX766" s="831"/>
      <c r="BY766" s="831"/>
      <c r="BZ766" s="831"/>
      <c r="CA766" s="831"/>
      <c r="CB766" s="831"/>
      <c r="CC766" s="831"/>
      <c r="CD766" s="831"/>
      <c r="CE766" s="831"/>
      <c r="CF766" s="831"/>
      <c r="CG766" s="831"/>
      <c r="CH766" s="831"/>
      <c r="CI766" s="831"/>
      <c r="CJ766" s="831"/>
      <c r="CK766" s="831"/>
      <c r="CL766" s="831"/>
      <c r="CM766" s="831"/>
      <c r="CN766" s="831"/>
      <c r="CO766" s="831"/>
      <c r="CP766" s="831"/>
      <c r="CQ766" s="831"/>
      <c r="CR766" s="831"/>
      <c r="CS766" s="831"/>
      <c r="CT766" s="831"/>
      <c r="CU766" s="831"/>
      <c r="CV766" s="831"/>
      <c r="CW766" s="831"/>
      <c r="CX766" s="831"/>
      <c r="CY766" s="831"/>
      <c r="CZ766" s="831"/>
      <c r="DA766" s="831"/>
      <c r="DB766" s="831"/>
      <c r="DC766" s="831"/>
      <c r="DD766" s="831"/>
      <c r="DE766" s="831"/>
      <c r="DF766" s="831"/>
      <c r="DG766" s="831"/>
      <c r="DH766" s="831"/>
      <c r="DI766" s="831"/>
      <c r="DJ766" s="831"/>
      <c r="DK766" s="831"/>
      <c r="DL766" s="831"/>
      <c r="DM766" s="831"/>
      <c r="DN766" s="831"/>
      <c r="DO766" s="831"/>
      <c r="DP766" s="831"/>
      <c r="DQ766" s="831"/>
      <c r="DR766" s="831"/>
      <c r="DS766" s="831"/>
      <c r="DT766" s="831"/>
      <c r="DU766" s="831"/>
      <c r="DV766" s="831"/>
      <c r="DW766" s="831"/>
      <c r="DX766" s="831"/>
      <c r="DY766" s="151"/>
      <c r="DZ766" s="151"/>
      <c r="EA766" s="151"/>
      <c r="EB766" s="151"/>
      <c r="EC766" s="151"/>
      <c r="ED766" s="200"/>
      <c r="EE766" s="243"/>
      <c r="EF766" s="243"/>
      <c r="EG766" s="243"/>
      <c r="EH766" s="243"/>
      <c r="EI766" s="243"/>
      <c r="EJ766" s="243"/>
      <c r="EK766" s="243"/>
      <c r="EL766" s="243"/>
      <c r="EM766" s="243"/>
      <c r="EN766" s="243"/>
      <c r="EO766" s="243"/>
      <c r="EP766" s="243"/>
      <c r="EQ766" s="243"/>
      <c r="ER766" s="243"/>
      <c r="ES766" s="243"/>
      <c r="ET766" s="243"/>
      <c r="EU766" s="243"/>
      <c r="EV766" s="243"/>
      <c r="EW766" s="243"/>
      <c r="EX766" s="243"/>
      <c r="EY766" s="243"/>
      <c r="EZ766" s="243"/>
      <c r="FA766" s="243"/>
      <c r="FB766" s="243"/>
      <c r="FC766" s="243"/>
      <c r="FD766" s="243"/>
      <c r="FE766" s="243"/>
      <c r="FF766" s="243"/>
      <c r="FG766" s="243"/>
      <c r="FH766" s="243"/>
      <c r="FI766" s="243"/>
      <c r="FJ766" s="243"/>
      <c r="FK766" s="243"/>
      <c r="FL766" s="243"/>
      <c r="FM766" s="243"/>
      <c r="FN766" s="243"/>
      <c r="FO766" s="243"/>
      <c r="FP766" s="243"/>
      <c r="FQ766" s="243"/>
      <c r="FR766" s="243"/>
      <c r="FS766" s="243"/>
      <c r="FT766" s="243"/>
      <c r="FU766" s="243"/>
      <c r="FV766" s="243"/>
      <c r="FW766" s="243"/>
      <c r="FX766" s="243"/>
      <c r="FY766" s="243"/>
      <c r="FZ766" s="243"/>
      <c r="GA766" s="243"/>
      <c r="GB766" s="243"/>
      <c r="GC766" s="243"/>
      <c r="GD766" s="243"/>
      <c r="GE766" s="243"/>
      <c r="GF766" s="243"/>
      <c r="GG766" s="243"/>
      <c r="GH766" s="243"/>
      <c r="GI766" s="243"/>
      <c r="GJ766" s="243"/>
      <c r="GK766" s="243"/>
      <c r="GL766" s="243"/>
      <c r="GM766" s="243"/>
    </row>
    <row r="767" spans="1:195" s="153" customFormat="1" ht="28.5" customHeight="1">
      <c r="B767" s="154"/>
      <c r="E767" s="831" t="s">
        <v>163</v>
      </c>
      <c r="F767" s="831" t="s">
        <v>163</v>
      </c>
      <c r="G767" s="831">
        <v>0</v>
      </c>
      <c r="H767" s="831">
        <v>0</v>
      </c>
      <c r="I767" s="831">
        <v>0</v>
      </c>
      <c r="J767" s="831">
        <v>0</v>
      </c>
      <c r="K767" s="831">
        <v>0</v>
      </c>
      <c r="L767" s="831">
        <v>0</v>
      </c>
      <c r="M767" s="831">
        <v>0</v>
      </c>
      <c r="N767" s="831">
        <v>0</v>
      </c>
      <c r="O767" s="831">
        <v>0</v>
      </c>
      <c r="P767" s="831">
        <v>0</v>
      </c>
      <c r="Q767" s="831">
        <v>0</v>
      </c>
      <c r="R767" s="831">
        <v>0</v>
      </c>
      <c r="S767" s="831">
        <v>0</v>
      </c>
      <c r="T767" s="831">
        <v>0</v>
      </c>
      <c r="U767" s="831">
        <v>0</v>
      </c>
      <c r="V767" s="831">
        <v>0</v>
      </c>
      <c r="W767" s="831">
        <v>0</v>
      </c>
      <c r="X767" s="831">
        <v>0</v>
      </c>
      <c r="Y767" s="831">
        <v>0</v>
      </c>
      <c r="Z767" s="831">
        <v>0</v>
      </c>
      <c r="AA767" s="831">
        <v>0</v>
      </c>
      <c r="AB767" s="831">
        <v>0</v>
      </c>
      <c r="AC767" s="831">
        <v>0</v>
      </c>
      <c r="AD767" s="831">
        <v>0</v>
      </c>
      <c r="AE767" s="831">
        <v>0</v>
      </c>
      <c r="AF767" s="831">
        <v>0</v>
      </c>
      <c r="AG767" s="831">
        <v>0</v>
      </c>
      <c r="AH767" s="831">
        <v>0</v>
      </c>
      <c r="AI767" s="831">
        <v>0</v>
      </c>
      <c r="AJ767" s="831">
        <v>0</v>
      </c>
      <c r="AK767" s="831">
        <v>0</v>
      </c>
      <c r="AL767" s="831">
        <v>0</v>
      </c>
      <c r="AM767" s="831">
        <v>0</v>
      </c>
      <c r="AN767" s="831">
        <v>0</v>
      </c>
      <c r="AO767" s="831">
        <v>0</v>
      </c>
      <c r="AP767" s="831">
        <v>0</v>
      </c>
      <c r="AQ767" s="831">
        <v>0</v>
      </c>
      <c r="AR767" s="831">
        <v>0</v>
      </c>
      <c r="AS767" s="831">
        <v>0</v>
      </c>
      <c r="AT767" s="831">
        <v>0</v>
      </c>
      <c r="AU767" s="831">
        <v>0</v>
      </c>
      <c r="AV767" s="831">
        <v>0</v>
      </c>
      <c r="AW767" s="831">
        <v>0</v>
      </c>
      <c r="AX767" s="831">
        <v>0</v>
      </c>
      <c r="AY767" s="831">
        <v>0</v>
      </c>
      <c r="AZ767" s="831">
        <v>0</v>
      </c>
      <c r="BA767" s="831">
        <v>0</v>
      </c>
      <c r="BB767" s="831">
        <v>0</v>
      </c>
      <c r="BC767" s="831">
        <v>0</v>
      </c>
      <c r="BD767" s="831">
        <v>0</v>
      </c>
      <c r="BE767" s="831">
        <v>0</v>
      </c>
      <c r="BF767" s="831">
        <v>0</v>
      </c>
      <c r="BG767" s="831">
        <v>0</v>
      </c>
      <c r="BH767" s="831">
        <v>0</v>
      </c>
      <c r="BI767" s="831">
        <v>0</v>
      </c>
      <c r="BJ767" s="831">
        <v>0</v>
      </c>
      <c r="BS767" s="831" t="s">
        <v>163</v>
      </c>
      <c r="BT767" s="831"/>
      <c r="BU767" s="831"/>
      <c r="BV767" s="831"/>
      <c r="BW767" s="831"/>
      <c r="BX767" s="831"/>
      <c r="BY767" s="831"/>
      <c r="BZ767" s="831"/>
      <c r="CA767" s="831"/>
      <c r="CB767" s="831"/>
      <c r="CC767" s="831"/>
      <c r="CD767" s="831"/>
      <c r="CE767" s="831"/>
      <c r="CF767" s="831"/>
      <c r="CG767" s="831"/>
      <c r="CH767" s="831"/>
      <c r="CI767" s="831"/>
      <c r="CJ767" s="831"/>
      <c r="CK767" s="831"/>
      <c r="CL767" s="831"/>
      <c r="CM767" s="831"/>
      <c r="CN767" s="831"/>
      <c r="CO767" s="831"/>
      <c r="CP767" s="831"/>
      <c r="CQ767" s="831"/>
      <c r="CR767" s="831"/>
      <c r="CS767" s="831"/>
      <c r="CT767" s="831"/>
      <c r="CU767" s="831"/>
      <c r="CV767" s="831"/>
      <c r="CW767" s="831"/>
      <c r="CX767" s="831"/>
      <c r="CY767" s="831"/>
      <c r="CZ767" s="831"/>
      <c r="DA767" s="831"/>
      <c r="DB767" s="831"/>
      <c r="DC767" s="831"/>
      <c r="DD767" s="831"/>
      <c r="DE767" s="831"/>
      <c r="DF767" s="831"/>
      <c r="DG767" s="831"/>
      <c r="DH767" s="831"/>
      <c r="DI767" s="831"/>
      <c r="DJ767" s="831"/>
      <c r="DK767" s="831"/>
      <c r="DL767" s="831"/>
      <c r="DM767" s="831"/>
      <c r="DN767" s="831"/>
      <c r="DO767" s="831"/>
      <c r="DP767" s="831"/>
      <c r="DQ767" s="831"/>
      <c r="DR767" s="831"/>
      <c r="DS767" s="831"/>
      <c r="DT767" s="831"/>
      <c r="DU767" s="831"/>
      <c r="DV767" s="831"/>
      <c r="DW767" s="831"/>
      <c r="DX767" s="831"/>
      <c r="ED767" s="201"/>
      <c r="EE767" s="201"/>
      <c r="EF767" s="201"/>
      <c r="EG767" s="201"/>
      <c r="EH767" s="201"/>
      <c r="EI767" s="201"/>
      <c r="EJ767" s="201"/>
      <c r="EK767" s="201"/>
      <c r="EL767" s="201"/>
      <c r="EM767" s="201"/>
      <c r="EN767" s="201"/>
      <c r="EO767" s="201"/>
      <c r="EP767" s="201"/>
      <c r="EQ767" s="201"/>
      <c r="ER767" s="201"/>
      <c r="ES767" s="201"/>
      <c r="ET767" s="201"/>
      <c r="EU767" s="201"/>
      <c r="EV767" s="201"/>
      <c r="EW767" s="201"/>
      <c r="EX767" s="201"/>
      <c r="EY767" s="201"/>
      <c r="EZ767" s="201"/>
      <c r="FA767" s="201"/>
      <c r="FB767" s="201"/>
      <c r="FC767" s="201"/>
      <c r="FD767" s="201"/>
      <c r="FE767" s="201"/>
      <c r="FF767" s="201"/>
      <c r="FG767" s="201"/>
      <c r="FH767" s="201"/>
      <c r="FI767" s="201"/>
      <c r="FJ767" s="201"/>
      <c r="FK767" s="201"/>
      <c r="FL767" s="201"/>
      <c r="FM767" s="201"/>
      <c r="FN767" s="201"/>
      <c r="FO767" s="201"/>
      <c r="FP767" s="201"/>
      <c r="FQ767" s="201"/>
      <c r="FR767" s="201"/>
      <c r="FS767" s="201"/>
      <c r="FT767" s="201"/>
      <c r="FU767" s="201"/>
      <c r="FV767" s="201"/>
      <c r="FW767" s="201"/>
      <c r="FX767" s="201"/>
      <c r="FY767" s="201"/>
      <c r="FZ767" s="201"/>
      <c r="GA767" s="201"/>
      <c r="GB767" s="201"/>
      <c r="GC767" s="201"/>
      <c r="GD767" s="201"/>
      <c r="GE767" s="201"/>
      <c r="GF767" s="201"/>
      <c r="GG767" s="201"/>
      <c r="GH767" s="201"/>
      <c r="GI767" s="201"/>
      <c r="GJ767" s="201"/>
      <c r="GK767" s="201"/>
      <c r="GL767" s="201"/>
      <c r="GM767" s="201"/>
    </row>
    <row r="768" spans="1:195" s="244" customFormat="1" ht="28.5" customHeight="1">
      <c r="A768" s="151"/>
      <c r="B768" s="152"/>
      <c r="C768" s="151"/>
      <c r="D768" s="151"/>
      <c r="E768" s="831" t="s">
        <v>164</v>
      </c>
      <c r="F768" s="831" t="s">
        <v>164</v>
      </c>
      <c r="G768" s="831">
        <v>0</v>
      </c>
      <c r="H768" s="831">
        <v>0</v>
      </c>
      <c r="I768" s="831">
        <v>0</v>
      </c>
      <c r="J768" s="831">
        <v>0</v>
      </c>
      <c r="K768" s="831">
        <v>0</v>
      </c>
      <c r="L768" s="831">
        <v>0</v>
      </c>
      <c r="M768" s="831">
        <v>0</v>
      </c>
      <c r="N768" s="831">
        <v>0</v>
      </c>
      <c r="O768" s="831">
        <v>0</v>
      </c>
      <c r="P768" s="831">
        <v>0</v>
      </c>
      <c r="Q768" s="831">
        <v>0</v>
      </c>
      <c r="R768" s="831">
        <v>0</v>
      </c>
      <c r="S768" s="831">
        <v>0</v>
      </c>
      <c r="T768" s="831">
        <v>0</v>
      </c>
      <c r="U768" s="831">
        <v>0</v>
      </c>
      <c r="V768" s="831">
        <v>0</v>
      </c>
      <c r="W768" s="831">
        <v>0</v>
      </c>
      <c r="X768" s="831">
        <v>0</v>
      </c>
      <c r="Y768" s="831">
        <v>0</v>
      </c>
      <c r="Z768" s="831">
        <v>0</v>
      </c>
      <c r="AA768" s="831">
        <v>0</v>
      </c>
      <c r="AB768" s="831">
        <v>0</v>
      </c>
      <c r="AC768" s="831">
        <v>0</v>
      </c>
      <c r="AD768" s="831">
        <v>0</v>
      </c>
      <c r="AE768" s="831">
        <v>0</v>
      </c>
      <c r="AF768" s="831">
        <v>0</v>
      </c>
      <c r="AG768" s="831">
        <v>0</v>
      </c>
      <c r="AH768" s="831">
        <v>0</v>
      </c>
      <c r="AI768" s="831">
        <v>0</v>
      </c>
      <c r="AJ768" s="831">
        <v>0</v>
      </c>
      <c r="AK768" s="831">
        <v>0</v>
      </c>
      <c r="AL768" s="831">
        <v>0</v>
      </c>
      <c r="AM768" s="831">
        <v>0</v>
      </c>
      <c r="AN768" s="831">
        <v>0</v>
      </c>
      <c r="AO768" s="831">
        <v>0</v>
      </c>
      <c r="AP768" s="831">
        <v>0</v>
      </c>
      <c r="AQ768" s="831">
        <v>0</v>
      </c>
      <c r="AR768" s="831">
        <v>0</v>
      </c>
      <c r="AS768" s="831">
        <v>0</v>
      </c>
      <c r="AT768" s="831">
        <v>0</v>
      </c>
      <c r="AU768" s="831">
        <v>0</v>
      </c>
      <c r="AV768" s="831">
        <v>0</v>
      </c>
      <c r="AW768" s="831">
        <v>0</v>
      </c>
      <c r="AX768" s="831">
        <v>0</v>
      </c>
      <c r="AY768" s="831">
        <v>0</v>
      </c>
      <c r="AZ768" s="831">
        <v>0</v>
      </c>
      <c r="BA768" s="831">
        <v>0</v>
      </c>
      <c r="BB768" s="831">
        <v>0</v>
      </c>
      <c r="BC768" s="831">
        <v>0</v>
      </c>
      <c r="BD768" s="831">
        <v>0</v>
      </c>
      <c r="BE768" s="831">
        <v>0</v>
      </c>
      <c r="BF768" s="831">
        <v>0</v>
      </c>
      <c r="BG768" s="831">
        <v>0</v>
      </c>
      <c r="BH768" s="831">
        <v>0</v>
      </c>
      <c r="BI768" s="831">
        <v>0</v>
      </c>
      <c r="BJ768" s="831">
        <v>0</v>
      </c>
      <c r="BK768" s="151"/>
      <c r="BL768" s="151"/>
      <c r="BM768" s="151"/>
      <c r="BN768" s="151"/>
      <c r="BO768" s="151"/>
      <c r="BP768" s="151"/>
      <c r="BQ768" s="151"/>
      <c r="BR768" s="151"/>
      <c r="BS768" s="831" t="s">
        <v>164</v>
      </c>
      <c r="BT768" s="831"/>
      <c r="BU768" s="831"/>
      <c r="BV768" s="831"/>
      <c r="BW768" s="831"/>
      <c r="BX768" s="831"/>
      <c r="BY768" s="831"/>
      <c r="BZ768" s="831"/>
      <c r="CA768" s="831"/>
      <c r="CB768" s="831"/>
      <c r="CC768" s="831"/>
      <c r="CD768" s="831"/>
      <c r="CE768" s="831"/>
      <c r="CF768" s="831"/>
      <c r="CG768" s="831"/>
      <c r="CH768" s="831"/>
      <c r="CI768" s="831"/>
      <c r="CJ768" s="831"/>
      <c r="CK768" s="831"/>
      <c r="CL768" s="831"/>
      <c r="CM768" s="831"/>
      <c r="CN768" s="831"/>
      <c r="CO768" s="831"/>
      <c r="CP768" s="831"/>
      <c r="CQ768" s="831"/>
      <c r="CR768" s="831"/>
      <c r="CS768" s="831"/>
      <c r="CT768" s="831"/>
      <c r="CU768" s="831"/>
      <c r="CV768" s="831"/>
      <c r="CW768" s="831"/>
      <c r="CX768" s="831"/>
      <c r="CY768" s="831"/>
      <c r="CZ768" s="831"/>
      <c r="DA768" s="831"/>
      <c r="DB768" s="831"/>
      <c r="DC768" s="831"/>
      <c r="DD768" s="831"/>
      <c r="DE768" s="831"/>
      <c r="DF768" s="831"/>
      <c r="DG768" s="831"/>
      <c r="DH768" s="831"/>
      <c r="DI768" s="831"/>
      <c r="DJ768" s="831"/>
      <c r="DK768" s="831"/>
      <c r="DL768" s="831"/>
      <c r="DM768" s="831"/>
      <c r="DN768" s="831"/>
      <c r="DO768" s="831"/>
      <c r="DP768" s="831"/>
      <c r="DQ768" s="831"/>
      <c r="DR768" s="831"/>
      <c r="DS768" s="831"/>
      <c r="DT768" s="831"/>
      <c r="DU768" s="831"/>
      <c r="DV768" s="831"/>
      <c r="DW768" s="831"/>
      <c r="DX768" s="831"/>
      <c r="DY768" s="151"/>
      <c r="DZ768" s="151"/>
      <c r="EA768" s="151"/>
      <c r="EB768" s="151"/>
      <c r="EC768" s="151"/>
      <c r="ED768" s="200"/>
      <c r="EE768" s="243"/>
      <c r="EF768" s="243"/>
      <c r="EG768" s="243"/>
      <c r="EH768" s="243"/>
      <c r="EI768" s="243"/>
      <c r="EJ768" s="243"/>
      <c r="EK768" s="243"/>
      <c r="EL768" s="243"/>
      <c r="EM768" s="243"/>
      <c r="EN768" s="243"/>
      <c r="EO768" s="243"/>
      <c r="EP768" s="243"/>
      <c r="EQ768" s="243"/>
      <c r="ER768" s="243"/>
      <c r="ES768" s="243"/>
      <c r="ET768" s="243"/>
      <c r="EU768" s="243"/>
      <c r="EV768" s="243"/>
      <c r="EW768" s="243"/>
      <c r="EX768" s="243"/>
      <c r="EY768" s="243"/>
      <c r="EZ768" s="243"/>
      <c r="FA768" s="243"/>
      <c r="FB768" s="243"/>
      <c r="FC768" s="243"/>
      <c r="FD768" s="243"/>
      <c r="FE768" s="243"/>
      <c r="FF768" s="243"/>
      <c r="FG768" s="243"/>
      <c r="FH768" s="243"/>
      <c r="FI768" s="243"/>
      <c r="FJ768" s="243"/>
      <c r="FK768" s="243"/>
      <c r="FL768" s="243"/>
      <c r="FM768" s="243"/>
      <c r="FN768" s="243"/>
      <c r="FO768" s="243"/>
      <c r="FP768" s="243"/>
      <c r="FQ768" s="243"/>
      <c r="FR768" s="243"/>
      <c r="FS768" s="243"/>
      <c r="FT768" s="243"/>
      <c r="FU768" s="243"/>
      <c r="FV768" s="243"/>
      <c r="FW768" s="243"/>
      <c r="FX768" s="243"/>
      <c r="FY768" s="243"/>
      <c r="FZ768" s="243"/>
      <c r="GA768" s="243"/>
      <c r="GB768" s="243"/>
      <c r="GC768" s="243"/>
      <c r="GD768" s="243"/>
      <c r="GE768" s="243"/>
      <c r="GF768" s="243"/>
      <c r="GG768" s="243"/>
      <c r="GH768" s="243"/>
      <c r="GI768" s="243"/>
      <c r="GJ768" s="243"/>
      <c r="GK768" s="243"/>
      <c r="GL768" s="243"/>
      <c r="GM768" s="243"/>
    </row>
    <row r="769" spans="1:195" s="244" customFormat="1" ht="28.5" customHeight="1">
      <c r="A769" s="151"/>
      <c r="B769" s="152"/>
      <c r="C769" s="151"/>
      <c r="D769" s="151"/>
      <c r="E769" s="831" t="s">
        <v>165</v>
      </c>
      <c r="F769" s="831" t="s">
        <v>165</v>
      </c>
      <c r="G769" s="831">
        <v>0</v>
      </c>
      <c r="H769" s="831">
        <v>0</v>
      </c>
      <c r="I769" s="831">
        <v>0</v>
      </c>
      <c r="J769" s="831">
        <v>0</v>
      </c>
      <c r="K769" s="831">
        <v>0</v>
      </c>
      <c r="L769" s="831">
        <v>0</v>
      </c>
      <c r="M769" s="831">
        <v>0</v>
      </c>
      <c r="N769" s="831">
        <v>0</v>
      </c>
      <c r="O769" s="831">
        <v>0</v>
      </c>
      <c r="P769" s="831">
        <v>0</v>
      </c>
      <c r="Q769" s="831">
        <v>0</v>
      </c>
      <c r="R769" s="831">
        <v>0</v>
      </c>
      <c r="S769" s="831">
        <v>0</v>
      </c>
      <c r="T769" s="831">
        <v>0</v>
      </c>
      <c r="U769" s="831">
        <v>0</v>
      </c>
      <c r="V769" s="831">
        <v>0</v>
      </c>
      <c r="W769" s="831">
        <v>0</v>
      </c>
      <c r="X769" s="831">
        <v>0</v>
      </c>
      <c r="Y769" s="831">
        <v>0</v>
      </c>
      <c r="Z769" s="831">
        <v>0</v>
      </c>
      <c r="AA769" s="831">
        <v>0</v>
      </c>
      <c r="AB769" s="831">
        <v>0</v>
      </c>
      <c r="AC769" s="831">
        <v>0</v>
      </c>
      <c r="AD769" s="831">
        <v>0</v>
      </c>
      <c r="AE769" s="831">
        <v>0</v>
      </c>
      <c r="AF769" s="831">
        <v>0</v>
      </c>
      <c r="AG769" s="831">
        <v>0</v>
      </c>
      <c r="AH769" s="831">
        <v>0</v>
      </c>
      <c r="AI769" s="831">
        <v>0</v>
      </c>
      <c r="AJ769" s="831">
        <v>0</v>
      </c>
      <c r="AK769" s="831">
        <v>0</v>
      </c>
      <c r="AL769" s="831">
        <v>0</v>
      </c>
      <c r="AM769" s="831">
        <v>0</v>
      </c>
      <c r="AN769" s="831">
        <v>0</v>
      </c>
      <c r="AO769" s="831">
        <v>0</v>
      </c>
      <c r="AP769" s="831">
        <v>0</v>
      </c>
      <c r="AQ769" s="831">
        <v>0</v>
      </c>
      <c r="AR769" s="831">
        <v>0</v>
      </c>
      <c r="AS769" s="831">
        <v>0</v>
      </c>
      <c r="AT769" s="831">
        <v>0</v>
      </c>
      <c r="AU769" s="831">
        <v>0</v>
      </c>
      <c r="AV769" s="831">
        <v>0</v>
      </c>
      <c r="AW769" s="831">
        <v>0</v>
      </c>
      <c r="AX769" s="831">
        <v>0</v>
      </c>
      <c r="AY769" s="831">
        <v>0</v>
      </c>
      <c r="AZ769" s="831">
        <v>0</v>
      </c>
      <c r="BA769" s="831">
        <v>0</v>
      </c>
      <c r="BB769" s="831">
        <v>0</v>
      </c>
      <c r="BC769" s="831">
        <v>0</v>
      </c>
      <c r="BD769" s="831">
        <v>0</v>
      </c>
      <c r="BE769" s="831">
        <v>0</v>
      </c>
      <c r="BF769" s="831">
        <v>0</v>
      </c>
      <c r="BG769" s="831">
        <v>0</v>
      </c>
      <c r="BH769" s="831">
        <v>0</v>
      </c>
      <c r="BI769" s="831">
        <v>0</v>
      </c>
      <c r="BJ769" s="831">
        <v>0</v>
      </c>
      <c r="BK769" s="151"/>
      <c r="BL769" s="151"/>
      <c r="BM769" s="151"/>
      <c r="BN769" s="151"/>
      <c r="BO769" s="151"/>
      <c r="BP769" s="151"/>
      <c r="BQ769" s="151"/>
      <c r="BR769" s="151"/>
      <c r="BS769" s="831" t="s">
        <v>165</v>
      </c>
      <c r="BT769" s="831"/>
      <c r="BU769" s="831"/>
      <c r="BV769" s="831"/>
      <c r="BW769" s="831"/>
      <c r="BX769" s="831"/>
      <c r="BY769" s="831"/>
      <c r="BZ769" s="831"/>
      <c r="CA769" s="831"/>
      <c r="CB769" s="831"/>
      <c r="CC769" s="831"/>
      <c r="CD769" s="831"/>
      <c r="CE769" s="831"/>
      <c r="CF769" s="831"/>
      <c r="CG769" s="831"/>
      <c r="CH769" s="831"/>
      <c r="CI769" s="831"/>
      <c r="CJ769" s="831"/>
      <c r="CK769" s="831"/>
      <c r="CL769" s="831"/>
      <c r="CM769" s="831"/>
      <c r="CN769" s="831"/>
      <c r="CO769" s="831"/>
      <c r="CP769" s="831"/>
      <c r="CQ769" s="831"/>
      <c r="CR769" s="831"/>
      <c r="CS769" s="831"/>
      <c r="CT769" s="831"/>
      <c r="CU769" s="831"/>
      <c r="CV769" s="831"/>
      <c r="CW769" s="831"/>
      <c r="CX769" s="831"/>
      <c r="CY769" s="831"/>
      <c r="CZ769" s="831"/>
      <c r="DA769" s="831"/>
      <c r="DB769" s="831"/>
      <c r="DC769" s="831"/>
      <c r="DD769" s="831"/>
      <c r="DE769" s="831"/>
      <c r="DF769" s="831"/>
      <c r="DG769" s="831"/>
      <c r="DH769" s="831"/>
      <c r="DI769" s="831"/>
      <c r="DJ769" s="831"/>
      <c r="DK769" s="831"/>
      <c r="DL769" s="831"/>
      <c r="DM769" s="831"/>
      <c r="DN769" s="831"/>
      <c r="DO769" s="831"/>
      <c r="DP769" s="831"/>
      <c r="DQ769" s="831"/>
      <c r="DR769" s="831"/>
      <c r="DS769" s="831"/>
      <c r="DT769" s="831"/>
      <c r="DU769" s="831"/>
      <c r="DV769" s="831"/>
      <c r="DW769" s="831"/>
      <c r="DX769" s="831"/>
      <c r="DY769" s="151"/>
      <c r="DZ769" s="151"/>
      <c r="EA769" s="151"/>
      <c r="EB769" s="151"/>
      <c r="EC769" s="151"/>
      <c r="ED769" s="200"/>
      <c r="EE769" s="243"/>
      <c r="EF769" s="243"/>
      <c r="EG769" s="243"/>
      <c r="EH769" s="243"/>
      <c r="EI769" s="243"/>
      <c r="EJ769" s="243"/>
      <c r="EK769" s="243"/>
      <c r="EL769" s="243"/>
      <c r="EM769" s="243"/>
      <c r="EN769" s="243"/>
      <c r="EO769" s="243"/>
      <c r="EP769" s="243"/>
      <c r="EQ769" s="243"/>
      <c r="ER769" s="243"/>
      <c r="ES769" s="243"/>
      <c r="ET769" s="243"/>
      <c r="EU769" s="243"/>
      <c r="EV769" s="243"/>
      <c r="EW769" s="243"/>
      <c r="EX769" s="243"/>
      <c r="EY769" s="243"/>
      <c r="EZ769" s="243"/>
      <c r="FA769" s="243"/>
      <c r="FB769" s="243"/>
      <c r="FC769" s="243"/>
      <c r="FD769" s="243"/>
      <c r="FE769" s="243"/>
      <c r="FF769" s="243"/>
      <c r="FG769" s="243"/>
      <c r="FH769" s="243"/>
      <c r="FI769" s="243"/>
      <c r="FJ769" s="243"/>
      <c r="FK769" s="243"/>
      <c r="FL769" s="243"/>
      <c r="FM769" s="243"/>
      <c r="FN769" s="243"/>
      <c r="FO769" s="243"/>
      <c r="FP769" s="243"/>
      <c r="FQ769" s="243"/>
      <c r="FR769" s="243"/>
      <c r="FS769" s="243"/>
      <c r="FT769" s="243"/>
      <c r="FU769" s="243"/>
      <c r="FV769" s="243"/>
      <c r="FW769" s="243"/>
      <c r="FX769" s="243"/>
      <c r="FY769" s="243"/>
      <c r="FZ769" s="243"/>
      <c r="GA769" s="243"/>
      <c r="GB769" s="243"/>
      <c r="GC769" s="243"/>
      <c r="GD769" s="243"/>
      <c r="GE769" s="243"/>
      <c r="GF769" s="243"/>
      <c r="GG769" s="243"/>
      <c r="GH769" s="243"/>
      <c r="GI769" s="243"/>
      <c r="GJ769" s="243"/>
      <c r="GK769" s="243"/>
      <c r="GL769" s="243"/>
      <c r="GM769" s="243"/>
    </row>
    <row r="770" spans="1:195" s="244" customFormat="1" ht="14.25" customHeight="1">
      <c r="A770" s="151"/>
      <c r="B770" s="152"/>
      <c r="C770" s="151"/>
      <c r="D770" s="151"/>
      <c r="E770" s="831" t="s">
        <v>166</v>
      </c>
      <c r="F770" s="831" t="s">
        <v>166</v>
      </c>
      <c r="G770" s="831">
        <v>0</v>
      </c>
      <c r="H770" s="831">
        <v>0</v>
      </c>
      <c r="I770" s="831">
        <v>0</v>
      </c>
      <c r="J770" s="831">
        <v>0</v>
      </c>
      <c r="K770" s="831">
        <v>0</v>
      </c>
      <c r="L770" s="831">
        <v>0</v>
      </c>
      <c r="M770" s="831">
        <v>0</v>
      </c>
      <c r="N770" s="831">
        <v>0</v>
      </c>
      <c r="O770" s="831">
        <v>0</v>
      </c>
      <c r="P770" s="831">
        <v>0</v>
      </c>
      <c r="Q770" s="831">
        <v>0</v>
      </c>
      <c r="R770" s="831">
        <v>0</v>
      </c>
      <c r="S770" s="831">
        <v>0</v>
      </c>
      <c r="T770" s="831">
        <v>0</v>
      </c>
      <c r="U770" s="831">
        <v>0</v>
      </c>
      <c r="V770" s="831">
        <v>0</v>
      </c>
      <c r="W770" s="831">
        <v>0</v>
      </c>
      <c r="X770" s="831">
        <v>0</v>
      </c>
      <c r="Y770" s="831">
        <v>0</v>
      </c>
      <c r="Z770" s="831">
        <v>0</v>
      </c>
      <c r="AA770" s="831">
        <v>0</v>
      </c>
      <c r="AB770" s="831">
        <v>0</v>
      </c>
      <c r="AC770" s="831">
        <v>0</v>
      </c>
      <c r="AD770" s="831">
        <v>0</v>
      </c>
      <c r="AE770" s="831">
        <v>0</v>
      </c>
      <c r="AF770" s="831">
        <v>0</v>
      </c>
      <c r="AG770" s="831">
        <v>0</v>
      </c>
      <c r="AH770" s="831">
        <v>0</v>
      </c>
      <c r="AI770" s="831">
        <v>0</v>
      </c>
      <c r="AJ770" s="831">
        <v>0</v>
      </c>
      <c r="AK770" s="831">
        <v>0</v>
      </c>
      <c r="AL770" s="831">
        <v>0</v>
      </c>
      <c r="AM770" s="831">
        <v>0</v>
      </c>
      <c r="AN770" s="831">
        <v>0</v>
      </c>
      <c r="AO770" s="831">
        <v>0</v>
      </c>
      <c r="AP770" s="831">
        <v>0</v>
      </c>
      <c r="AQ770" s="831">
        <v>0</v>
      </c>
      <c r="AR770" s="831">
        <v>0</v>
      </c>
      <c r="AS770" s="831">
        <v>0</v>
      </c>
      <c r="AT770" s="831">
        <v>0</v>
      </c>
      <c r="AU770" s="831">
        <v>0</v>
      </c>
      <c r="AV770" s="831">
        <v>0</v>
      </c>
      <c r="AW770" s="831">
        <v>0</v>
      </c>
      <c r="AX770" s="831">
        <v>0</v>
      </c>
      <c r="AY770" s="831">
        <v>0</v>
      </c>
      <c r="AZ770" s="831">
        <v>0</v>
      </c>
      <c r="BA770" s="831">
        <v>0</v>
      </c>
      <c r="BB770" s="831">
        <v>0</v>
      </c>
      <c r="BC770" s="831">
        <v>0</v>
      </c>
      <c r="BD770" s="831">
        <v>0</v>
      </c>
      <c r="BE770" s="831">
        <v>0</v>
      </c>
      <c r="BF770" s="831">
        <v>0</v>
      </c>
      <c r="BG770" s="831">
        <v>0</v>
      </c>
      <c r="BH770" s="831">
        <v>0</v>
      </c>
      <c r="BI770" s="831">
        <v>0</v>
      </c>
      <c r="BJ770" s="831">
        <v>0</v>
      </c>
      <c r="BK770" s="151"/>
      <c r="BL770" s="151"/>
      <c r="BM770" s="151"/>
      <c r="BN770" s="151"/>
      <c r="BO770" s="151"/>
      <c r="BP770" s="151"/>
      <c r="BQ770" s="151"/>
      <c r="BR770" s="151"/>
      <c r="BS770" s="831" t="s">
        <v>166</v>
      </c>
      <c r="BT770" s="831"/>
      <c r="BU770" s="831"/>
      <c r="BV770" s="831"/>
      <c r="BW770" s="831"/>
      <c r="BX770" s="831"/>
      <c r="BY770" s="831"/>
      <c r="BZ770" s="831"/>
      <c r="CA770" s="831"/>
      <c r="CB770" s="831"/>
      <c r="CC770" s="831"/>
      <c r="CD770" s="831"/>
      <c r="CE770" s="831"/>
      <c r="CF770" s="831"/>
      <c r="CG770" s="831"/>
      <c r="CH770" s="831"/>
      <c r="CI770" s="831"/>
      <c r="CJ770" s="831"/>
      <c r="CK770" s="831"/>
      <c r="CL770" s="831"/>
      <c r="CM770" s="831"/>
      <c r="CN770" s="831"/>
      <c r="CO770" s="831"/>
      <c r="CP770" s="831"/>
      <c r="CQ770" s="831"/>
      <c r="CR770" s="831"/>
      <c r="CS770" s="831"/>
      <c r="CT770" s="831"/>
      <c r="CU770" s="831"/>
      <c r="CV770" s="831"/>
      <c r="CW770" s="831"/>
      <c r="CX770" s="831"/>
      <c r="CY770" s="831"/>
      <c r="CZ770" s="831"/>
      <c r="DA770" s="831"/>
      <c r="DB770" s="831"/>
      <c r="DC770" s="831"/>
      <c r="DD770" s="831"/>
      <c r="DE770" s="831"/>
      <c r="DF770" s="831"/>
      <c r="DG770" s="831"/>
      <c r="DH770" s="831"/>
      <c r="DI770" s="831"/>
      <c r="DJ770" s="831"/>
      <c r="DK770" s="831"/>
      <c r="DL770" s="831"/>
      <c r="DM770" s="831"/>
      <c r="DN770" s="831"/>
      <c r="DO770" s="831"/>
      <c r="DP770" s="831"/>
      <c r="DQ770" s="831"/>
      <c r="DR770" s="831"/>
      <c r="DS770" s="831"/>
      <c r="DT770" s="831"/>
      <c r="DU770" s="831"/>
      <c r="DV770" s="831"/>
      <c r="DW770" s="831"/>
      <c r="DX770" s="831"/>
      <c r="DY770" s="151"/>
      <c r="DZ770" s="151"/>
      <c r="EA770" s="151"/>
      <c r="EB770" s="151"/>
      <c r="EC770" s="151"/>
      <c r="ED770" s="200"/>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row>
    <row r="771" spans="1:195" s="244" customFormat="1" ht="14.25" customHeight="1">
      <c r="A771" s="151"/>
      <c r="B771" s="152"/>
      <c r="C771" s="151"/>
      <c r="D771" s="151"/>
      <c r="E771" s="831" t="s">
        <v>167</v>
      </c>
      <c r="F771" s="831" t="s">
        <v>167</v>
      </c>
      <c r="G771" s="831">
        <v>0</v>
      </c>
      <c r="H771" s="831">
        <v>0</v>
      </c>
      <c r="I771" s="831">
        <v>0</v>
      </c>
      <c r="J771" s="831">
        <v>0</v>
      </c>
      <c r="K771" s="831">
        <v>0</v>
      </c>
      <c r="L771" s="831">
        <v>0</v>
      </c>
      <c r="M771" s="831">
        <v>0</v>
      </c>
      <c r="N771" s="831">
        <v>0</v>
      </c>
      <c r="O771" s="831">
        <v>0</v>
      </c>
      <c r="P771" s="831">
        <v>0</v>
      </c>
      <c r="Q771" s="831">
        <v>0</v>
      </c>
      <c r="R771" s="831">
        <v>0</v>
      </c>
      <c r="S771" s="831">
        <v>0</v>
      </c>
      <c r="T771" s="831">
        <v>0</v>
      </c>
      <c r="U771" s="831">
        <v>0</v>
      </c>
      <c r="V771" s="831">
        <v>0</v>
      </c>
      <c r="W771" s="831">
        <v>0</v>
      </c>
      <c r="X771" s="831">
        <v>0</v>
      </c>
      <c r="Y771" s="831">
        <v>0</v>
      </c>
      <c r="Z771" s="831">
        <v>0</v>
      </c>
      <c r="AA771" s="831">
        <v>0</v>
      </c>
      <c r="AB771" s="831">
        <v>0</v>
      </c>
      <c r="AC771" s="831">
        <v>0</v>
      </c>
      <c r="AD771" s="831">
        <v>0</v>
      </c>
      <c r="AE771" s="831">
        <v>0</v>
      </c>
      <c r="AF771" s="831">
        <v>0</v>
      </c>
      <c r="AG771" s="831">
        <v>0</v>
      </c>
      <c r="AH771" s="831">
        <v>0</v>
      </c>
      <c r="AI771" s="831">
        <v>0</v>
      </c>
      <c r="AJ771" s="831">
        <v>0</v>
      </c>
      <c r="AK771" s="831">
        <v>0</v>
      </c>
      <c r="AL771" s="831">
        <v>0</v>
      </c>
      <c r="AM771" s="831">
        <v>0</v>
      </c>
      <c r="AN771" s="831">
        <v>0</v>
      </c>
      <c r="AO771" s="831">
        <v>0</v>
      </c>
      <c r="AP771" s="831">
        <v>0</v>
      </c>
      <c r="AQ771" s="831">
        <v>0</v>
      </c>
      <c r="AR771" s="831">
        <v>0</v>
      </c>
      <c r="AS771" s="831">
        <v>0</v>
      </c>
      <c r="AT771" s="831">
        <v>0</v>
      </c>
      <c r="AU771" s="831">
        <v>0</v>
      </c>
      <c r="AV771" s="831">
        <v>0</v>
      </c>
      <c r="AW771" s="831">
        <v>0</v>
      </c>
      <c r="AX771" s="831">
        <v>0</v>
      </c>
      <c r="AY771" s="831">
        <v>0</v>
      </c>
      <c r="AZ771" s="831">
        <v>0</v>
      </c>
      <c r="BA771" s="831">
        <v>0</v>
      </c>
      <c r="BB771" s="831">
        <v>0</v>
      </c>
      <c r="BC771" s="831">
        <v>0</v>
      </c>
      <c r="BD771" s="831">
        <v>0</v>
      </c>
      <c r="BE771" s="831">
        <v>0</v>
      </c>
      <c r="BF771" s="831">
        <v>0</v>
      </c>
      <c r="BG771" s="831">
        <v>0</v>
      </c>
      <c r="BH771" s="831">
        <v>0</v>
      </c>
      <c r="BI771" s="831">
        <v>0</v>
      </c>
      <c r="BJ771" s="831">
        <v>0</v>
      </c>
      <c r="BK771" s="151"/>
      <c r="BL771" s="151"/>
      <c r="BM771" s="151"/>
      <c r="BN771" s="151"/>
      <c r="BO771" s="151"/>
      <c r="BP771" s="151"/>
      <c r="BQ771" s="151"/>
      <c r="BR771" s="151"/>
      <c r="BS771" s="831" t="s">
        <v>167</v>
      </c>
      <c r="BT771" s="831"/>
      <c r="BU771" s="831"/>
      <c r="BV771" s="831"/>
      <c r="BW771" s="831"/>
      <c r="BX771" s="831"/>
      <c r="BY771" s="831"/>
      <c r="BZ771" s="831"/>
      <c r="CA771" s="831"/>
      <c r="CB771" s="831"/>
      <c r="CC771" s="831"/>
      <c r="CD771" s="831"/>
      <c r="CE771" s="831"/>
      <c r="CF771" s="831"/>
      <c r="CG771" s="831"/>
      <c r="CH771" s="831"/>
      <c r="CI771" s="831"/>
      <c r="CJ771" s="831"/>
      <c r="CK771" s="831"/>
      <c r="CL771" s="831"/>
      <c r="CM771" s="831"/>
      <c r="CN771" s="831"/>
      <c r="CO771" s="831"/>
      <c r="CP771" s="831"/>
      <c r="CQ771" s="831"/>
      <c r="CR771" s="831"/>
      <c r="CS771" s="831"/>
      <c r="CT771" s="831"/>
      <c r="CU771" s="831"/>
      <c r="CV771" s="831"/>
      <c r="CW771" s="831"/>
      <c r="CX771" s="831"/>
      <c r="CY771" s="831"/>
      <c r="CZ771" s="831"/>
      <c r="DA771" s="831"/>
      <c r="DB771" s="831"/>
      <c r="DC771" s="831"/>
      <c r="DD771" s="831"/>
      <c r="DE771" s="831"/>
      <c r="DF771" s="831"/>
      <c r="DG771" s="831"/>
      <c r="DH771" s="831"/>
      <c r="DI771" s="831"/>
      <c r="DJ771" s="831"/>
      <c r="DK771" s="831"/>
      <c r="DL771" s="831"/>
      <c r="DM771" s="831"/>
      <c r="DN771" s="831"/>
      <c r="DO771" s="831"/>
      <c r="DP771" s="831"/>
      <c r="DQ771" s="831"/>
      <c r="DR771" s="831"/>
      <c r="DS771" s="831"/>
      <c r="DT771" s="831"/>
      <c r="DU771" s="831"/>
      <c r="DV771" s="831"/>
      <c r="DW771" s="831"/>
      <c r="DX771" s="831"/>
      <c r="DY771" s="151"/>
      <c r="DZ771" s="151"/>
      <c r="EA771" s="151"/>
      <c r="EB771" s="151"/>
      <c r="EC771" s="151"/>
      <c r="ED771" s="200"/>
      <c r="EE771" s="243"/>
      <c r="EF771" s="243"/>
      <c r="EG771" s="243"/>
      <c r="EH771" s="243"/>
      <c r="EI771" s="243"/>
      <c r="EJ771" s="243"/>
      <c r="EK771" s="243"/>
      <c r="EL771" s="243"/>
      <c r="EM771" s="243"/>
      <c r="EN771" s="243"/>
      <c r="EO771" s="243"/>
      <c r="EP771" s="243"/>
      <c r="EQ771" s="243"/>
      <c r="ER771" s="243"/>
      <c r="ES771" s="243"/>
      <c r="ET771" s="243"/>
      <c r="EU771" s="243"/>
      <c r="EV771" s="243"/>
      <c r="EW771" s="243"/>
      <c r="EX771" s="243"/>
      <c r="EY771" s="243"/>
      <c r="EZ771" s="243"/>
      <c r="FA771" s="243"/>
      <c r="FB771" s="243"/>
      <c r="FC771" s="243"/>
      <c r="FD771" s="243"/>
      <c r="FE771" s="243"/>
      <c r="FF771" s="243"/>
      <c r="FG771" s="243"/>
      <c r="FH771" s="243"/>
      <c r="FI771" s="243"/>
      <c r="FJ771" s="243"/>
      <c r="FK771" s="243"/>
      <c r="FL771" s="243"/>
      <c r="FM771" s="243"/>
      <c r="FN771" s="243"/>
      <c r="FO771" s="243"/>
      <c r="FP771" s="243"/>
      <c r="FQ771" s="243"/>
      <c r="FR771" s="243"/>
      <c r="FS771" s="243"/>
      <c r="FT771" s="243"/>
      <c r="FU771" s="243"/>
      <c r="FV771" s="243"/>
      <c r="FW771" s="243"/>
      <c r="FX771" s="243"/>
      <c r="FY771" s="243"/>
      <c r="FZ771" s="243"/>
      <c r="GA771" s="243"/>
      <c r="GB771" s="243"/>
      <c r="GC771" s="243"/>
      <c r="GD771" s="243"/>
      <c r="GE771" s="243"/>
      <c r="GF771" s="243"/>
      <c r="GG771" s="243"/>
      <c r="GH771" s="243"/>
      <c r="GI771" s="243"/>
      <c r="GJ771" s="243"/>
      <c r="GK771" s="243"/>
      <c r="GL771" s="243"/>
      <c r="GM771" s="243"/>
    </row>
    <row r="772" spans="1:195" s="244" customFormat="1" ht="14.25" customHeight="1">
      <c r="A772" s="151"/>
      <c r="B772" s="152"/>
      <c r="C772" s="151"/>
      <c r="D772" s="151"/>
      <c r="E772" s="831" t="s">
        <v>168</v>
      </c>
      <c r="F772" s="831" t="s">
        <v>168</v>
      </c>
      <c r="G772" s="831">
        <v>0</v>
      </c>
      <c r="H772" s="831">
        <v>0</v>
      </c>
      <c r="I772" s="831">
        <v>0</v>
      </c>
      <c r="J772" s="831">
        <v>0</v>
      </c>
      <c r="K772" s="831">
        <v>0</v>
      </c>
      <c r="L772" s="831">
        <v>0</v>
      </c>
      <c r="M772" s="831">
        <v>0</v>
      </c>
      <c r="N772" s="831">
        <v>0</v>
      </c>
      <c r="O772" s="831">
        <v>0</v>
      </c>
      <c r="P772" s="831">
        <v>0</v>
      </c>
      <c r="Q772" s="831">
        <v>0</v>
      </c>
      <c r="R772" s="831">
        <v>0</v>
      </c>
      <c r="S772" s="831">
        <v>0</v>
      </c>
      <c r="T772" s="831">
        <v>0</v>
      </c>
      <c r="U772" s="831">
        <v>0</v>
      </c>
      <c r="V772" s="831">
        <v>0</v>
      </c>
      <c r="W772" s="831">
        <v>0</v>
      </c>
      <c r="X772" s="831">
        <v>0</v>
      </c>
      <c r="Y772" s="831">
        <v>0</v>
      </c>
      <c r="Z772" s="831">
        <v>0</v>
      </c>
      <c r="AA772" s="831">
        <v>0</v>
      </c>
      <c r="AB772" s="831">
        <v>0</v>
      </c>
      <c r="AC772" s="831">
        <v>0</v>
      </c>
      <c r="AD772" s="831">
        <v>0</v>
      </c>
      <c r="AE772" s="831">
        <v>0</v>
      </c>
      <c r="AF772" s="831">
        <v>0</v>
      </c>
      <c r="AG772" s="831">
        <v>0</v>
      </c>
      <c r="AH772" s="831">
        <v>0</v>
      </c>
      <c r="AI772" s="831">
        <v>0</v>
      </c>
      <c r="AJ772" s="831">
        <v>0</v>
      </c>
      <c r="AK772" s="831">
        <v>0</v>
      </c>
      <c r="AL772" s="831">
        <v>0</v>
      </c>
      <c r="AM772" s="831">
        <v>0</v>
      </c>
      <c r="AN772" s="831">
        <v>0</v>
      </c>
      <c r="AO772" s="831">
        <v>0</v>
      </c>
      <c r="AP772" s="831">
        <v>0</v>
      </c>
      <c r="AQ772" s="831">
        <v>0</v>
      </c>
      <c r="AR772" s="831">
        <v>0</v>
      </c>
      <c r="AS772" s="831">
        <v>0</v>
      </c>
      <c r="AT772" s="831">
        <v>0</v>
      </c>
      <c r="AU772" s="831">
        <v>0</v>
      </c>
      <c r="AV772" s="831">
        <v>0</v>
      </c>
      <c r="AW772" s="831">
        <v>0</v>
      </c>
      <c r="AX772" s="831">
        <v>0</v>
      </c>
      <c r="AY772" s="831">
        <v>0</v>
      </c>
      <c r="AZ772" s="831">
        <v>0</v>
      </c>
      <c r="BA772" s="831">
        <v>0</v>
      </c>
      <c r="BB772" s="831">
        <v>0</v>
      </c>
      <c r="BC772" s="831">
        <v>0</v>
      </c>
      <c r="BD772" s="831">
        <v>0</v>
      </c>
      <c r="BE772" s="831">
        <v>0</v>
      </c>
      <c r="BF772" s="831">
        <v>0</v>
      </c>
      <c r="BG772" s="831">
        <v>0</v>
      </c>
      <c r="BH772" s="831">
        <v>0</v>
      </c>
      <c r="BI772" s="831">
        <v>0</v>
      </c>
      <c r="BJ772" s="831">
        <v>0</v>
      </c>
      <c r="BK772" s="151"/>
      <c r="BL772" s="151"/>
      <c r="BM772" s="151"/>
      <c r="BN772" s="151"/>
      <c r="BO772" s="151"/>
      <c r="BP772" s="151"/>
      <c r="BQ772" s="151"/>
      <c r="BR772" s="151"/>
      <c r="BS772" s="831" t="s">
        <v>168</v>
      </c>
      <c r="BT772" s="831"/>
      <c r="BU772" s="831"/>
      <c r="BV772" s="831"/>
      <c r="BW772" s="831"/>
      <c r="BX772" s="831"/>
      <c r="BY772" s="831"/>
      <c r="BZ772" s="831"/>
      <c r="CA772" s="831"/>
      <c r="CB772" s="831"/>
      <c r="CC772" s="831"/>
      <c r="CD772" s="831"/>
      <c r="CE772" s="831"/>
      <c r="CF772" s="831"/>
      <c r="CG772" s="831"/>
      <c r="CH772" s="831"/>
      <c r="CI772" s="831"/>
      <c r="CJ772" s="831"/>
      <c r="CK772" s="831"/>
      <c r="CL772" s="831"/>
      <c r="CM772" s="831"/>
      <c r="CN772" s="831"/>
      <c r="CO772" s="831"/>
      <c r="CP772" s="831"/>
      <c r="CQ772" s="831"/>
      <c r="CR772" s="831"/>
      <c r="CS772" s="831"/>
      <c r="CT772" s="831"/>
      <c r="CU772" s="831"/>
      <c r="CV772" s="831"/>
      <c r="CW772" s="831"/>
      <c r="CX772" s="831"/>
      <c r="CY772" s="831"/>
      <c r="CZ772" s="831"/>
      <c r="DA772" s="831"/>
      <c r="DB772" s="831"/>
      <c r="DC772" s="831"/>
      <c r="DD772" s="831"/>
      <c r="DE772" s="831"/>
      <c r="DF772" s="831"/>
      <c r="DG772" s="831"/>
      <c r="DH772" s="831"/>
      <c r="DI772" s="831"/>
      <c r="DJ772" s="831"/>
      <c r="DK772" s="831"/>
      <c r="DL772" s="831"/>
      <c r="DM772" s="831"/>
      <c r="DN772" s="831"/>
      <c r="DO772" s="831"/>
      <c r="DP772" s="831"/>
      <c r="DQ772" s="831"/>
      <c r="DR772" s="831"/>
      <c r="DS772" s="831"/>
      <c r="DT772" s="831"/>
      <c r="DU772" s="831"/>
      <c r="DV772" s="831"/>
      <c r="DW772" s="831"/>
      <c r="DX772" s="831"/>
      <c r="DY772" s="151"/>
      <c r="DZ772" s="151"/>
      <c r="EA772" s="151"/>
      <c r="EB772" s="151"/>
      <c r="EC772" s="151"/>
      <c r="ED772" s="200"/>
      <c r="EE772" s="243"/>
      <c r="EF772" s="243"/>
      <c r="EG772" s="243"/>
      <c r="EH772" s="243"/>
      <c r="EI772" s="243"/>
      <c r="EJ772" s="243"/>
      <c r="EK772" s="243"/>
      <c r="EL772" s="243"/>
      <c r="EM772" s="243"/>
      <c r="EN772" s="243"/>
      <c r="EO772" s="243"/>
      <c r="EP772" s="243"/>
      <c r="EQ772" s="243"/>
      <c r="ER772" s="243"/>
      <c r="ES772" s="243"/>
      <c r="ET772" s="243"/>
      <c r="EU772" s="243"/>
      <c r="EV772" s="243"/>
      <c r="EW772" s="243"/>
      <c r="EX772" s="243"/>
      <c r="EY772" s="243"/>
      <c r="EZ772" s="243"/>
      <c r="FA772" s="243"/>
      <c r="FB772" s="243"/>
      <c r="FC772" s="243"/>
      <c r="FD772" s="243"/>
      <c r="FE772" s="243"/>
      <c r="FF772" s="243"/>
      <c r="FG772" s="243"/>
      <c r="FH772" s="243"/>
      <c r="FI772" s="243"/>
      <c r="FJ772" s="243"/>
      <c r="FK772" s="243"/>
      <c r="FL772" s="243"/>
      <c r="FM772" s="243"/>
      <c r="FN772" s="243"/>
      <c r="FO772" s="243"/>
      <c r="FP772" s="243"/>
      <c r="FQ772" s="243"/>
      <c r="FR772" s="243"/>
      <c r="FS772" s="243"/>
      <c r="FT772" s="243"/>
      <c r="FU772" s="243"/>
      <c r="FV772" s="243"/>
      <c r="FW772" s="243"/>
      <c r="FX772" s="243"/>
      <c r="FY772" s="243"/>
      <c r="FZ772" s="243"/>
      <c r="GA772" s="243"/>
      <c r="GB772" s="243"/>
      <c r="GC772" s="243"/>
      <c r="GD772" s="243"/>
      <c r="GE772" s="243"/>
      <c r="GF772" s="243"/>
      <c r="GG772" s="243"/>
      <c r="GH772" s="243"/>
      <c r="GI772" s="243"/>
      <c r="GJ772" s="243"/>
      <c r="GK772" s="243"/>
      <c r="GL772" s="243"/>
      <c r="GM772" s="243"/>
    </row>
    <row r="773" spans="1:195" s="244" customFormat="1" ht="28.5" customHeight="1">
      <c r="A773" s="151"/>
      <c r="B773" s="152"/>
      <c r="C773" s="151"/>
      <c r="D773" s="151"/>
      <c r="E773" s="831" t="s">
        <v>446</v>
      </c>
      <c r="F773" s="831" t="s">
        <v>446</v>
      </c>
      <c r="G773" s="831">
        <v>0</v>
      </c>
      <c r="H773" s="831">
        <v>0</v>
      </c>
      <c r="I773" s="831">
        <v>0</v>
      </c>
      <c r="J773" s="831">
        <v>0</v>
      </c>
      <c r="K773" s="831">
        <v>0</v>
      </c>
      <c r="L773" s="831">
        <v>0</v>
      </c>
      <c r="M773" s="831">
        <v>0</v>
      </c>
      <c r="N773" s="831">
        <v>0</v>
      </c>
      <c r="O773" s="831">
        <v>0</v>
      </c>
      <c r="P773" s="831">
        <v>0</v>
      </c>
      <c r="Q773" s="831">
        <v>0</v>
      </c>
      <c r="R773" s="831">
        <v>0</v>
      </c>
      <c r="S773" s="831">
        <v>0</v>
      </c>
      <c r="T773" s="831">
        <v>0</v>
      </c>
      <c r="U773" s="831">
        <v>0</v>
      </c>
      <c r="V773" s="831">
        <v>0</v>
      </c>
      <c r="W773" s="831">
        <v>0</v>
      </c>
      <c r="X773" s="831">
        <v>0</v>
      </c>
      <c r="Y773" s="831">
        <v>0</v>
      </c>
      <c r="Z773" s="831">
        <v>0</v>
      </c>
      <c r="AA773" s="831">
        <v>0</v>
      </c>
      <c r="AB773" s="831">
        <v>0</v>
      </c>
      <c r="AC773" s="831">
        <v>0</v>
      </c>
      <c r="AD773" s="831">
        <v>0</v>
      </c>
      <c r="AE773" s="831">
        <v>0</v>
      </c>
      <c r="AF773" s="831">
        <v>0</v>
      </c>
      <c r="AG773" s="831">
        <v>0</v>
      </c>
      <c r="AH773" s="831">
        <v>0</v>
      </c>
      <c r="AI773" s="831">
        <v>0</v>
      </c>
      <c r="AJ773" s="831">
        <v>0</v>
      </c>
      <c r="AK773" s="831">
        <v>0</v>
      </c>
      <c r="AL773" s="831">
        <v>0</v>
      </c>
      <c r="AM773" s="831">
        <v>0</v>
      </c>
      <c r="AN773" s="831">
        <v>0</v>
      </c>
      <c r="AO773" s="831">
        <v>0</v>
      </c>
      <c r="AP773" s="831">
        <v>0</v>
      </c>
      <c r="AQ773" s="831">
        <v>0</v>
      </c>
      <c r="AR773" s="831">
        <v>0</v>
      </c>
      <c r="AS773" s="831">
        <v>0</v>
      </c>
      <c r="AT773" s="831">
        <v>0</v>
      </c>
      <c r="AU773" s="831">
        <v>0</v>
      </c>
      <c r="AV773" s="831">
        <v>0</v>
      </c>
      <c r="AW773" s="831">
        <v>0</v>
      </c>
      <c r="AX773" s="831">
        <v>0</v>
      </c>
      <c r="AY773" s="831">
        <v>0</v>
      </c>
      <c r="AZ773" s="831">
        <v>0</v>
      </c>
      <c r="BA773" s="831">
        <v>0</v>
      </c>
      <c r="BB773" s="831">
        <v>0</v>
      </c>
      <c r="BC773" s="831">
        <v>0</v>
      </c>
      <c r="BD773" s="831">
        <v>0</v>
      </c>
      <c r="BE773" s="831">
        <v>0</v>
      </c>
      <c r="BF773" s="831">
        <v>0</v>
      </c>
      <c r="BG773" s="831">
        <v>0</v>
      </c>
      <c r="BH773" s="831">
        <v>0</v>
      </c>
      <c r="BI773" s="831">
        <v>0</v>
      </c>
      <c r="BJ773" s="831">
        <v>0</v>
      </c>
      <c r="BK773" s="151"/>
      <c r="BL773" s="151"/>
      <c r="BM773" s="151"/>
      <c r="BN773" s="151"/>
      <c r="BO773" s="151"/>
      <c r="BP773" s="151"/>
      <c r="BQ773" s="151"/>
      <c r="BR773" s="151"/>
      <c r="BS773" s="831" t="s">
        <v>446</v>
      </c>
      <c r="BT773" s="831"/>
      <c r="BU773" s="831"/>
      <c r="BV773" s="831"/>
      <c r="BW773" s="831"/>
      <c r="BX773" s="831"/>
      <c r="BY773" s="831"/>
      <c r="BZ773" s="831"/>
      <c r="CA773" s="831"/>
      <c r="CB773" s="831"/>
      <c r="CC773" s="831"/>
      <c r="CD773" s="831"/>
      <c r="CE773" s="831"/>
      <c r="CF773" s="831"/>
      <c r="CG773" s="831"/>
      <c r="CH773" s="831"/>
      <c r="CI773" s="831"/>
      <c r="CJ773" s="831"/>
      <c r="CK773" s="831"/>
      <c r="CL773" s="831"/>
      <c r="CM773" s="831"/>
      <c r="CN773" s="831"/>
      <c r="CO773" s="831"/>
      <c r="CP773" s="831"/>
      <c r="CQ773" s="831"/>
      <c r="CR773" s="831"/>
      <c r="CS773" s="831"/>
      <c r="CT773" s="831"/>
      <c r="CU773" s="831"/>
      <c r="CV773" s="831"/>
      <c r="CW773" s="831"/>
      <c r="CX773" s="831"/>
      <c r="CY773" s="831"/>
      <c r="CZ773" s="831"/>
      <c r="DA773" s="831"/>
      <c r="DB773" s="831"/>
      <c r="DC773" s="831"/>
      <c r="DD773" s="831"/>
      <c r="DE773" s="831"/>
      <c r="DF773" s="831"/>
      <c r="DG773" s="831"/>
      <c r="DH773" s="831"/>
      <c r="DI773" s="831"/>
      <c r="DJ773" s="831"/>
      <c r="DK773" s="831"/>
      <c r="DL773" s="831"/>
      <c r="DM773" s="831"/>
      <c r="DN773" s="831"/>
      <c r="DO773" s="831"/>
      <c r="DP773" s="831"/>
      <c r="DQ773" s="831"/>
      <c r="DR773" s="831"/>
      <c r="DS773" s="831"/>
      <c r="DT773" s="831"/>
      <c r="DU773" s="831"/>
      <c r="DV773" s="831"/>
      <c r="DW773" s="831"/>
      <c r="DX773" s="831"/>
      <c r="DY773" s="151"/>
      <c r="DZ773" s="151"/>
      <c r="EA773" s="151"/>
      <c r="EB773" s="151"/>
      <c r="EC773" s="151"/>
      <c r="ED773" s="200"/>
      <c r="EE773" s="243"/>
      <c r="EF773" s="243"/>
      <c r="EG773" s="243"/>
      <c r="EH773" s="243"/>
      <c r="EI773" s="243"/>
      <c r="EJ773" s="243"/>
      <c r="EK773" s="243"/>
      <c r="EL773" s="243"/>
      <c r="EM773" s="243"/>
      <c r="EN773" s="243"/>
      <c r="EO773" s="243"/>
      <c r="EP773" s="243"/>
      <c r="EQ773" s="243"/>
      <c r="ER773" s="243"/>
      <c r="ES773" s="243"/>
      <c r="ET773" s="243"/>
      <c r="EU773" s="243"/>
      <c r="EV773" s="243"/>
      <c r="EW773" s="243"/>
      <c r="EX773" s="243"/>
      <c r="EY773" s="243"/>
      <c r="EZ773" s="243"/>
      <c r="FA773" s="243"/>
      <c r="FB773" s="243"/>
      <c r="FC773" s="243"/>
      <c r="FD773" s="243"/>
      <c r="FE773" s="243"/>
      <c r="FF773" s="243"/>
      <c r="FG773" s="243"/>
      <c r="FH773" s="243"/>
      <c r="FI773" s="243"/>
      <c r="FJ773" s="243"/>
      <c r="FK773" s="243"/>
      <c r="FL773" s="243"/>
      <c r="FM773" s="243"/>
      <c r="FN773" s="243"/>
      <c r="FO773" s="243"/>
      <c r="FP773" s="243"/>
      <c r="FQ773" s="243"/>
      <c r="FR773" s="243"/>
      <c r="FS773" s="243"/>
      <c r="FT773" s="243"/>
      <c r="FU773" s="243"/>
      <c r="FV773" s="243"/>
      <c r="FW773" s="243"/>
      <c r="FX773" s="243"/>
      <c r="FY773" s="243"/>
      <c r="FZ773" s="243"/>
      <c r="GA773" s="243"/>
      <c r="GB773" s="243"/>
      <c r="GC773" s="243"/>
      <c r="GD773" s="243"/>
      <c r="GE773" s="243"/>
      <c r="GF773" s="243"/>
      <c r="GG773" s="243"/>
      <c r="GH773" s="243"/>
      <c r="GI773" s="243"/>
      <c r="GJ773" s="243"/>
      <c r="GK773" s="243"/>
      <c r="GL773" s="243"/>
      <c r="GM773" s="243"/>
    </row>
    <row r="774" spans="1:195" s="244" customFormat="1" ht="14.25" customHeight="1">
      <c r="A774" s="151"/>
      <c r="B774" s="152"/>
      <c r="C774" s="151"/>
      <c r="D774" s="151"/>
      <c r="E774" s="179"/>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c r="AC774" s="153"/>
      <c r="AD774" s="153"/>
      <c r="AE774" s="153"/>
      <c r="AF774" s="153"/>
      <c r="AG774" s="153"/>
      <c r="AH774" s="153"/>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c r="BI774" s="153"/>
      <c r="BJ774" s="153"/>
      <c r="BK774" s="151"/>
      <c r="BL774" s="151"/>
      <c r="BM774" s="151"/>
      <c r="BN774" s="151"/>
      <c r="BO774" s="151"/>
      <c r="BP774" s="151"/>
      <c r="BQ774" s="151"/>
      <c r="BR774" s="151"/>
      <c r="BS774" s="179"/>
      <c r="BT774" s="153"/>
      <c r="BU774" s="153"/>
      <c r="BV774" s="153"/>
      <c r="BW774" s="153"/>
      <c r="BX774" s="153"/>
      <c r="BY774" s="153"/>
      <c r="BZ774" s="153"/>
      <c r="CA774" s="153"/>
      <c r="CB774" s="153"/>
      <c r="CC774" s="153"/>
      <c r="CD774" s="153"/>
      <c r="CE774" s="153"/>
      <c r="CF774" s="153"/>
      <c r="CG774" s="153"/>
      <c r="CH774" s="153"/>
      <c r="CI774" s="153"/>
      <c r="CJ774" s="153"/>
      <c r="CK774" s="153"/>
      <c r="CL774" s="153"/>
      <c r="CM774" s="153"/>
      <c r="CN774" s="153"/>
      <c r="CO774" s="153"/>
      <c r="CP774" s="153"/>
      <c r="CQ774" s="153"/>
      <c r="CR774" s="153"/>
      <c r="CS774" s="153"/>
      <c r="CT774" s="153"/>
      <c r="CU774" s="153"/>
      <c r="CV774" s="153"/>
      <c r="CW774" s="153"/>
      <c r="CX774" s="153"/>
      <c r="CY774" s="153"/>
      <c r="CZ774" s="153"/>
      <c r="DA774" s="153"/>
      <c r="DB774" s="153"/>
      <c r="DC774" s="153"/>
      <c r="DD774" s="153"/>
      <c r="DE774" s="153"/>
      <c r="DF774" s="153"/>
      <c r="DG774" s="153"/>
      <c r="DH774" s="153"/>
      <c r="DI774" s="153"/>
      <c r="DJ774" s="153"/>
      <c r="DK774" s="153"/>
      <c r="DL774" s="153"/>
      <c r="DM774" s="153"/>
      <c r="DN774" s="153"/>
      <c r="DO774" s="153"/>
      <c r="DP774" s="153"/>
      <c r="DQ774" s="153"/>
      <c r="DR774" s="153"/>
      <c r="DS774" s="153"/>
      <c r="DT774" s="153"/>
      <c r="DU774" s="153"/>
      <c r="DV774" s="153"/>
      <c r="DW774" s="153"/>
      <c r="DX774" s="153"/>
      <c r="DY774" s="151"/>
      <c r="DZ774" s="151"/>
      <c r="EA774" s="151"/>
      <c r="EB774" s="151"/>
      <c r="EC774" s="151"/>
      <c r="ED774" s="200"/>
      <c r="EE774" s="243"/>
      <c r="EF774" s="243"/>
      <c r="EG774" s="243"/>
      <c r="EH774" s="243"/>
      <c r="EI774" s="243"/>
      <c r="EJ774" s="243"/>
      <c r="EK774" s="243"/>
      <c r="EL774" s="243"/>
      <c r="EM774" s="243"/>
      <c r="EN774" s="243"/>
      <c r="EO774" s="243"/>
      <c r="EP774" s="243"/>
      <c r="EQ774" s="243"/>
      <c r="ER774" s="243"/>
      <c r="ES774" s="243"/>
      <c r="ET774" s="243"/>
      <c r="EU774" s="243"/>
      <c r="EV774" s="243"/>
      <c r="EW774" s="243"/>
      <c r="EX774" s="243"/>
      <c r="EY774" s="243"/>
      <c r="EZ774" s="243"/>
      <c r="FA774" s="243"/>
      <c r="FB774" s="243"/>
      <c r="FC774" s="243"/>
      <c r="FD774" s="243"/>
      <c r="FE774" s="243"/>
      <c r="FF774" s="243"/>
      <c r="FG774" s="243"/>
      <c r="FH774" s="243"/>
      <c r="FI774" s="243"/>
      <c r="FJ774" s="243"/>
      <c r="FK774" s="243"/>
      <c r="FL774" s="243"/>
      <c r="FM774" s="243"/>
      <c r="FN774" s="243"/>
      <c r="FO774" s="243"/>
      <c r="FP774" s="243"/>
      <c r="FQ774" s="243"/>
      <c r="FR774" s="243"/>
      <c r="FS774" s="243"/>
      <c r="FT774" s="243"/>
      <c r="FU774" s="243"/>
      <c r="FV774" s="243"/>
      <c r="FW774" s="243"/>
      <c r="FX774" s="243"/>
      <c r="FY774" s="243"/>
      <c r="FZ774" s="243"/>
      <c r="GA774" s="243"/>
      <c r="GB774" s="243"/>
      <c r="GC774" s="243"/>
      <c r="GD774" s="243"/>
      <c r="GE774" s="243"/>
      <c r="GF774" s="243"/>
      <c r="GG774" s="243"/>
      <c r="GH774" s="243"/>
      <c r="GI774" s="243"/>
      <c r="GJ774" s="243"/>
      <c r="GK774" s="243"/>
      <c r="GL774" s="243"/>
      <c r="GM774" s="243"/>
    </row>
    <row r="775" spans="1:195" s="244" customFormat="1" ht="14.25" customHeight="1">
      <c r="A775" s="151"/>
      <c r="B775" s="152"/>
      <c r="C775" s="151"/>
      <c r="D775" s="151"/>
      <c r="E775" s="831" t="s">
        <v>87</v>
      </c>
      <c r="F775" s="831" t="s">
        <v>87</v>
      </c>
      <c r="G775" s="831">
        <v>0</v>
      </c>
      <c r="H775" s="831">
        <v>0</v>
      </c>
      <c r="I775" s="831">
        <v>0</v>
      </c>
      <c r="J775" s="831">
        <v>0</v>
      </c>
      <c r="K775" s="831">
        <v>0</v>
      </c>
      <c r="L775" s="831">
        <v>0</v>
      </c>
      <c r="M775" s="831">
        <v>0</v>
      </c>
      <c r="N775" s="831">
        <v>0</v>
      </c>
      <c r="O775" s="831">
        <v>0</v>
      </c>
      <c r="P775" s="831">
        <v>0</v>
      </c>
      <c r="Q775" s="831">
        <v>0</v>
      </c>
      <c r="R775" s="831">
        <v>0</v>
      </c>
      <c r="S775" s="831">
        <v>0</v>
      </c>
      <c r="T775" s="831">
        <v>0</v>
      </c>
      <c r="U775" s="831">
        <v>0</v>
      </c>
      <c r="V775" s="831">
        <v>0</v>
      </c>
      <c r="W775" s="831">
        <v>0</v>
      </c>
      <c r="X775" s="831">
        <v>0</v>
      </c>
      <c r="Y775" s="831">
        <v>0</v>
      </c>
      <c r="Z775" s="831">
        <v>0</v>
      </c>
      <c r="AA775" s="831">
        <v>0</v>
      </c>
      <c r="AB775" s="831">
        <v>0</v>
      </c>
      <c r="AC775" s="831">
        <v>0</v>
      </c>
      <c r="AD775" s="831">
        <v>0</v>
      </c>
      <c r="AE775" s="831">
        <v>0</v>
      </c>
      <c r="AF775" s="831">
        <v>0</v>
      </c>
      <c r="AG775" s="831">
        <v>0</v>
      </c>
      <c r="AH775" s="831">
        <v>0</v>
      </c>
      <c r="AI775" s="831">
        <v>0</v>
      </c>
      <c r="AJ775" s="831">
        <v>0</v>
      </c>
      <c r="AK775" s="831">
        <v>0</v>
      </c>
      <c r="AL775" s="831">
        <v>0</v>
      </c>
      <c r="AM775" s="831">
        <v>0</v>
      </c>
      <c r="AN775" s="831">
        <v>0</v>
      </c>
      <c r="AO775" s="831">
        <v>0</v>
      </c>
      <c r="AP775" s="831">
        <v>0</v>
      </c>
      <c r="AQ775" s="831">
        <v>0</v>
      </c>
      <c r="AR775" s="831">
        <v>0</v>
      </c>
      <c r="AS775" s="831">
        <v>0</v>
      </c>
      <c r="AT775" s="831">
        <v>0</v>
      </c>
      <c r="AU775" s="831">
        <v>0</v>
      </c>
      <c r="AV775" s="831">
        <v>0</v>
      </c>
      <c r="AW775" s="831">
        <v>0</v>
      </c>
      <c r="AX775" s="831">
        <v>0</v>
      </c>
      <c r="AY775" s="831">
        <v>0</v>
      </c>
      <c r="AZ775" s="831">
        <v>0</v>
      </c>
      <c r="BA775" s="831">
        <v>0</v>
      </c>
      <c r="BB775" s="831">
        <v>0</v>
      </c>
      <c r="BC775" s="831">
        <v>0</v>
      </c>
      <c r="BD775" s="831">
        <v>0</v>
      </c>
      <c r="BE775" s="831">
        <v>0</v>
      </c>
      <c r="BF775" s="831">
        <v>0</v>
      </c>
      <c r="BG775" s="831">
        <v>0</v>
      </c>
      <c r="BH775" s="831">
        <v>0</v>
      </c>
      <c r="BI775" s="831">
        <v>0</v>
      </c>
      <c r="BJ775" s="831">
        <v>0</v>
      </c>
      <c r="BK775" s="151"/>
      <c r="BL775" s="151"/>
      <c r="BM775" s="151"/>
      <c r="BN775" s="151"/>
      <c r="BO775" s="151"/>
      <c r="BP775" s="151"/>
      <c r="BQ775" s="151"/>
      <c r="BR775" s="151"/>
      <c r="BS775" s="831" t="s">
        <v>87</v>
      </c>
      <c r="BT775" s="831"/>
      <c r="BU775" s="831"/>
      <c r="BV775" s="831"/>
      <c r="BW775" s="831"/>
      <c r="BX775" s="831"/>
      <c r="BY775" s="831"/>
      <c r="BZ775" s="831"/>
      <c r="CA775" s="831"/>
      <c r="CB775" s="831"/>
      <c r="CC775" s="831"/>
      <c r="CD775" s="831"/>
      <c r="CE775" s="831"/>
      <c r="CF775" s="831"/>
      <c r="CG775" s="831"/>
      <c r="CH775" s="831"/>
      <c r="CI775" s="831"/>
      <c r="CJ775" s="831"/>
      <c r="CK775" s="831"/>
      <c r="CL775" s="831"/>
      <c r="CM775" s="831"/>
      <c r="CN775" s="831"/>
      <c r="CO775" s="831"/>
      <c r="CP775" s="831"/>
      <c r="CQ775" s="831"/>
      <c r="CR775" s="831"/>
      <c r="CS775" s="831"/>
      <c r="CT775" s="831"/>
      <c r="CU775" s="831"/>
      <c r="CV775" s="831"/>
      <c r="CW775" s="831"/>
      <c r="CX775" s="831"/>
      <c r="CY775" s="831"/>
      <c r="CZ775" s="831"/>
      <c r="DA775" s="831"/>
      <c r="DB775" s="831"/>
      <c r="DC775" s="831"/>
      <c r="DD775" s="831"/>
      <c r="DE775" s="831"/>
      <c r="DF775" s="831"/>
      <c r="DG775" s="831"/>
      <c r="DH775" s="831"/>
      <c r="DI775" s="831"/>
      <c r="DJ775" s="831"/>
      <c r="DK775" s="831"/>
      <c r="DL775" s="831"/>
      <c r="DM775" s="831"/>
      <c r="DN775" s="831"/>
      <c r="DO775" s="831"/>
      <c r="DP775" s="831"/>
      <c r="DQ775" s="831"/>
      <c r="DR775" s="831"/>
      <c r="DS775" s="831"/>
      <c r="DT775" s="831"/>
      <c r="DU775" s="831"/>
      <c r="DV775" s="831"/>
      <c r="DW775" s="831"/>
      <c r="DX775" s="831"/>
      <c r="DY775" s="151"/>
      <c r="DZ775" s="151"/>
      <c r="EA775" s="151"/>
      <c r="EB775" s="151"/>
      <c r="EC775" s="151"/>
      <c r="ED775" s="200"/>
      <c r="EE775" s="243"/>
      <c r="EF775" s="243"/>
      <c r="EG775" s="243"/>
      <c r="EH775" s="243"/>
      <c r="EI775" s="243"/>
      <c r="EJ775" s="243"/>
      <c r="EK775" s="243"/>
      <c r="EL775" s="243"/>
      <c r="EM775" s="243"/>
      <c r="EN775" s="243"/>
      <c r="EO775" s="243"/>
      <c r="EP775" s="243"/>
      <c r="EQ775" s="243"/>
      <c r="ER775" s="243"/>
      <c r="ES775" s="243"/>
      <c r="ET775" s="243"/>
      <c r="EU775" s="243"/>
      <c r="EV775" s="243"/>
      <c r="EW775" s="243"/>
      <c r="EX775" s="243"/>
      <c r="EY775" s="243"/>
      <c r="EZ775" s="243"/>
      <c r="FA775" s="243"/>
      <c r="FB775" s="243"/>
      <c r="FC775" s="243"/>
      <c r="FD775" s="243"/>
      <c r="FE775" s="243"/>
      <c r="FF775" s="243"/>
      <c r="FG775" s="243"/>
      <c r="FH775" s="243"/>
      <c r="FI775" s="243"/>
      <c r="FJ775" s="243"/>
      <c r="FK775" s="243"/>
      <c r="FL775" s="243"/>
      <c r="FM775" s="243"/>
      <c r="FN775" s="243"/>
      <c r="FO775" s="243"/>
      <c r="FP775" s="243"/>
      <c r="FQ775" s="243"/>
      <c r="FR775" s="243"/>
      <c r="FS775" s="243"/>
      <c r="FT775" s="243"/>
      <c r="FU775" s="243"/>
      <c r="FV775" s="243"/>
      <c r="FW775" s="243"/>
      <c r="FX775" s="243"/>
      <c r="FY775" s="243"/>
      <c r="FZ775" s="243"/>
      <c r="GA775" s="243"/>
      <c r="GB775" s="243"/>
      <c r="GC775" s="243"/>
      <c r="GD775" s="243"/>
      <c r="GE775" s="243"/>
      <c r="GF775" s="243"/>
      <c r="GG775" s="243"/>
      <c r="GH775" s="243"/>
      <c r="GI775" s="243"/>
      <c r="GJ775" s="243"/>
      <c r="GK775" s="243"/>
      <c r="GL775" s="243"/>
      <c r="GM775" s="243"/>
    </row>
    <row r="776" spans="1:195" s="244" customFormat="1" ht="28.5" customHeight="1">
      <c r="A776" s="151"/>
      <c r="B776" s="152"/>
      <c r="C776" s="151"/>
      <c r="D776" s="151"/>
      <c r="E776" s="831" t="s">
        <v>175</v>
      </c>
      <c r="F776" s="831" t="s">
        <v>175</v>
      </c>
      <c r="G776" s="831">
        <v>0</v>
      </c>
      <c r="H776" s="831">
        <v>0</v>
      </c>
      <c r="I776" s="831">
        <v>0</v>
      </c>
      <c r="J776" s="831">
        <v>0</v>
      </c>
      <c r="K776" s="831">
        <v>0</v>
      </c>
      <c r="L776" s="831">
        <v>0</v>
      </c>
      <c r="M776" s="831">
        <v>0</v>
      </c>
      <c r="N776" s="831">
        <v>0</v>
      </c>
      <c r="O776" s="831">
        <v>0</v>
      </c>
      <c r="P776" s="831">
        <v>0</v>
      </c>
      <c r="Q776" s="831">
        <v>0</v>
      </c>
      <c r="R776" s="831">
        <v>0</v>
      </c>
      <c r="S776" s="831">
        <v>0</v>
      </c>
      <c r="T776" s="831">
        <v>0</v>
      </c>
      <c r="U776" s="831">
        <v>0</v>
      </c>
      <c r="V776" s="831">
        <v>0</v>
      </c>
      <c r="W776" s="831">
        <v>0</v>
      </c>
      <c r="X776" s="831">
        <v>0</v>
      </c>
      <c r="Y776" s="831">
        <v>0</v>
      </c>
      <c r="Z776" s="831">
        <v>0</v>
      </c>
      <c r="AA776" s="831">
        <v>0</v>
      </c>
      <c r="AB776" s="831">
        <v>0</v>
      </c>
      <c r="AC776" s="831">
        <v>0</v>
      </c>
      <c r="AD776" s="831">
        <v>0</v>
      </c>
      <c r="AE776" s="831">
        <v>0</v>
      </c>
      <c r="AF776" s="831">
        <v>0</v>
      </c>
      <c r="AG776" s="831">
        <v>0</v>
      </c>
      <c r="AH776" s="831">
        <v>0</v>
      </c>
      <c r="AI776" s="831">
        <v>0</v>
      </c>
      <c r="AJ776" s="831">
        <v>0</v>
      </c>
      <c r="AK776" s="831">
        <v>0</v>
      </c>
      <c r="AL776" s="831">
        <v>0</v>
      </c>
      <c r="AM776" s="831">
        <v>0</v>
      </c>
      <c r="AN776" s="831">
        <v>0</v>
      </c>
      <c r="AO776" s="831">
        <v>0</v>
      </c>
      <c r="AP776" s="831">
        <v>0</v>
      </c>
      <c r="AQ776" s="831">
        <v>0</v>
      </c>
      <c r="AR776" s="831">
        <v>0</v>
      </c>
      <c r="AS776" s="831">
        <v>0</v>
      </c>
      <c r="AT776" s="831">
        <v>0</v>
      </c>
      <c r="AU776" s="831">
        <v>0</v>
      </c>
      <c r="AV776" s="831">
        <v>0</v>
      </c>
      <c r="AW776" s="831">
        <v>0</v>
      </c>
      <c r="AX776" s="831">
        <v>0</v>
      </c>
      <c r="AY776" s="831">
        <v>0</v>
      </c>
      <c r="AZ776" s="831">
        <v>0</v>
      </c>
      <c r="BA776" s="831">
        <v>0</v>
      </c>
      <c r="BB776" s="831">
        <v>0</v>
      </c>
      <c r="BC776" s="831">
        <v>0</v>
      </c>
      <c r="BD776" s="831">
        <v>0</v>
      </c>
      <c r="BE776" s="831">
        <v>0</v>
      </c>
      <c r="BF776" s="831">
        <v>0</v>
      </c>
      <c r="BG776" s="831">
        <v>0</v>
      </c>
      <c r="BH776" s="831">
        <v>0</v>
      </c>
      <c r="BI776" s="831">
        <v>0</v>
      </c>
      <c r="BJ776" s="831">
        <v>0</v>
      </c>
      <c r="BK776" s="151"/>
      <c r="BL776" s="151"/>
      <c r="BM776" s="151"/>
      <c r="BN776" s="151"/>
      <c r="BO776" s="151"/>
      <c r="BP776" s="151"/>
      <c r="BQ776" s="151"/>
      <c r="BR776" s="151"/>
      <c r="BS776" s="831" t="s">
        <v>175</v>
      </c>
      <c r="BT776" s="831"/>
      <c r="BU776" s="831"/>
      <c r="BV776" s="831"/>
      <c r="BW776" s="831"/>
      <c r="BX776" s="831"/>
      <c r="BY776" s="831"/>
      <c r="BZ776" s="831"/>
      <c r="CA776" s="831"/>
      <c r="CB776" s="831"/>
      <c r="CC776" s="831"/>
      <c r="CD776" s="831"/>
      <c r="CE776" s="831"/>
      <c r="CF776" s="831"/>
      <c r="CG776" s="831"/>
      <c r="CH776" s="831"/>
      <c r="CI776" s="831"/>
      <c r="CJ776" s="831"/>
      <c r="CK776" s="831"/>
      <c r="CL776" s="831"/>
      <c r="CM776" s="831"/>
      <c r="CN776" s="831"/>
      <c r="CO776" s="831"/>
      <c r="CP776" s="831"/>
      <c r="CQ776" s="831"/>
      <c r="CR776" s="831"/>
      <c r="CS776" s="831"/>
      <c r="CT776" s="831"/>
      <c r="CU776" s="831"/>
      <c r="CV776" s="831"/>
      <c r="CW776" s="831"/>
      <c r="CX776" s="831"/>
      <c r="CY776" s="831"/>
      <c r="CZ776" s="831"/>
      <c r="DA776" s="831"/>
      <c r="DB776" s="831"/>
      <c r="DC776" s="831"/>
      <c r="DD776" s="831"/>
      <c r="DE776" s="831"/>
      <c r="DF776" s="831"/>
      <c r="DG776" s="831"/>
      <c r="DH776" s="831"/>
      <c r="DI776" s="831"/>
      <c r="DJ776" s="831"/>
      <c r="DK776" s="831"/>
      <c r="DL776" s="831"/>
      <c r="DM776" s="831"/>
      <c r="DN776" s="831"/>
      <c r="DO776" s="831"/>
      <c r="DP776" s="831"/>
      <c r="DQ776" s="831"/>
      <c r="DR776" s="831"/>
      <c r="DS776" s="831"/>
      <c r="DT776" s="831"/>
      <c r="DU776" s="831"/>
      <c r="DV776" s="831"/>
      <c r="DW776" s="831"/>
      <c r="DX776" s="831"/>
      <c r="DY776" s="151"/>
      <c r="DZ776" s="151"/>
      <c r="EA776" s="151"/>
      <c r="EB776" s="151"/>
      <c r="EC776" s="151"/>
      <c r="ED776" s="200"/>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row>
    <row r="777" spans="1:195" s="244" customFormat="1" ht="42.75" customHeight="1">
      <c r="A777" s="151"/>
      <c r="B777" s="152"/>
      <c r="C777" s="151"/>
      <c r="D777" s="151"/>
      <c r="E777" s="831" t="s">
        <v>173</v>
      </c>
      <c r="F777" s="831" t="s">
        <v>173</v>
      </c>
      <c r="G777" s="831">
        <v>0</v>
      </c>
      <c r="H777" s="831">
        <v>0</v>
      </c>
      <c r="I777" s="831">
        <v>0</v>
      </c>
      <c r="J777" s="831">
        <v>0</v>
      </c>
      <c r="K777" s="831">
        <v>0</v>
      </c>
      <c r="L777" s="831">
        <v>0</v>
      </c>
      <c r="M777" s="831">
        <v>0</v>
      </c>
      <c r="N777" s="831">
        <v>0</v>
      </c>
      <c r="O777" s="831">
        <v>0</v>
      </c>
      <c r="P777" s="831">
        <v>0</v>
      </c>
      <c r="Q777" s="831">
        <v>0</v>
      </c>
      <c r="R777" s="831">
        <v>0</v>
      </c>
      <c r="S777" s="831">
        <v>0</v>
      </c>
      <c r="T777" s="831">
        <v>0</v>
      </c>
      <c r="U777" s="831">
        <v>0</v>
      </c>
      <c r="V777" s="831">
        <v>0</v>
      </c>
      <c r="W777" s="831">
        <v>0</v>
      </c>
      <c r="X777" s="831">
        <v>0</v>
      </c>
      <c r="Y777" s="831">
        <v>0</v>
      </c>
      <c r="Z777" s="831">
        <v>0</v>
      </c>
      <c r="AA777" s="831">
        <v>0</v>
      </c>
      <c r="AB777" s="831">
        <v>0</v>
      </c>
      <c r="AC777" s="831">
        <v>0</v>
      </c>
      <c r="AD777" s="831">
        <v>0</v>
      </c>
      <c r="AE777" s="831">
        <v>0</v>
      </c>
      <c r="AF777" s="831">
        <v>0</v>
      </c>
      <c r="AG777" s="831">
        <v>0</v>
      </c>
      <c r="AH777" s="831">
        <v>0</v>
      </c>
      <c r="AI777" s="831">
        <v>0</v>
      </c>
      <c r="AJ777" s="831">
        <v>0</v>
      </c>
      <c r="AK777" s="831">
        <v>0</v>
      </c>
      <c r="AL777" s="831">
        <v>0</v>
      </c>
      <c r="AM777" s="831">
        <v>0</v>
      </c>
      <c r="AN777" s="831">
        <v>0</v>
      </c>
      <c r="AO777" s="831">
        <v>0</v>
      </c>
      <c r="AP777" s="831">
        <v>0</v>
      </c>
      <c r="AQ777" s="831">
        <v>0</v>
      </c>
      <c r="AR777" s="831">
        <v>0</v>
      </c>
      <c r="AS777" s="831">
        <v>0</v>
      </c>
      <c r="AT777" s="831">
        <v>0</v>
      </c>
      <c r="AU777" s="831">
        <v>0</v>
      </c>
      <c r="AV777" s="831">
        <v>0</v>
      </c>
      <c r="AW777" s="831">
        <v>0</v>
      </c>
      <c r="AX777" s="831">
        <v>0</v>
      </c>
      <c r="AY777" s="831">
        <v>0</v>
      </c>
      <c r="AZ777" s="831">
        <v>0</v>
      </c>
      <c r="BA777" s="831">
        <v>0</v>
      </c>
      <c r="BB777" s="831">
        <v>0</v>
      </c>
      <c r="BC777" s="831">
        <v>0</v>
      </c>
      <c r="BD777" s="831">
        <v>0</v>
      </c>
      <c r="BE777" s="831">
        <v>0</v>
      </c>
      <c r="BF777" s="831">
        <v>0</v>
      </c>
      <c r="BG777" s="831">
        <v>0</v>
      </c>
      <c r="BH777" s="831">
        <v>0</v>
      </c>
      <c r="BI777" s="831">
        <v>0</v>
      </c>
      <c r="BJ777" s="831">
        <v>0</v>
      </c>
      <c r="BK777" s="151"/>
      <c r="BL777" s="151"/>
      <c r="BM777" s="151"/>
      <c r="BN777" s="151"/>
      <c r="BO777" s="151"/>
      <c r="BP777" s="151"/>
      <c r="BQ777" s="151"/>
      <c r="BR777" s="151"/>
      <c r="BS777" s="831" t="s">
        <v>173</v>
      </c>
      <c r="BT777" s="831"/>
      <c r="BU777" s="831"/>
      <c r="BV777" s="831"/>
      <c r="BW777" s="831"/>
      <c r="BX777" s="831"/>
      <c r="BY777" s="831"/>
      <c r="BZ777" s="831"/>
      <c r="CA777" s="831"/>
      <c r="CB777" s="831"/>
      <c r="CC777" s="831"/>
      <c r="CD777" s="831"/>
      <c r="CE777" s="831"/>
      <c r="CF777" s="831"/>
      <c r="CG777" s="831"/>
      <c r="CH777" s="831"/>
      <c r="CI777" s="831"/>
      <c r="CJ777" s="831"/>
      <c r="CK777" s="831"/>
      <c r="CL777" s="831"/>
      <c r="CM777" s="831"/>
      <c r="CN777" s="831"/>
      <c r="CO777" s="831"/>
      <c r="CP777" s="831"/>
      <c r="CQ777" s="831"/>
      <c r="CR777" s="831"/>
      <c r="CS777" s="831"/>
      <c r="CT777" s="831"/>
      <c r="CU777" s="831"/>
      <c r="CV777" s="831"/>
      <c r="CW777" s="831"/>
      <c r="CX777" s="831"/>
      <c r="CY777" s="831"/>
      <c r="CZ777" s="831"/>
      <c r="DA777" s="831"/>
      <c r="DB777" s="831"/>
      <c r="DC777" s="831"/>
      <c r="DD777" s="831"/>
      <c r="DE777" s="831"/>
      <c r="DF777" s="831"/>
      <c r="DG777" s="831"/>
      <c r="DH777" s="831"/>
      <c r="DI777" s="831"/>
      <c r="DJ777" s="831"/>
      <c r="DK777" s="831"/>
      <c r="DL777" s="831"/>
      <c r="DM777" s="831"/>
      <c r="DN777" s="831"/>
      <c r="DO777" s="831"/>
      <c r="DP777" s="831"/>
      <c r="DQ777" s="831"/>
      <c r="DR777" s="831"/>
      <c r="DS777" s="831"/>
      <c r="DT777" s="831"/>
      <c r="DU777" s="831"/>
      <c r="DV777" s="831"/>
      <c r="DW777" s="831"/>
      <c r="DX777" s="831"/>
      <c r="DY777" s="151"/>
      <c r="DZ777" s="151"/>
      <c r="EA777" s="151"/>
      <c r="EB777" s="151"/>
      <c r="EC777" s="151"/>
      <c r="ED777" s="200"/>
      <c r="EE777" s="243"/>
      <c r="EF777" s="243"/>
      <c r="EG777" s="243"/>
      <c r="EH777" s="243"/>
      <c r="EI777" s="243"/>
      <c r="EJ777" s="243"/>
      <c r="EK777" s="243"/>
      <c r="EL777" s="243"/>
      <c r="EM777" s="243"/>
      <c r="EN777" s="243"/>
      <c r="EO777" s="243"/>
      <c r="EP777" s="243"/>
      <c r="EQ777" s="243"/>
      <c r="ER777" s="243"/>
      <c r="ES777" s="243"/>
      <c r="ET777" s="243"/>
      <c r="EU777" s="243"/>
      <c r="EV777" s="243"/>
      <c r="EW777" s="243"/>
      <c r="EX777" s="243"/>
      <c r="EY777" s="243"/>
      <c r="EZ777" s="243"/>
      <c r="FA777" s="243"/>
      <c r="FB777" s="243"/>
      <c r="FC777" s="243"/>
      <c r="FD777" s="243"/>
      <c r="FE777" s="243"/>
      <c r="FF777" s="243"/>
      <c r="FG777" s="243"/>
      <c r="FH777" s="243"/>
      <c r="FI777" s="243"/>
      <c r="FJ777" s="243"/>
      <c r="FK777" s="243"/>
      <c r="FL777" s="243"/>
      <c r="FM777" s="243"/>
      <c r="FN777" s="243"/>
      <c r="FO777" s="243"/>
      <c r="FP777" s="243"/>
      <c r="FQ777" s="243"/>
      <c r="FR777" s="243"/>
      <c r="FS777" s="243"/>
      <c r="FT777" s="243"/>
      <c r="FU777" s="243"/>
      <c r="FV777" s="243"/>
      <c r="FW777" s="243"/>
      <c r="FX777" s="243"/>
      <c r="FY777" s="243"/>
      <c r="FZ777" s="243"/>
      <c r="GA777" s="243"/>
      <c r="GB777" s="243"/>
      <c r="GC777" s="243"/>
      <c r="GD777" s="243"/>
      <c r="GE777" s="243"/>
      <c r="GF777" s="243"/>
      <c r="GG777" s="243"/>
      <c r="GH777" s="243"/>
      <c r="GI777" s="243"/>
      <c r="GJ777" s="243"/>
      <c r="GK777" s="243"/>
      <c r="GL777" s="243"/>
      <c r="GM777" s="243"/>
    </row>
    <row r="778" spans="1:195" s="244" customFormat="1" ht="28.5" customHeight="1">
      <c r="A778" s="151"/>
      <c r="B778" s="152"/>
      <c r="C778" s="151"/>
      <c r="D778" s="151"/>
      <c r="E778" s="831" t="s">
        <v>174</v>
      </c>
      <c r="F778" s="831" t="s">
        <v>174</v>
      </c>
      <c r="G778" s="831">
        <v>0</v>
      </c>
      <c r="H778" s="831">
        <v>0</v>
      </c>
      <c r="I778" s="831">
        <v>0</v>
      </c>
      <c r="J778" s="831">
        <v>0</v>
      </c>
      <c r="K778" s="831">
        <v>0</v>
      </c>
      <c r="L778" s="831">
        <v>0</v>
      </c>
      <c r="M778" s="831">
        <v>0</v>
      </c>
      <c r="N778" s="831">
        <v>0</v>
      </c>
      <c r="O778" s="831">
        <v>0</v>
      </c>
      <c r="P778" s="831">
        <v>0</v>
      </c>
      <c r="Q778" s="831">
        <v>0</v>
      </c>
      <c r="R778" s="831">
        <v>0</v>
      </c>
      <c r="S778" s="831">
        <v>0</v>
      </c>
      <c r="T778" s="831">
        <v>0</v>
      </c>
      <c r="U778" s="831">
        <v>0</v>
      </c>
      <c r="V778" s="831">
        <v>0</v>
      </c>
      <c r="W778" s="831">
        <v>0</v>
      </c>
      <c r="X778" s="831">
        <v>0</v>
      </c>
      <c r="Y778" s="831">
        <v>0</v>
      </c>
      <c r="Z778" s="831">
        <v>0</v>
      </c>
      <c r="AA778" s="831">
        <v>0</v>
      </c>
      <c r="AB778" s="831">
        <v>0</v>
      </c>
      <c r="AC778" s="831">
        <v>0</v>
      </c>
      <c r="AD778" s="831">
        <v>0</v>
      </c>
      <c r="AE778" s="831">
        <v>0</v>
      </c>
      <c r="AF778" s="831">
        <v>0</v>
      </c>
      <c r="AG778" s="831">
        <v>0</v>
      </c>
      <c r="AH778" s="831">
        <v>0</v>
      </c>
      <c r="AI778" s="831">
        <v>0</v>
      </c>
      <c r="AJ778" s="831">
        <v>0</v>
      </c>
      <c r="AK778" s="831">
        <v>0</v>
      </c>
      <c r="AL778" s="831">
        <v>0</v>
      </c>
      <c r="AM778" s="831">
        <v>0</v>
      </c>
      <c r="AN778" s="831">
        <v>0</v>
      </c>
      <c r="AO778" s="831">
        <v>0</v>
      </c>
      <c r="AP778" s="831">
        <v>0</v>
      </c>
      <c r="AQ778" s="831">
        <v>0</v>
      </c>
      <c r="AR778" s="831">
        <v>0</v>
      </c>
      <c r="AS778" s="831">
        <v>0</v>
      </c>
      <c r="AT778" s="831">
        <v>0</v>
      </c>
      <c r="AU778" s="831">
        <v>0</v>
      </c>
      <c r="AV778" s="831">
        <v>0</v>
      </c>
      <c r="AW778" s="831">
        <v>0</v>
      </c>
      <c r="AX778" s="831">
        <v>0</v>
      </c>
      <c r="AY778" s="831">
        <v>0</v>
      </c>
      <c r="AZ778" s="831">
        <v>0</v>
      </c>
      <c r="BA778" s="831">
        <v>0</v>
      </c>
      <c r="BB778" s="831">
        <v>0</v>
      </c>
      <c r="BC778" s="831">
        <v>0</v>
      </c>
      <c r="BD778" s="831">
        <v>0</v>
      </c>
      <c r="BE778" s="831">
        <v>0</v>
      </c>
      <c r="BF778" s="831">
        <v>0</v>
      </c>
      <c r="BG778" s="831">
        <v>0</v>
      </c>
      <c r="BH778" s="831">
        <v>0</v>
      </c>
      <c r="BI778" s="831">
        <v>0</v>
      </c>
      <c r="BJ778" s="831">
        <v>0</v>
      </c>
      <c r="BK778" s="151"/>
      <c r="BL778" s="151"/>
      <c r="BM778" s="151"/>
      <c r="BN778" s="151"/>
      <c r="BO778" s="151"/>
      <c r="BP778" s="151"/>
      <c r="BQ778" s="151"/>
      <c r="BR778" s="151"/>
      <c r="BS778" s="831" t="s">
        <v>174</v>
      </c>
      <c r="BT778" s="831"/>
      <c r="BU778" s="831"/>
      <c r="BV778" s="831"/>
      <c r="BW778" s="831"/>
      <c r="BX778" s="831"/>
      <c r="BY778" s="831"/>
      <c r="BZ778" s="831"/>
      <c r="CA778" s="831"/>
      <c r="CB778" s="831"/>
      <c r="CC778" s="831"/>
      <c r="CD778" s="831"/>
      <c r="CE778" s="831"/>
      <c r="CF778" s="831"/>
      <c r="CG778" s="831"/>
      <c r="CH778" s="831"/>
      <c r="CI778" s="831"/>
      <c r="CJ778" s="831"/>
      <c r="CK778" s="831"/>
      <c r="CL778" s="831"/>
      <c r="CM778" s="831"/>
      <c r="CN778" s="831"/>
      <c r="CO778" s="831"/>
      <c r="CP778" s="831"/>
      <c r="CQ778" s="831"/>
      <c r="CR778" s="831"/>
      <c r="CS778" s="831"/>
      <c r="CT778" s="831"/>
      <c r="CU778" s="831"/>
      <c r="CV778" s="831"/>
      <c r="CW778" s="831"/>
      <c r="CX778" s="831"/>
      <c r="CY778" s="831"/>
      <c r="CZ778" s="831"/>
      <c r="DA778" s="831"/>
      <c r="DB778" s="831"/>
      <c r="DC778" s="831"/>
      <c r="DD778" s="831"/>
      <c r="DE778" s="831"/>
      <c r="DF778" s="831"/>
      <c r="DG778" s="831"/>
      <c r="DH778" s="831"/>
      <c r="DI778" s="831"/>
      <c r="DJ778" s="831"/>
      <c r="DK778" s="831"/>
      <c r="DL778" s="831"/>
      <c r="DM778" s="831"/>
      <c r="DN778" s="831"/>
      <c r="DO778" s="831"/>
      <c r="DP778" s="831"/>
      <c r="DQ778" s="831"/>
      <c r="DR778" s="831"/>
      <c r="DS778" s="831"/>
      <c r="DT778" s="831"/>
      <c r="DU778" s="831"/>
      <c r="DV778" s="831"/>
      <c r="DW778" s="831"/>
      <c r="DX778" s="831"/>
      <c r="DY778" s="151"/>
      <c r="DZ778" s="151"/>
      <c r="EA778" s="151"/>
      <c r="EB778" s="151"/>
      <c r="EC778" s="151"/>
      <c r="ED778" s="200"/>
      <c r="EE778" s="243"/>
      <c r="EF778" s="243"/>
      <c r="EG778" s="243"/>
      <c r="EH778" s="243"/>
      <c r="EI778" s="243"/>
      <c r="EJ778" s="243"/>
      <c r="EK778" s="243"/>
      <c r="EL778" s="243"/>
      <c r="EM778" s="243"/>
      <c r="EN778" s="243"/>
      <c r="EO778" s="243"/>
      <c r="EP778" s="243"/>
      <c r="EQ778" s="243"/>
      <c r="ER778" s="243"/>
      <c r="ES778" s="243"/>
      <c r="ET778" s="243"/>
      <c r="EU778" s="243"/>
      <c r="EV778" s="243"/>
      <c r="EW778" s="243"/>
      <c r="EX778" s="243"/>
      <c r="EY778" s="243"/>
      <c r="EZ778" s="243"/>
      <c r="FA778" s="243"/>
      <c r="FB778" s="243"/>
      <c r="FC778" s="243"/>
      <c r="FD778" s="243"/>
      <c r="FE778" s="243"/>
      <c r="FF778" s="243"/>
      <c r="FG778" s="243"/>
      <c r="FH778" s="243"/>
      <c r="FI778" s="243"/>
      <c r="FJ778" s="243"/>
      <c r="FK778" s="243"/>
      <c r="FL778" s="243"/>
      <c r="FM778" s="243"/>
      <c r="FN778" s="243"/>
      <c r="FO778" s="243"/>
      <c r="FP778" s="243"/>
      <c r="FQ778" s="243"/>
      <c r="FR778" s="243"/>
      <c r="FS778" s="243"/>
      <c r="FT778" s="243"/>
      <c r="FU778" s="243"/>
      <c r="FV778" s="243"/>
      <c r="FW778" s="243"/>
      <c r="FX778" s="243"/>
      <c r="FY778" s="243"/>
      <c r="FZ778" s="243"/>
      <c r="GA778" s="243"/>
      <c r="GB778" s="243"/>
      <c r="GC778" s="243"/>
      <c r="GD778" s="243"/>
      <c r="GE778" s="243"/>
      <c r="GF778" s="243"/>
      <c r="GG778" s="243"/>
      <c r="GH778" s="243"/>
      <c r="GI778" s="243"/>
      <c r="GJ778" s="243"/>
      <c r="GK778" s="243"/>
      <c r="GL778" s="243"/>
      <c r="GM778" s="243"/>
    </row>
    <row r="779" spans="1:195" s="244" customFormat="1" ht="14.25" customHeight="1">
      <c r="A779" s="151"/>
      <c r="B779" s="152"/>
      <c r="C779" s="151"/>
      <c r="D779" s="151"/>
      <c r="E779" s="179"/>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c r="AC779" s="153"/>
      <c r="AD779" s="153"/>
      <c r="AE779" s="153"/>
      <c r="AF779" s="153"/>
      <c r="AG779" s="153"/>
      <c r="AH779" s="153"/>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c r="BF779" s="153"/>
      <c r="BG779" s="153"/>
      <c r="BH779" s="153"/>
      <c r="BI779" s="153"/>
      <c r="BJ779" s="153"/>
      <c r="BK779" s="151"/>
      <c r="BL779" s="151"/>
      <c r="BM779" s="151"/>
      <c r="BN779" s="151"/>
      <c r="BO779" s="151"/>
      <c r="BP779" s="151"/>
      <c r="BQ779" s="151"/>
      <c r="BR779" s="151"/>
      <c r="BS779" s="179"/>
      <c r="BT779" s="153"/>
      <c r="BU779" s="153"/>
      <c r="BV779" s="153"/>
      <c r="BW779" s="153"/>
      <c r="BX779" s="153"/>
      <c r="BY779" s="153"/>
      <c r="BZ779" s="153"/>
      <c r="CA779" s="153"/>
      <c r="CB779" s="153"/>
      <c r="CC779" s="153"/>
      <c r="CD779" s="153"/>
      <c r="CE779" s="153"/>
      <c r="CF779" s="153"/>
      <c r="CG779" s="153"/>
      <c r="CH779" s="153"/>
      <c r="CI779" s="153"/>
      <c r="CJ779" s="153"/>
      <c r="CK779" s="153"/>
      <c r="CL779" s="153"/>
      <c r="CM779" s="153"/>
      <c r="CN779" s="153"/>
      <c r="CO779" s="153"/>
      <c r="CP779" s="153"/>
      <c r="CQ779" s="153"/>
      <c r="CR779" s="153"/>
      <c r="CS779" s="153"/>
      <c r="CT779" s="153"/>
      <c r="CU779" s="153"/>
      <c r="CV779" s="153"/>
      <c r="CW779" s="153"/>
      <c r="CX779" s="153"/>
      <c r="CY779" s="153"/>
      <c r="CZ779" s="153"/>
      <c r="DA779" s="153"/>
      <c r="DB779" s="153"/>
      <c r="DC779" s="153"/>
      <c r="DD779" s="153"/>
      <c r="DE779" s="153"/>
      <c r="DF779" s="153"/>
      <c r="DG779" s="153"/>
      <c r="DH779" s="153"/>
      <c r="DI779" s="153"/>
      <c r="DJ779" s="153"/>
      <c r="DK779" s="153"/>
      <c r="DL779" s="153"/>
      <c r="DM779" s="153"/>
      <c r="DN779" s="153"/>
      <c r="DO779" s="153"/>
      <c r="DP779" s="153"/>
      <c r="DQ779" s="153"/>
      <c r="DR779" s="153"/>
      <c r="DS779" s="153"/>
      <c r="DT779" s="153"/>
      <c r="DU779" s="153"/>
      <c r="DV779" s="153"/>
      <c r="DW779" s="153"/>
      <c r="DX779" s="153"/>
      <c r="DY779" s="151"/>
      <c r="DZ779" s="151"/>
      <c r="EA779" s="151"/>
      <c r="EB779" s="151"/>
      <c r="EC779" s="151"/>
      <c r="ED779" s="200"/>
      <c r="EE779" s="243"/>
      <c r="EF779" s="243"/>
      <c r="EG779" s="243"/>
      <c r="EH779" s="243"/>
      <c r="EI779" s="243"/>
      <c r="EJ779" s="243"/>
      <c r="EK779" s="243"/>
      <c r="EL779" s="243"/>
      <c r="EM779" s="243"/>
      <c r="EN779" s="243"/>
      <c r="EO779" s="243"/>
      <c r="EP779" s="243"/>
      <c r="EQ779" s="243"/>
      <c r="ER779" s="243"/>
      <c r="ES779" s="243"/>
      <c r="ET779" s="243"/>
      <c r="EU779" s="243"/>
      <c r="EV779" s="243"/>
      <c r="EW779" s="243"/>
      <c r="EX779" s="243"/>
      <c r="EY779" s="243"/>
      <c r="EZ779" s="243"/>
      <c r="FA779" s="243"/>
      <c r="FB779" s="243"/>
      <c r="FC779" s="243"/>
      <c r="FD779" s="243"/>
      <c r="FE779" s="243"/>
      <c r="FF779" s="243"/>
      <c r="FG779" s="243"/>
      <c r="FH779" s="243"/>
      <c r="FI779" s="243"/>
      <c r="FJ779" s="243"/>
      <c r="FK779" s="243"/>
      <c r="FL779" s="243"/>
      <c r="FM779" s="243"/>
      <c r="FN779" s="243"/>
      <c r="FO779" s="243"/>
      <c r="FP779" s="243"/>
      <c r="FQ779" s="243"/>
      <c r="FR779" s="243"/>
      <c r="FS779" s="243"/>
      <c r="FT779" s="243"/>
      <c r="FU779" s="243"/>
      <c r="FV779" s="243"/>
      <c r="FW779" s="243"/>
      <c r="FX779" s="243"/>
      <c r="FY779" s="243"/>
      <c r="FZ779" s="243"/>
      <c r="GA779" s="243"/>
      <c r="GB779" s="243"/>
      <c r="GC779" s="243"/>
      <c r="GD779" s="243"/>
      <c r="GE779" s="243"/>
      <c r="GF779" s="243"/>
      <c r="GG779" s="243"/>
      <c r="GH779" s="243"/>
      <c r="GI779" s="243"/>
      <c r="GJ779" s="243"/>
      <c r="GK779" s="243"/>
      <c r="GL779" s="243"/>
      <c r="GM779" s="243"/>
    </row>
    <row r="780" spans="1:195" s="244" customFormat="1" ht="14.25" customHeight="1">
      <c r="A780" s="151"/>
      <c r="B780" s="152"/>
      <c r="C780" s="151"/>
      <c r="D780" s="151"/>
      <c r="E780" s="831" t="s">
        <v>88</v>
      </c>
      <c r="F780" s="831" t="s">
        <v>88</v>
      </c>
      <c r="G780" s="831">
        <v>0</v>
      </c>
      <c r="H780" s="831">
        <v>0</v>
      </c>
      <c r="I780" s="831">
        <v>0</v>
      </c>
      <c r="J780" s="831">
        <v>0</v>
      </c>
      <c r="K780" s="831">
        <v>0</v>
      </c>
      <c r="L780" s="831">
        <v>0</v>
      </c>
      <c r="M780" s="831">
        <v>0</v>
      </c>
      <c r="N780" s="831">
        <v>0</v>
      </c>
      <c r="O780" s="831">
        <v>0</v>
      </c>
      <c r="P780" s="831">
        <v>0</v>
      </c>
      <c r="Q780" s="831">
        <v>0</v>
      </c>
      <c r="R780" s="831">
        <v>0</v>
      </c>
      <c r="S780" s="831">
        <v>0</v>
      </c>
      <c r="T780" s="831">
        <v>0</v>
      </c>
      <c r="U780" s="831">
        <v>0</v>
      </c>
      <c r="V780" s="831">
        <v>0</v>
      </c>
      <c r="W780" s="831">
        <v>0</v>
      </c>
      <c r="X780" s="831">
        <v>0</v>
      </c>
      <c r="Y780" s="831">
        <v>0</v>
      </c>
      <c r="Z780" s="831">
        <v>0</v>
      </c>
      <c r="AA780" s="831">
        <v>0</v>
      </c>
      <c r="AB780" s="831">
        <v>0</v>
      </c>
      <c r="AC780" s="831">
        <v>0</v>
      </c>
      <c r="AD780" s="831">
        <v>0</v>
      </c>
      <c r="AE780" s="831">
        <v>0</v>
      </c>
      <c r="AF780" s="831">
        <v>0</v>
      </c>
      <c r="AG780" s="831">
        <v>0</v>
      </c>
      <c r="AH780" s="831">
        <v>0</v>
      </c>
      <c r="AI780" s="831">
        <v>0</v>
      </c>
      <c r="AJ780" s="831">
        <v>0</v>
      </c>
      <c r="AK780" s="831">
        <v>0</v>
      </c>
      <c r="AL780" s="831">
        <v>0</v>
      </c>
      <c r="AM780" s="831">
        <v>0</v>
      </c>
      <c r="AN780" s="831">
        <v>0</v>
      </c>
      <c r="AO780" s="831">
        <v>0</v>
      </c>
      <c r="AP780" s="831">
        <v>0</v>
      </c>
      <c r="AQ780" s="831">
        <v>0</v>
      </c>
      <c r="AR780" s="831">
        <v>0</v>
      </c>
      <c r="AS780" s="831">
        <v>0</v>
      </c>
      <c r="AT780" s="831">
        <v>0</v>
      </c>
      <c r="AU780" s="831">
        <v>0</v>
      </c>
      <c r="AV780" s="831">
        <v>0</v>
      </c>
      <c r="AW780" s="831">
        <v>0</v>
      </c>
      <c r="AX780" s="831">
        <v>0</v>
      </c>
      <c r="AY780" s="831">
        <v>0</v>
      </c>
      <c r="AZ780" s="831">
        <v>0</v>
      </c>
      <c r="BA780" s="831">
        <v>0</v>
      </c>
      <c r="BB780" s="831">
        <v>0</v>
      </c>
      <c r="BC780" s="831">
        <v>0</v>
      </c>
      <c r="BD780" s="831">
        <v>0</v>
      </c>
      <c r="BE780" s="831">
        <v>0</v>
      </c>
      <c r="BF780" s="831">
        <v>0</v>
      </c>
      <c r="BG780" s="831">
        <v>0</v>
      </c>
      <c r="BH780" s="831">
        <v>0</v>
      </c>
      <c r="BI780" s="831">
        <v>0</v>
      </c>
      <c r="BJ780" s="831">
        <v>0</v>
      </c>
      <c r="BK780" s="151"/>
      <c r="BL780" s="151"/>
      <c r="BM780" s="151"/>
      <c r="BN780" s="151"/>
      <c r="BO780" s="151"/>
      <c r="BP780" s="151"/>
      <c r="BQ780" s="151"/>
      <c r="BR780" s="151"/>
      <c r="BS780" s="831" t="s">
        <v>88</v>
      </c>
      <c r="BT780" s="831"/>
      <c r="BU780" s="831"/>
      <c r="BV780" s="831"/>
      <c r="BW780" s="831"/>
      <c r="BX780" s="831"/>
      <c r="BY780" s="831"/>
      <c r="BZ780" s="831"/>
      <c r="CA780" s="831"/>
      <c r="CB780" s="831"/>
      <c r="CC780" s="831"/>
      <c r="CD780" s="831"/>
      <c r="CE780" s="831"/>
      <c r="CF780" s="831"/>
      <c r="CG780" s="831"/>
      <c r="CH780" s="831"/>
      <c r="CI780" s="831"/>
      <c r="CJ780" s="831"/>
      <c r="CK780" s="831"/>
      <c r="CL780" s="831"/>
      <c r="CM780" s="831"/>
      <c r="CN780" s="831"/>
      <c r="CO780" s="831"/>
      <c r="CP780" s="831"/>
      <c r="CQ780" s="831"/>
      <c r="CR780" s="831"/>
      <c r="CS780" s="831"/>
      <c r="CT780" s="831"/>
      <c r="CU780" s="831"/>
      <c r="CV780" s="831"/>
      <c r="CW780" s="831"/>
      <c r="CX780" s="831"/>
      <c r="CY780" s="831"/>
      <c r="CZ780" s="831"/>
      <c r="DA780" s="831"/>
      <c r="DB780" s="831"/>
      <c r="DC780" s="831"/>
      <c r="DD780" s="831"/>
      <c r="DE780" s="831"/>
      <c r="DF780" s="831"/>
      <c r="DG780" s="831"/>
      <c r="DH780" s="831"/>
      <c r="DI780" s="831"/>
      <c r="DJ780" s="831"/>
      <c r="DK780" s="831"/>
      <c r="DL780" s="831"/>
      <c r="DM780" s="831"/>
      <c r="DN780" s="831"/>
      <c r="DO780" s="831"/>
      <c r="DP780" s="831"/>
      <c r="DQ780" s="831"/>
      <c r="DR780" s="831"/>
      <c r="DS780" s="831"/>
      <c r="DT780" s="831"/>
      <c r="DU780" s="831"/>
      <c r="DV780" s="831"/>
      <c r="DW780" s="831"/>
      <c r="DX780" s="831"/>
      <c r="DY780" s="151"/>
      <c r="DZ780" s="151"/>
      <c r="EA780" s="151"/>
      <c r="EB780" s="151"/>
      <c r="EC780" s="151"/>
      <c r="ED780" s="200"/>
      <c r="EE780" s="243"/>
      <c r="EF780" s="243"/>
      <c r="EG780" s="243"/>
      <c r="EH780" s="243"/>
      <c r="EI780" s="243"/>
      <c r="EJ780" s="243"/>
      <c r="EK780" s="243"/>
      <c r="EL780" s="243"/>
      <c r="EM780" s="243"/>
      <c r="EN780" s="243"/>
      <c r="EO780" s="243"/>
      <c r="EP780" s="243"/>
      <c r="EQ780" s="243"/>
      <c r="ER780" s="243"/>
      <c r="ES780" s="243"/>
      <c r="ET780" s="243"/>
      <c r="EU780" s="243"/>
      <c r="EV780" s="243"/>
      <c r="EW780" s="243"/>
      <c r="EX780" s="243"/>
      <c r="EY780" s="243"/>
      <c r="EZ780" s="243"/>
      <c r="FA780" s="243"/>
      <c r="FB780" s="243"/>
      <c r="FC780" s="243"/>
      <c r="FD780" s="243"/>
      <c r="FE780" s="243"/>
      <c r="FF780" s="243"/>
      <c r="FG780" s="243"/>
      <c r="FH780" s="243"/>
      <c r="FI780" s="243"/>
      <c r="FJ780" s="243"/>
      <c r="FK780" s="243"/>
      <c r="FL780" s="243"/>
      <c r="FM780" s="243"/>
      <c r="FN780" s="243"/>
      <c r="FO780" s="243"/>
      <c r="FP780" s="243"/>
      <c r="FQ780" s="243"/>
      <c r="FR780" s="243"/>
      <c r="FS780" s="243"/>
      <c r="FT780" s="243"/>
      <c r="FU780" s="243"/>
      <c r="FV780" s="243"/>
      <c r="FW780" s="243"/>
      <c r="FX780" s="243"/>
      <c r="FY780" s="243"/>
      <c r="FZ780" s="243"/>
      <c r="GA780" s="243"/>
      <c r="GB780" s="243"/>
      <c r="GC780" s="243"/>
      <c r="GD780" s="243"/>
      <c r="GE780" s="243"/>
      <c r="GF780" s="243"/>
      <c r="GG780" s="243"/>
      <c r="GH780" s="243"/>
      <c r="GI780" s="243"/>
      <c r="GJ780" s="243"/>
      <c r="GK780" s="243"/>
      <c r="GL780" s="243"/>
      <c r="GM780" s="243"/>
    </row>
    <row r="781" spans="1:195" s="244" customFormat="1" ht="28.5" customHeight="1">
      <c r="A781" s="151"/>
      <c r="B781" s="152"/>
      <c r="C781" s="151"/>
      <c r="D781" s="151"/>
      <c r="E781" s="831" t="s">
        <v>169</v>
      </c>
      <c r="F781" s="831" t="s">
        <v>169</v>
      </c>
      <c r="G781" s="831">
        <v>0</v>
      </c>
      <c r="H781" s="831">
        <v>0</v>
      </c>
      <c r="I781" s="831">
        <v>0</v>
      </c>
      <c r="J781" s="831">
        <v>0</v>
      </c>
      <c r="K781" s="831">
        <v>0</v>
      </c>
      <c r="L781" s="831">
        <v>0</v>
      </c>
      <c r="M781" s="831">
        <v>0</v>
      </c>
      <c r="N781" s="831">
        <v>0</v>
      </c>
      <c r="O781" s="831">
        <v>0</v>
      </c>
      <c r="P781" s="831">
        <v>0</v>
      </c>
      <c r="Q781" s="831">
        <v>0</v>
      </c>
      <c r="R781" s="831">
        <v>0</v>
      </c>
      <c r="S781" s="831">
        <v>0</v>
      </c>
      <c r="T781" s="831">
        <v>0</v>
      </c>
      <c r="U781" s="831">
        <v>0</v>
      </c>
      <c r="V781" s="831">
        <v>0</v>
      </c>
      <c r="W781" s="831">
        <v>0</v>
      </c>
      <c r="X781" s="831">
        <v>0</v>
      </c>
      <c r="Y781" s="831">
        <v>0</v>
      </c>
      <c r="Z781" s="831">
        <v>0</v>
      </c>
      <c r="AA781" s="831">
        <v>0</v>
      </c>
      <c r="AB781" s="831">
        <v>0</v>
      </c>
      <c r="AC781" s="831">
        <v>0</v>
      </c>
      <c r="AD781" s="831">
        <v>0</v>
      </c>
      <c r="AE781" s="831">
        <v>0</v>
      </c>
      <c r="AF781" s="831">
        <v>0</v>
      </c>
      <c r="AG781" s="831">
        <v>0</v>
      </c>
      <c r="AH781" s="831">
        <v>0</v>
      </c>
      <c r="AI781" s="831">
        <v>0</v>
      </c>
      <c r="AJ781" s="831">
        <v>0</v>
      </c>
      <c r="AK781" s="831">
        <v>0</v>
      </c>
      <c r="AL781" s="831">
        <v>0</v>
      </c>
      <c r="AM781" s="831">
        <v>0</v>
      </c>
      <c r="AN781" s="831">
        <v>0</v>
      </c>
      <c r="AO781" s="831">
        <v>0</v>
      </c>
      <c r="AP781" s="831">
        <v>0</v>
      </c>
      <c r="AQ781" s="831">
        <v>0</v>
      </c>
      <c r="AR781" s="831">
        <v>0</v>
      </c>
      <c r="AS781" s="831">
        <v>0</v>
      </c>
      <c r="AT781" s="831">
        <v>0</v>
      </c>
      <c r="AU781" s="831">
        <v>0</v>
      </c>
      <c r="AV781" s="831">
        <v>0</v>
      </c>
      <c r="AW781" s="831">
        <v>0</v>
      </c>
      <c r="AX781" s="831">
        <v>0</v>
      </c>
      <c r="AY781" s="831">
        <v>0</v>
      </c>
      <c r="AZ781" s="831">
        <v>0</v>
      </c>
      <c r="BA781" s="831">
        <v>0</v>
      </c>
      <c r="BB781" s="831">
        <v>0</v>
      </c>
      <c r="BC781" s="831">
        <v>0</v>
      </c>
      <c r="BD781" s="831">
        <v>0</v>
      </c>
      <c r="BE781" s="831">
        <v>0</v>
      </c>
      <c r="BF781" s="831">
        <v>0</v>
      </c>
      <c r="BG781" s="831">
        <v>0</v>
      </c>
      <c r="BH781" s="831">
        <v>0</v>
      </c>
      <c r="BI781" s="831">
        <v>0</v>
      </c>
      <c r="BJ781" s="831">
        <v>0</v>
      </c>
      <c r="BK781" s="151"/>
      <c r="BL781" s="151"/>
      <c r="BM781" s="151"/>
      <c r="BN781" s="151"/>
      <c r="BO781" s="151"/>
      <c r="BP781" s="151"/>
      <c r="BQ781" s="151"/>
      <c r="BR781" s="151"/>
      <c r="BS781" s="831" t="s">
        <v>169</v>
      </c>
      <c r="BT781" s="831"/>
      <c r="BU781" s="831"/>
      <c r="BV781" s="831"/>
      <c r="BW781" s="831"/>
      <c r="BX781" s="831"/>
      <c r="BY781" s="831"/>
      <c r="BZ781" s="831"/>
      <c r="CA781" s="831"/>
      <c r="CB781" s="831"/>
      <c r="CC781" s="831"/>
      <c r="CD781" s="831"/>
      <c r="CE781" s="831"/>
      <c r="CF781" s="831"/>
      <c r="CG781" s="831"/>
      <c r="CH781" s="831"/>
      <c r="CI781" s="831"/>
      <c r="CJ781" s="831"/>
      <c r="CK781" s="831"/>
      <c r="CL781" s="831"/>
      <c r="CM781" s="831"/>
      <c r="CN781" s="831"/>
      <c r="CO781" s="831"/>
      <c r="CP781" s="831"/>
      <c r="CQ781" s="831"/>
      <c r="CR781" s="831"/>
      <c r="CS781" s="831"/>
      <c r="CT781" s="831"/>
      <c r="CU781" s="831"/>
      <c r="CV781" s="831"/>
      <c r="CW781" s="831"/>
      <c r="CX781" s="831"/>
      <c r="CY781" s="831"/>
      <c r="CZ781" s="831"/>
      <c r="DA781" s="831"/>
      <c r="DB781" s="831"/>
      <c r="DC781" s="831"/>
      <c r="DD781" s="831"/>
      <c r="DE781" s="831"/>
      <c r="DF781" s="831"/>
      <c r="DG781" s="831"/>
      <c r="DH781" s="831"/>
      <c r="DI781" s="831"/>
      <c r="DJ781" s="831"/>
      <c r="DK781" s="831"/>
      <c r="DL781" s="831"/>
      <c r="DM781" s="831"/>
      <c r="DN781" s="831"/>
      <c r="DO781" s="831"/>
      <c r="DP781" s="831"/>
      <c r="DQ781" s="831"/>
      <c r="DR781" s="831"/>
      <c r="DS781" s="831"/>
      <c r="DT781" s="831"/>
      <c r="DU781" s="831"/>
      <c r="DV781" s="831"/>
      <c r="DW781" s="831"/>
      <c r="DX781" s="831"/>
      <c r="DY781" s="151"/>
      <c r="DZ781" s="151"/>
      <c r="EA781" s="151"/>
      <c r="EB781" s="151"/>
      <c r="EC781" s="151"/>
      <c r="ED781" s="200"/>
      <c r="EE781" s="243"/>
      <c r="EF781" s="243"/>
      <c r="EG781" s="243"/>
      <c r="EH781" s="243"/>
      <c r="EI781" s="243"/>
      <c r="EJ781" s="243"/>
      <c r="EK781" s="243"/>
      <c r="EL781" s="243"/>
      <c r="EM781" s="243"/>
      <c r="EN781" s="243"/>
      <c r="EO781" s="243"/>
      <c r="EP781" s="243"/>
      <c r="EQ781" s="243"/>
      <c r="ER781" s="243"/>
      <c r="ES781" s="243"/>
      <c r="ET781" s="243"/>
      <c r="EU781" s="243"/>
      <c r="EV781" s="243"/>
      <c r="EW781" s="243"/>
      <c r="EX781" s="243"/>
      <c r="EY781" s="243"/>
      <c r="EZ781" s="243"/>
      <c r="FA781" s="243"/>
      <c r="FB781" s="243"/>
      <c r="FC781" s="243"/>
      <c r="FD781" s="243"/>
      <c r="FE781" s="243"/>
      <c r="FF781" s="243"/>
      <c r="FG781" s="243"/>
      <c r="FH781" s="243"/>
      <c r="FI781" s="243"/>
      <c r="FJ781" s="243"/>
      <c r="FK781" s="243"/>
      <c r="FL781" s="243"/>
      <c r="FM781" s="243"/>
      <c r="FN781" s="243"/>
      <c r="FO781" s="243"/>
      <c r="FP781" s="243"/>
      <c r="FQ781" s="243"/>
      <c r="FR781" s="243"/>
      <c r="FS781" s="243"/>
      <c r="FT781" s="243"/>
      <c r="FU781" s="243"/>
      <c r="FV781" s="243"/>
      <c r="FW781" s="243"/>
      <c r="FX781" s="243"/>
      <c r="FY781" s="243"/>
      <c r="FZ781" s="243"/>
      <c r="GA781" s="243"/>
      <c r="GB781" s="243"/>
      <c r="GC781" s="243"/>
      <c r="GD781" s="243"/>
      <c r="GE781" s="243"/>
      <c r="GF781" s="243"/>
      <c r="GG781" s="243"/>
      <c r="GH781" s="243"/>
      <c r="GI781" s="243"/>
      <c r="GJ781" s="243"/>
      <c r="GK781" s="243"/>
      <c r="GL781" s="243"/>
      <c r="GM781" s="243"/>
    </row>
    <row r="782" spans="1:195" s="244" customFormat="1" ht="14.25" customHeight="1">
      <c r="A782" s="151"/>
      <c r="B782" s="152"/>
      <c r="C782" s="151"/>
      <c r="D782" s="151"/>
      <c r="E782" s="831" t="s">
        <v>170</v>
      </c>
      <c r="F782" s="831" t="s">
        <v>170</v>
      </c>
      <c r="G782" s="831">
        <v>0</v>
      </c>
      <c r="H782" s="831">
        <v>0</v>
      </c>
      <c r="I782" s="831">
        <v>0</v>
      </c>
      <c r="J782" s="831">
        <v>0</v>
      </c>
      <c r="K782" s="831">
        <v>0</v>
      </c>
      <c r="L782" s="831">
        <v>0</v>
      </c>
      <c r="M782" s="831">
        <v>0</v>
      </c>
      <c r="N782" s="831">
        <v>0</v>
      </c>
      <c r="O782" s="831">
        <v>0</v>
      </c>
      <c r="P782" s="831">
        <v>0</v>
      </c>
      <c r="Q782" s="831">
        <v>0</v>
      </c>
      <c r="R782" s="831">
        <v>0</v>
      </c>
      <c r="S782" s="831">
        <v>0</v>
      </c>
      <c r="T782" s="831">
        <v>0</v>
      </c>
      <c r="U782" s="831">
        <v>0</v>
      </c>
      <c r="V782" s="831">
        <v>0</v>
      </c>
      <c r="W782" s="831">
        <v>0</v>
      </c>
      <c r="X782" s="831">
        <v>0</v>
      </c>
      <c r="Y782" s="831">
        <v>0</v>
      </c>
      <c r="Z782" s="831">
        <v>0</v>
      </c>
      <c r="AA782" s="831">
        <v>0</v>
      </c>
      <c r="AB782" s="831">
        <v>0</v>
      </c>
      <c r="AC782" s="831">
        <v>0</v>
      </c>
      <c r="AD782" s="831">
        <v>0</v>
      </c>
      <c r="AE782" s="831">
        <v>0</v>
      </c>
      <c r="AF782" s="831">
        <v>0</v>
      </c>
      <c r="AG782" s="831">
        <v>0</v>
      </c>
      <c r="AH782" s="831">
        <v>0</v>
      </c>
      <c r="AI782" s="831">
        <v>0</v>
      </c>
      <c r="AJ782" s="831">
        <v>0</v>
      </c>
      <c r="AK782" s="831">
        <v>0</v>
      </c>
      <c r="AL782" s="831">
        <v>0</v>
      </c>
      <c r="AM782" s="831">
        <v>0</v>
      </c>
      <c r="AN782" s="831">
        <v>0</v>
      </c>
      <c r="AO782" s="831">
        <v>0</v>
      </c>
      <c r="AP782" s="831">
        <v>0</v>
      </c>
      <c r="AQ782" s="831">
        <v>0</v>
      </c>
      <c r="AR782" s="831">
        <v>0</v>
      </c>
      <c r="AS782" s="831">
        <v>0</v>
      </c>
      <c r="AT782" s="831">
        <v>0</v>
      </c>
      <c r="AU782" s="831">
        <v>0</v>
      </c>
      <c r="AV782" s="831">
        <v>0</v>
      </c>
      <c r="AW782" s="831">
        <v>0</v>
      </c>
      <c r="AX782" s="831">
        <v>0</v>
      </c>
      <c r="AY782" s="831">
        <v>0</v>
      </c>
      <c r="AZ782" s="831">
        <v>0</v>
      </c>
      <c r="BA782" s="831">
        <v>0</v>
      </c>
      <c r="BB782" s="831">
        <v>0</v>
      </c>
      <c r="BC782" s="831">
        <v>0</v>
      </c>
      <c r="BD782" s="831">
        <v>0</v>
      </c>
      <c r="BE782" s="831">
        <v>0</v>
      </c>
      <c r="BF782" s="831">
        <v>0</v>
      </c>
      <c r="BG782" s="831">
        <v>0</v>
      </c>
      <c r="BH782" s="831">
        <v>0</v>
      </c>
      <c r="BI782" s="831">
        <v>0</v>
      </c>
      <c r="BJ782" s="831">
        <v>0</v>
      </c>
      <c r="BK782" s="151"/>
      <c r="BL782" s="151"/>
      <c r="BM782" s="151"/>
      <c r="BN782" s="151"/>
      <c r="BO782" s="151"/>
      <c r="BP782" s="151"/>
      <c r="BQ782" s="151"/>
      <c r="BR782" s="151"/>
      <c r="BS782" s="831" t="s">
        <v>170</v>
      </c>
      <c r="BT782" s="831"/>
      <c r="BU782" s="831"/>
      <c r="BV782" s="831"/>
      <c r="BW782" s="831"/>
      <c r="BX782" s="831"/>
      <c r="BY782" s="831"/>
      <c r="BZ782" s="831"/>
      <c r="CA782" s="831"/>
      <c r="CB782" s="831"/>
      <c r="CC782" s="831"/>
      <c r="CD782" s="831"/>
      <c r="CE782" s="831"/>
      <c r="CF782" s="831"/>
      <c r="CG782" s="831"/>
      <c r="CH782" s="831"/>
      <c r="CI782" s="831"/>
      <c r="CJ782" s="831"/>
      <c r="CK782" s="831"/>
      <c r="CL782" s="831"/>
      <c r="CM782" s="831"/>
      <c r="CN782" s="831"/>
      <c r="CO782" s="831"/>
      <c r="CP782" s="831"/>
      <c r="CQ782" s="831"/>
      <c r="CR782" s="831"/>
      <c r="CS782" s="831"/>
      <c r="CT782" s="831"/>
      <c r="CU782" s="831"/>
      <c r="CV782" s="831"/>
      <c r="CW782" s="831"/>
      <c r="CX782" s="831"/>
      <c r="CY782" s="831"/>
      <c r="CZ782" s="831"/>
      <c r="DA782" s="831"/>
      <c r="DB782" s="831"/>
      <c r="DC782" s="831"/>
      <c r="DD782" s="831"/>
      <c r="DE782" s="831"/>
      <c r="DF782" s="831"/>
      <c r="DG782" s="831"/>
      <c r="DH782" s="831"/>
      <c r="DI782" s="831"/>
      <c r="DJ782" s="831"/>
      <c r="DK782" s="831"/>
      <c r="DL782" s="831"/>
      <c r="DM782" s="831"/>
      <c r="DN782" s="831"/>
      <c r="DO782" s="831"/>
      <c r="DP782" s="831"/>
      <c r="DQ782" s="831"/>
      <c r="DR782" s="831"/>
      <c r="DS782" s="831"/>
      <c r="DT782" s="831"/>
      <c r="DU782" s="831"/>
      <c r="DV782" s="831"/>
      <c r="DW782" s="831"/>
      <c r="DX782" s="831"/>
      <c r="DY782" s="151"/>
      <c r="DZ782" s="151"/>
      <c r="EA782" s="151"/>
      <c r="EB782" s="151"/>
      <c r="EC782" s="151"/>
      <c r="ED782" s="200"/>
      <c r="EE782" s="243"/>
      <c r="EF782" s="243"/>
      <c r="EG782" s="243"/>
      <c r="EH782" s="243"/>
      <c r="EI782" s="243"/>
      <c r="EJ782" s="243"/>
      <c r="EK782" s="243"/>
      <c r="EL782" s="243"/>
      <c r="EM782" s="243"/>
      <c r="EN782" s="243"/>
      <c r="EO782" s="243"/>
      <c r="EP782" s="243"/>
      <c r="EQ782" s="243"/>
      <c r="ER782" s="243"/>
      <c r="ES782" s="243"/>
      <c r="ET782" s="243"/>
      <c r="EU782" s="243"/>
      <c r="EV782" s="243"/>
      <c r="EW782" s="243"/>
      <c r="EX782" s="243"/>
      <c r="EY782" s="243"/>
      <c r="EZ782" s="243"/>
      <c r="FA782" s="243"/>
      <c r="FB782" s="243"/>
      <c r="FC782" s="243"/>
      <c r="FD782" s="243"/>
      <c r="FE782" s="243"/>
      <c r="FF782" s="243"/>
      <c r="FG782" s="243"/>
      <c r="FH782" s="243"/>
      <c r="FI782" s="243"/>
      <c r="FJ782" s="243"/>
      <c r="FK782" s="243"/>
      <c r="FL782" s="243"/>
      <c r="FM782" s="243"/>
      <c r="FN782" s="243"/>
      <c r="FO782" s="243"/>
      <c r="FP782" s="243"/>
      <c r="FQ782" s="243"/>
      <c r="FR782" s="243"/>
      <c r="FS782" s="243"/>
      <c r="FT782" s="243"/>
      <c r="FU782" s="243"/>
      <c r="FV782" s="243"/>
      <c r="FW782" s="243"/>
      <c r="FX782" s="243"/>
      <c r="FY782" s="243"/>
      <c r="FZ782" s="243"/>
      <c r="GA782" s="243"/>
      <c r="GB782" s="243"/>
      <c r="GC782" s="243"/>
      <c r="GD782" s="243"/>
      <c r="GE782" s="243"/>
      <c r="GF782" s="243"/>
      <c r="GG782" s="243"/>
      <c r="GH782" s="243"/>
      <c r="GI782" s="243"/>
      <c r="GJ782" s="243"/>
      <c r="GK782" s="243"/>
      <c r="GL782" s="243"/>
      <c r="GM782" s="243"/>
    </row>
    <row r="783" spans="1:195" s="244" customFormat="1" ht="28.5" customHeight="1">
      <c r="A783" s="151"/>
      <c r="B783" s="152"/>
      <c r="C783" s="151"/>
      <c r="D783" s="151"/>
      <c r="E783" s="831" t="s">
        <v>171</v>
      </c>
      <c r="F783" s="831" t="s">
        <v>171</v>
      </c>
      <c r="G783" s="831">
        <v>0</v>
      </c>
      <c r="H783" s="831">
        <v>0</v>
      </c>
      <c r="I783" s="831">
        <v>0</v>
      </c>
      <c r="J783" s="831">
        <v>0</v>
      </c>
      <c r="K783" s="831">
        <v>0</v>
      </c>
      <c r="L783" s="831">
        <v>0</v>
      </c>
      <c r="M783" s="831">
        <v>0</v>
      </c>
      <c r="N783" s="831">
        <v>0</v>
      </c>
      <c r="O783" s="831">
        <v>0</v>
      </c>
      <c r="P783" s="831">
        <v>0</v>
      </c>
      <c r="Q783" s="831">
        <v>0</v>
      </c>
      <c r="R783" s="831">
        <v>0</v>
      </c>
      <c r="S783" s="831">
        <v>0</v>
      </c>
      <c r="T783" s="831">
        <v>0</v>
      </c>
      <c r="U783" s="831">
        <v>0</v>
      </c>
      <c r="V783" s="831">
        <v>0</v>
      </c>
      <c r="W783" s="831">
        <v>0</v>
      </c>
      <c r="X783" s="831">
        <v>0</v>
      </c>
      <c r="Y783" s="831">
        <v>0</v>
      </c>
      <c r="Z783" s="831">
        <v>0</v>
      </c>
      <c r="AA783" s="831">
        <v>0</v>
      </c>
      <c r="AB783" s="831">
        <v>0</v>
      </c>
      <c r="AC783" s="831">
        <v>0</v>
      </c>
      <c r="AD783" s="831">
        <v>0</v>
      </c>
      <c r="AE783" s="831">
        <v>0</v>
      </c>
      <c r="AF783" s="831">
        <v>0</v>
      </c>
      <c r="AG783" s="831">
        <v>0</v>
      </c>
      <c r="AH783" s="831">
        <v>0</v>
      </c>
      <c r="AI783" s="831">
        <v>0</v>
      </c>
      <c r="AJ783" s="831">
        <v>0</v>
      </c>
      <c r="AK783" s="831">
        <v>0</v>
      </c>
      <c r="AL783" s="831">
        <v>0</v>
      </c>
      <c r="AM783" s="831">
        <v>0</v>
      </c>
      <c r="AN783" s="831">
        <v>0</v>
      </c>
      <c r="AO783" s="831">
        <v>0</v>
      </c>
      <c r="AP783" s="831">
        <v>0</v>
      </c>
      <c r="AQ783" s="831">
        <v>0</v>
      </c>
      <c r="AR783" s="831">
        <v>0</v>
      </c>
      <c r="AS783" s="831">
        <v>0</v>
      </c>
      <c r="AT783" s="831">
        <v>0</v>
      </c>
      <c r="AU783" s="831">
        <v>0</v>
      </c>
      <c r="AV783" s="831">
        <v>0</v>
      </c>
      <c r="AW783" s="831">
        <v>0</v>
      </c>
      <c r="AX783" s="831">
        <v>0</v>
      </c>
      <c r="AY783" s="831">
        <v>0</v>
      </c>
      <c r="AZ783" s="831">
        <v>0</v>
      </c>
      <c r="BA783" s="831">
        <v>0</v>
      </c>
      <c r="BB783" s="831">
        <v>0</v>
      </c>
      <c r="BC783" s="831">
        <v>0</v>
      </c>
      <c r="BD783" s="831">
        <v>0</v>
      </c>
      <c r="BE783" s="831">
        <v>0</v>
      </c>
      <c r="BF783" s="831">
        <v>0</v>
      </c>
      <c r="BG783" s="831">
        <v>0</v>
      </c>
      <c r="BH783" s="831">
        <v>0</v>
      </c>
      <c r="BI783" s="831">
        <v>0</v>
      </c>
      <c r="BJ783" s="831">
        <v>0</v>
      </c>
      <c r="BK783" s="151"/>
      <c r="BL783" s="151"/>
      <c r="BM783" s="151"/>
      <c r="BN783" s="151"/>
      <c r="BO783" s="151"/>
      <c r="BP783" s="151"/>
      <c r="BQ783" s="151"/>
      <c r="BR783" s="151"/>
      <c r="BS783" s="831" t="s">
        <v>171</v>
      </c>
      <c r="BT783" s="831"/>
      <c r="BU783" s="831"/>
      <c r="BV783" s="831"/>
      <c r="BW783" s="831"/>
      <c r="BX783" s="831"/>
      <c r="BY783" s="831"/>
      <c r="BZ783" s="831"/>
      <c r="CA783" s="831"/>
      <c r="CB783" s="831"/>
      <c r="CC783" s="831"/>
      <c r="CD783" s="831"/>
      <c r="CE783" s="831"/>
      <c r="CF783" s="831"/>
      <c r="CG783" s="831"/>
      <c r="CH783" s="831"/>
      <c r="CI783" s="831"/>
      <c r="CJ783" s="831"/>
      <c r="CK783" s="831"/>
      <c r="CL783" s="831"/>
      <c r="CM783" s="831"/>
      <c r="CN783" s="831"/>
      <c r="CO783" s="831"/>
      <c r="CP783" s="831"/>
      <c r="CQ783" s="831"/>
      <c r="CR783" s="831"/>
      <c r="CS783" s="831"/>
      <c r="CT783" s="831"/>
      <c r="CU783" s="831"/>
      <c r="CV783" s="831"/>
      <c r="CW783" s="831"/>
      <c r="CX783" s="831"/>
      <c r="CY783" s="831"/>
      <c r="CZ783" s="831"/>
      <c r="DA783" s="831"/>
      <c r="DB783" s="831"/>
      <c r="DC783" s="831"/>
      <c r="DD783" s="831"/>
      <c r="DE783" s="831"/>
      <c r="DF783" s="831"/>
      <c r="DG783" s="831"/>
      <c r="DH783" s="831"/>
      <c r="DI783" s="831"/>
      <c r="DJ783" s="831"/>
      <c r="DK783" s="831"/>
      <c r="DL783" s="831"/>
      <c r="DM783" s="831"/>
      <c r="DN783" s="831"/>
      <c r="DO783" s="831"/>
      <c r="DP783" s="831"/>
      <c r="DQ783" s="831"/>
      <c r="DR783" s="831"/>
      <c r="DS783" s="831"/>
      <c r="DT783" s="831"/>
      <c r="DU783" s="831"/>
      <c r="DV783" s="831"/>
      <c r="DW783" s="831"/>
      <c r="DX783" s="831"/>
      <c r="DY783" s="151"/>
      <c r="DZ783" s="151"/>
      <c r="EA783" s="151"/>
      <c r="EB783" s="151"/>
      <c r="EC783" s="151"/>
      <c r="ED783" s="200"/>
      <c r="EE783" s="243"/>
      <c r="EF783" s="243"/>
      <c r="EG783" s="243"/>
      <c r="EH783" s="243"/>
      <c r="EI783" s="243"/>
      <c r="EJ783" s="243"/>
      <c r="EK783" s="243"/>
      <c r="EL783" s="243"/>
      <c r="EM783" s="243"/>
      <c r="EN783" s="243"/>
      <c r="EO783" s="243"/>
      <c r="EP783" s="243"/>
      <c r="EQ783" s="243"/>
      <c r="ER783" s="243"/>
      <c r="ES783" s="243"/>
      <c r="ET783" s="243"/>
      <c r="EU783" s="243"/>
      <c r="EV783" s="243"/>
      <c r="EW783" s="243"/>
      <c r="EX783" s="243"/>
      <c r="EY783" s="243"/>
      <c r="EZ783" s="243"/>
      <c r="FA783" s="243"/>
      <c r="FB783" s="243"/>
      <c r="FC783" s="243"/>
      <c r="FD783" s="243"/>
      <c r="FE783" s="243"/>
      <c r="FF783" s="243"/>
      <c r="FG783" s="243"/>
      <c r="FH783" s="243"/>
      <c r="FI783" s="243"/>
      <c r="FJ783" s="243"/>
      <c r="FK783" s="243"/>
      <c r="FL783" s="243"/>
      <c r="FM783" s="243"/>
      <c r="FN783" s="243"/>
      <c r="FO783" s="243"/>
      <c r="FP783" s="243"/>
      <c r="FQ783" s="243"/>
      <c r="FR783" s="243"/>
      <c r="FS783" s="243"/>
      <c r="FT783" s="243"/>
      <c r="FU783" s="243"/>
      <c r="FV783" s="243"/>
      <c r="FW783" s="243"/>
      <c r="FX783" s="243"/>
      <c r="FY783" s="243"/>
      <c r="FZ783" s="243"/>
      <c r="GA783" s="243"/>
      <c r="GB783" s="243"/>
      <c r="GC783" s="243"/>
      <c r="GD783" s="243"/>
      <c r="GE783" s="243"/>
      <c r="GF783" s="243"/>
      <c r="GG783" s="243"/>
      <c r="GH783" s="243"/>
      <c r="GI783" s="243"/>
      <c r="GJ783" s="243"/>
      <c r="GK783" s="243"/>
      <c r="GL783" s="243"/>
      <c r="GM783" s="243"/>
    </row>
    <row r="784" spans="1:195" s="244" customFormat="1" ht="14.25" customHeight="1">
      <c r="A784" s="151"/>
      <c r="B784" s="152"/>
      <c r="C784" s="151"/>
      <c r="D784" s="151"/>
      <c r="E784" s="179"/>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c r="AQ784" s="153"/>
      <c r="AR784" s="153"/>
      <c r="AS784" s="153"/>
      <c r="AT784" s="153"/>
      <c r="AU784" s="153"/>
      <c r="AV784" s="153"/>
      <c r="AW784" s="153"/>
      <c r="AX784" s="153"/>
      <c r="AY784" s="153"/>
      <c r="AZ784" s="153"/>
      <c r="BA784" s="153"/>
      <c r="BB784" s="153"/>
      <c r="BC784" s="153"/>
      <c r="BD784" s="153"/>
      <c r="BE784" s="153"/>
      <c r="BF784" s="153"/>
      <c r="BG784" s="153"/>
      <c r="BH784" s="153"/>
      <c r="BI784" s="153"/>
      <c r="BJ784" s="153"/>
      <c r="BK784" s="151"/>
      <c r="BL784" s="151"/>
      <c r="BM784" s="151"/>
      <c r="BN784" s="151"/>
      <c r="BO784" s="151"/>
      <c r="BP784" s="151"/>
      <c r="BQ784" s="151"/>
      <c r="BR784" s="151"/>
      <c r="BS784" s="179"/>
      <c r="BT784" s="153"/>
      <c r="BU784" s="153"/>
      <c r="BV784" s="153"/>
      <c r="BW784" s="153"/>
      <c r="BX784" s="153"/>
      <c r="BY784" s="153"/>
      <c r="BZ784" s="153"/>
      <c r="CA784" s="153"/>
      <c r="CB784" s="153"/>
      <c r="CC784" s="153"/>
      <c r="CD784" s="153"/>
      <c r="CE784" s="153"/>
      <c r="CF784" s="153"/>
      <c r="CG784" s="153"/>
      <c r="CH784" s="153"/>
      <c r="CI784" s="153"/>
      <c r="CJ784" s="153"/>
      <c r="CK784" s="153"/>
      <c r="CL784" s="153"/>
      <c r="CM784" s="153"/>
      <c r="CN784" s="153"/>
      <c r="CO784" s="153"/>
      <c r="CP784" s="153"/>
      <c r="CQ784" s="153"/>
      <c r="CR784" s="153"/>
      <c r="CS784" s="153"/>
      <c r="CT784" s="153"/>
      <c r="CU784" s="153"/>
      <c r="CV784" s="153"/>
      <c r="CW784" s="153"/>
      <c r="CX784" s="153"/>
      <c r="CY784" s="153"/>
      <c r="CZ784" s="153"/>
      <c r="DA784" s="153"/>
      <c r="DB784" s="153"/>
      <c r="DC784" s="153"/>
      <c r="DD784" s="153"/>
      <c r="DE784" s="153"/>
      <c r="DF784" s="153"/>
      <c r="DG784" s="153"/>
      <c r="DH784" s="153"/>
      <c r="DI784" s="153"/>
      <c r="DJ784" s="153"/>
      <c r="DK784" s="153"/>
      <c r="DL784" s="153"/>
      <c r="DM784" s="153"/>
      <c r="DN784" s="153"/>
      <c r="DO784" s="153"/>
      <c r="DP784" s="153"/>
      <c r="DQ784" s="153"/>
      <c r="DR784" s="153"/>
      <c r="DS784" s="153"/>
      <c r="DT784" s="153"/>
      <c r="DU784" s="153"/>
      <c r="DV784" s="153"/>
      <c r="DW784" s="153"/>
      <c r="DX784" s="153"/>
      <c r="DY784" s="151"/>
      <c r="DZ784" s="151"/>
      <c r="EA784" s="151"/>
      <c r="EB784" s="151"/>
      <c r="EC784" s="151"/>
      <c r="ED784" s="200"/>
      <c r="EE784" s="243"/>
      <c r="EF784" s="243"/>
      <c r="EG784" s="243"/>
      <c r="EH784" s="243"/>
      <c r="EI784" s="243"/>
      <c r="EJ784" s="243"/>
      <c r="EK784" s="243"/>
      <c r="EL784" s="243"/>
      <c r="EM784" s="243"/>
      <c r="EN784" s="243"/>
      <c r="EO784" s="243"/>
      <c r="EP784" s="243"/>
      <c r="EQ784" s="243"/>
      <c r="ER784" s="243"/>
      <c r="ES784" s="243"/>
      <c r="ET784" s="243"/>
      <c r="EU784" s="243"/>
      <c r="EV784" s="243"/>
      <c r="EW784" s="243"/>
      <c r="EX784" s="243"/>
      <c r="EY784" s="243"/>
      <c r="EZ784" s="243"/>
      <c r="FA784" s="243"/>
      <c r="FB784" s="243"/>
      <c r="FC784" s="243"/>
      <c r="FD784" s="243"/>
      <c r="FE784" s="243"/>
      <c r="FF784" s="243"/>
      <c r="FG784" s="243"/>
      <c r="FH784" s="243"/>
      <c r="FI784" s="243"/>
      <c r="FJ784" s="243"/>
      <c r="FK784" s="243"/>
      <c r="FL784" s="243"/>
      <c r="FM784" s="243"/>
      <c r="FN784" s="243"/>
      <c r="FO784" s="243"/>
      <c r="FP784" s="243"/>
      <c r="FQ784" s="243"/>
      <c r="FR784" s="243"/>
      <c r="FS784" s="243"/>
      <c r="FT784" s="243"/>
      <c r="FU784" s="243"/>
      <c r="FV784" s="243"/>
      <c r="FW784" s="243"/>
      <c r="FX784" s="243"/>
      <c r="FY784" s="243"/>
      <c r="FZ784" s="243"/>
      <c r="GA784" s="243"/>
      <c r="GB784" s="243"/>
      <c r="GC784" s="243"/>
      <c r="GD784" s="243"/>
      <c r="GE784" s="243"/>
      <c r="GF784" s="243"/>
      <c r="GG784" s="243"/>
      <c r="GH784" s="243"/>
      <c r="GI784" s="243"/>
      <c r="GJ784" s="243"/>
      <c r="GK784" s="243"/>
      <c r="GL784" s="243"/>
      <c r="GM784" s="243"/>
    </row>
    <row r="785" spans="1:195" s="244" customFormat="1" ht="14.25" customHeight="1">
      <c r="A785" s="151"/>
      <c r="B785" s="152"/>
      <c r="C785" s="151"/>
      <c r="D785" s="151"/>
      <c r="E785" s="831" t="s">
        <v>89</v>
      </c>
      <c r="F785" s="831" t="s">
        <v>89</v>
      </c>
      <c r="G785" s="831">
        <v>0</v>
      </c>
      <c r="H785" s="831">
        <v>0</v>
      </c>
      <c r="I785" s="831">
        <v>0</v>
      </c>
      <c r="J785" s="831">
        <v>0</v>
      </c>
      <c r="K785" s="831">
        <v>0</v>
      </c>
      <c r="L785" s="831">
        <v>0</v>
      </c>
      <c r="M785" s="831">
        <v>0</v>
      </c>
      <c r="N785" s="831">
        <v>0</v>
      </c>
      <c r="O785" s="831">
        <v>0</v>
      </c>
      <c r="P785" s="831">
        <v>0</v>
      </c>
      <c r="Q785" s="831">
        <v>0</v>
      </c>
      <c r="R785" s="831">
        <v>0</v>
      </c>
      <c r="S785" s="831">
        <v>0</v>
      </c>
      <c r="T785" s="831">
        <v>0</v>
      </c>
      <c r="U785" s="831">
        <v>0</v>
      </c>
      <c r="V785" s="831">
        <v>0</v>
      </c>
      <c r="W785" s="831">
        <v>0</v>
      </c>
      <c r="X785" s="831">
        <v>0</v>
      </c>
      <c r="Y785" s="831">
        <v>0</v>
      </c>
      <c r="Z785" s="831">
        <v>0</v>
      </c>
      <c r="AA785" s="831">
        <v>0</v>
      </c>
      <c r="AB785" s="831">
        <v>0</v>
      </c>
      <c r="AC785" s="831">
        <v>0</v>
      </c>
      <c r="AD785" s="831">
        <v>0</v>
      </c>
      <c r="AE785" s="831">
        <v>0</v>
      </c>
      <c r="AF785" s="831">
        <v>0</v>
      </c>
      <c r="AG785" s="831">
        <v>0</v>
      </c>
      <c r="AH785" s="831">
        <v>0</v>
      </c>
      <c r="AI785" s="831">
        <v>0</v>
      </c>
      <c r="AJ785" s="831">
        <v>0</v>
      </c>
      <c r="AK785" s="831">
        <v>0</v>
      </c>
      <c r="AL785" s="831">
        <v>0</v>
      </c>
      <c r="AM785" s="831">
        <v>0</v>
      </c>
      <c r="AN785" s="831">
        <v>0</v>
      </c>
      <c r="AO785" s="831">
        <v>0</v>
      </c>
      <c r="AP785" s="831">
        <v>0</v>
      </c>
      <c r="AQ785" s="831">
        <v>0</v>
      </c>
      <c r="AR785" s="831">
        <v>0</v>
      </c>
      <c r="AS785" s="831">
        <v>0</v>
      </c>
      <c r="AT785" s="831">
        <v>0</v>
      </c>
      <c r="AU785" s="831">
        <v>0</v>
      </c>
      <c r="AV785" s="831">
        <v>0</v>
      </c>
      <c r="AW785" s="831">
        <v>0</v>
      </c>
      <c r="AX785" s="831">
        <v>0</v>
      </c>
      <c r="AY785" s="831">
        <v>0</v>
      </c>
      <c r="AZ785" s="831">
        <v>0</v>
      </c>
      <c r="BA785" s="831">
        <v>0</v>
      </c>
      <c r="BB785" s="831">
        <v>0</v>
      </c>
      <c r="BC785" s="831">
        <v>0</v>
      </c>
      <c r="BD785" s="831">
        <v>0</v>
      </c>
      <c r="BE785" s="831">
        <v>0</v>
      </c>
      <c r="BF785" s="831">
        <v>0</v>
      </c>
      <c r="BG785" s="831">
        <v>0</v>
      </c>
      <c r="BH785" s="831">
        <v>0</v>
      </c>
      <c r="BI785" s="831">
        <v>0</v>
      </c>
      <c r="BJ785" s="831">
        <v>0</v>
      </c>
      <c r="BK785" s="151"/>
      <c r="BL785" s="151"/>
      <c r="BM785" s="151"/>
      <c r="BN785" s="151"/>
      <c r="BO785" s="151"/>
      <c r="BP785" s="151"/>
      <c r="BQ785" s="151"/>
      <c r="BR785" s="151"/>
      <c r="BS785" s="831" t="s">
        <v>89</v>
      </c>
      <c r="BT785" s="831"/>
      <c r="BU785" s="831"/>
      <c r="BV785" s="831"/>
      <c r="BW785" s="831"/>
      <c r="BX785" s="831"/>
      <c r="BY785" s="831"/>
      <c r="BZ785" s="831"/>
      <c r="CA785" s="831"/>
      <c r="CB785" s="831"/>
      <c r="CC785" s="831"/>
      <c r="CD785" s="831"/>
      <c r="CE785" s="831"/>
      <c r="CF785" s="831"/>
      <c r="CG785" s="831"/>
      <c r="CH785" s="831"/>
      <c r="CI785" s="831"/>
      <c r="CJ785" s="831"/>
      <c r="CK785" s="831"/>
      <c r="CL785" s="831"/>
      <c r="CM785" s="831"/>
      <c r="CN785" s="831"/>
      <c r="CO785" s="831"/>
      <c r="CP785" s="831"/>
      <c r="CQ785" s="831"/>
      <c r="CR785" s="831"/>
      <c r="CS785" s="831"/>
      <c r="CT785" s="831"/>
      <c r="CU785" s="831"/>
      <c r="CV785" s="831"/>
      <c r="CW785" s="831"/>
      <c r="CX785" s="831"/>
      <c r="CY785" s="831"/>
      <c r="CZ785" s="831"/>
      <c r="DA785" s="831"/>
      <c r="DB785" s="831"/>
      <c r="DC785" s="831"/>
      <c r="DD785" s="831"/>
      <c r="DE785" s="831"/>
      <c r="DF785" s="831"/>
      <c r="DG785" s="831"/>
      <c r="DH785" s="831"/>
      <c r="DI785" s="831"/>
      <c r="DJ785" s="831"/>
      <c r="DK785" s="831"/>
      <c r="DL785" s="831"/>
      <c r="DM785" s="831"/>
      <c r="DN785" s="831"/>
      <c r="DO785" s="831"/>
      <c r="DP785" s="831"/>
      <c r="DQ785" s="831"/>
      <c r="DR785" s="831"/>
      <c r="DS785" s="831"/>
      <c r="DT785" s="831"/>
      <c r="DU785" s="831"/>
      <c r="DV785" s="831"/>
      <c r="DW785" s="831"/>
      <c r="DX785" s="831"/>
      <c r="DY785" s="151"/>
      <c r="DZ785" s="151"/>
      <c r="EA785" s="151"/>
      <c r="EB785" s="151"/>
      <c r="EC785" s="151"/>
      <c r="ED785" s="200"/>
      <c r="EE785" s="243"/>
      <c r="EF785" s="243"/>
      <c r="EG785" s="243"/>
      <c r="EH785" s="243"/>
      <c r="EI785" s="243"/>
      <c r="EJ785" s="243"/>
      <c r="EK785" s="243"/>
      <c r="EL785" s="243"/>
      <c r="EM785" s="243"/>
      <c r="EN785" s="243"/>
      <c r="EO785" s="243"/>
      <c r="EP785" s="243"/>
      <c r="EQ785" s="243"/>
      <c r="ER785" s="243"/>
      <c r="ES785" s="243"/>
      <c r="ET785" s="243"/>
      <c r="EU785" s="243"/>
      <c r="EV785" s="243"/>
      <c r="EW785" s="243"/>
      <c r="EX785" s="243"/>
      <c r="EY785" s="243"/>
      <c r="EZ785" s="243"/>
      <c r="FA785" s="243"/>
      <c r="FB785" s="243"/>
      <c r="FC785" s="243"/>
      <c r="FD785" s="243"/>
      <c r="FE785" s="243"/>
      <c r="FF785" s="243"/>
      <c r="FG785" s="243"/>
      <c r="FH785" s="243"/>
      <c r="FI785" s="243"/>
      <c r="FJ785" s="243"/>
      <c r="FK785" s="243"/>
      <c r="FL785" s="243"/>
      <c r="FM785" s="243"/>
      <c r="FN785" s="243"/>
      <c r="FO785" s="243"/>
      <c r="FP785" s="243"/>
      <c r="FQ785" s="243"/>
      <c r="FR785" s="243"/>
      <c r="FS785" s="243"/>
      <c r="FT785" s="243"/>
      <c r="FU785" s="243"/>
      <c r="FV785" s="243"/>
      <c r="FW785" s="243"/>
      <c r="FX785" s="243"/>
      <c r="FY785" s="243"/>
      <c r="FZ785" s="243"/>
      <c r="GA785" s="243"/>
      <c r="GB785" s="243"/>
      <c r="GC785" s="243"/>
      <c r="GD785" s="243"/>
      <c r="GE785" s="243"/>
      <c r="GF785" s="243"/>
      <c r="GG785" s="243"/>
      <c r="GH785" s="243"/>
      <c r="GI785" s="243"/>
      <c r="GJ785" s="243"/>
      <c r="GK785" s="243"/>
      <c r="GL785" s="243"/>
      <c r="GM785" s="243"/>
    </row>
    <row r="786" spans="1:195" s="244" customFormat="1" ht="28.5" customHeight="1">
      <c r="A786" s="151"/>
      <c r="B786" s="152"/>
      <c r="C786" s="151"/>
      <c r="D786" s="151"/>
      <c r="E786" s="831" t="s">
        <v>172</v>
      </c>
      <c r="F786" s="831" t="s">
        <v>172</v>
      </c>
      <c r="G786" s="831">
        <v>0</v>
      </c>
      <c r="H786" s="831">
        <v>0</v>
      </c>
      <c r="I786" s="831">
        <v>0</v>
      </c>
      <c r="J786" s="831">
        <v>0</v>
      </c>
      <c r="K786" s="831">
        <v>0</v>
      </c>
      <c r="L786" s="831">
        <v>0</v>
      </c>
      <c r="M786" s="831">
        <v>0</v>
      </c>
      <c r="N786" s="831">
        <v>0</v>
      </c>
      <c r="O786" s="831">
        <v>0</v>
      </c>
      <c r="P786" s="831">
        <v>0</v>
      </c>
      <c r="Q786" s="831">
        <v>0</v>
      </c>
      <c r="R786" s="831">
        <v>0</v>
      </c>
      <c r="S786" s="831">
        <v>0</v>
      </c>
      <c r="T786" s="831">
        <v>0</v>
      </c>
      <c r="U786" s="831">
        <v>0</v>
      </c>
      <c r="V786" s="831">
        <v>0</v>
      </c>
      <c r="W786" s="831">
        <v>0</v>
      </c>
      <c r="X786" s="831">
        <v>0</v>
      </c>
      <c r="Y786" s="831">
        <v>0</v>
      </c>
      <c r="Z786" s="831">
        <v>0</v>
      </c>
      <c r="AA786" s="831">
        <v>0</v>
      </c>
      <c r="AB786" s="831">
        <v>0</v>
      </c>
      <c r="AC786" s="831">
        <v>0</v>
      </c>
      <c r="AD786" s="831">
        <v>0</v>
      </c>
      <c r="AE786" s="831">
        <v>0</v>
      </c>
      <c r="AF786" s="831">
        <v>0</v>
      </c>
      <c r="AG786" s="831">
        <v>0</v>
      </c>
      <c r="AH786" s="831">
        <v>0</v>
      </c>
      <c r="AI786" s="831">
        <v>0</v>
      </c>
      <c r="AJ786" s="831">
        <v>0</v>
      </c>
      <c r="AK786" s="831">
        <v>0</v>
      </c>
      <c r="AL786" s="831">
        <v>0</v>
      </c>
      <c r="AM786" s="831">
        <v>0</v>
      </c>
      <c r="AN786" s="831">
        <v>0</v>
      </c>
      <c r="AO786" s="831">
        <v>0</v>
      </c>
      <c r="AP786" s="831">
        <v>0</v>
      </c>
      <c r="AQ786" s="831">
        <v>0</v>
      </c>
      <c r="AR786" s="831">
        <v>0</v>
      </c>
      <c r="AS786" s="831">
        <v>0</v>
      </c>
      <c r="AT786" s="831">
        <v>0</v>
      </c>
      <c r="AU786" s="831">
        <v>0</v>
      </c>
      <c r="AV786" s="831">
        <v>0</v>
      </c>
      <c r="AW786" s="831">
        <v>0</v>
      </c>
      <c r="AX786" s="831">
        <v>0</v>
      </c>
      <c r="AY786" s="831">
        <v>0</v>
      </c>
      <c r="AZ786" s="831">
        <v>0</v>
      </c>
      <c r="BA786" s="831">
        <v>0</v>
      </c>
      <c r="BB786" s="831">
        <v>0</v>
      </c>
      <c r="BC786" s="831">
        <v>0</v>
      </c>
      <c r="BD786" s="831">
        <v>0</v>
      </c>
      <c r="BE786" s="831">
        <v>0</v>
      </c>
      <c r="BF786" s="831">
        <v>0</v>
      </c>
      <c r="BG786" s="831">
        <v>0</v>
      </c>
      <c r="BH786" s="831">
        <v>0</v>
      </c>
      <c r="BI786" s="831">
        <v>0</v>
      </c>
      <c r="BJ786" s="831">
        <v>0</v>
      </c>
      <c r="BK786" s="151"/>
      <c r="BL786" s="151"/>
      <c r="BM786" s="151"/>
      <c r="BN786" s="151"/>
      <c r="BO786" s="151"/>
      <c r="BP786" s="151"/>
      <c r="BQ786" s="151"/>
      <c r="BR786" s="151"/>
      <c r="BS786" s="831" t="s">
        <v>172</v>
      </c>
      <c r="BT786" s="831"/>
      <c r="BU786" s="831"/>
      <c r="BV786" s="831"/>
      <c r="BW786" s="831"/>
      <c r="BX786" s="831"/>
      <c r="BY786" s="831"/>
      <c r="BZ786" s="831"/>
      <c r="CA786" s="831"/>
      <c r="CB786" s="831"/>
      <c r="CC786" s="831"/>
      <c r="CD786" s="831"/>
      <c r="CE786" s="831"/>
      <c r="CF786" s="831"/>
      <c r="CG786" s="831"/>
      <c r="CH786" s="831"/>
      <c r="CI786" s="831"/>
      <c r="CJ786" s="831"/>
      <c r="CK786" s="831"/>
      <c r="CL786" s="831"/>
      <c r="CM786" s="831"/>
      <c r="CN786" s="831"/>
      <c r="CO786" s="831"/>
      <c r="CP786" s="831"/>
      <c r="CQ786" s="831"/>
      <c r="CR786" s="831"/>
      <c r="CS786" s="831"/>
      <c r="CT786" s="831"/>
      <c r="CU786" s="831"/>
      <c r="CV786" s="831"/>
      <c r="CW786" s="831"/>
      <c r="CX786" s="831"/>
      <c r="CY786" s="831"/>
      <c r="CZ786" s="831"/>
      <c r="DA786" s="831"/>
      <c r="DB786" s="831"/>
      <c r="DC786" s="831"/>
      <c r="DD786" s="831"/>
      <c r="DE786" s="831"/>
      <c r="DF786" s="831"/>
      <c r="DG786" s="831"/>
      <c r="DH786" s="831"/>
      <c r="DI786" s="831"/>
      <c r="DJ786" s="831"/>
      <c r="DK786" s="831"/>
      <c r="DL786" s="831"/>
      <c r="DM786" s="831"/>
      <c r="DN786" s="831"/>
      <c r="DO786" s="831"/>
      <c r="DP786" s="831"/>
      <c r="DQ786" s="831"/>
      <c r="DR786" s="831"/>
      <c r="DS786" s="831"/>
      <c r="DT786" s="831"/>
      <c r="DU786" s="831"/>
      <c r="DV786" s="831"/>
      <c r="DW786" s="831"/>
      <c r="DX786" s="831"/>
      <c r="DY786" s="151"/>
      <c r="DZ786" s="151"/>
      <c r="EA786" s="151"/>
      <c r="EB786" s="151"/>
      <c r="EC786" s="151"/>
      <c r="ED786" s="200"/>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row>
    <row r="788" spans="1:195" ht="18.75" customHeight="1">
      <c r="E788" s="152"/>
    </row>
    <row r="789" spans="1:195" ht="18.75" customHeight="1">
      <c r="E789" s="152"/>
    </row>
    <row r="790" spans="1:195" ht="18.75" customHeight="1">
      <c r="E790" s="152"/>
    </row>
    <row r="791" spans="1:195" ht="18.75" customHeight="1">
      <c r="E791" s="152"/>
    </row>
    <row r="792" spans="1:195" ht="18.75" customHeight="1">
      <c r="E792" s="152"/>
    </row>
    <row r="806" spans="2:146" ht="18.75" customHeight="1">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BE806" s="758" t="s">
        <v>235</v>
      </c>
      <c r="BF806" s="759"/>
      <c r="BG806" s="759"/>
      <c r="BH806" s="759"/>
      <c r="BI806" s="759"/>
      <c r="BJ806" s="759"/>
      <c r="BK806" s="759"/>
      <c r="BL806" s="760"/>
      <c r="BP806" s="58"/>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DS806" s="758" t="s">
        <v>223</v>
      </c>
      <c r="DT806" s="759"/>
      <c r="DU806" s="759"/>
      <c r="DV806" s="759"/>
      <c r="DW806" s="759"/>
      <c r="DX806" s="759"/>
      <c r="DY806" s="759"/>
      <c r="DZ806" s="760"/>
    </row>
    <row r="807" spans="2:146" ht="18.75" customHeight="1">
      <c r="B807" s="58"/>
      <c r="BE807" s="761"/>
      <c r="BF807" s="762"/>
      <c r="BG807" s="762"/>
      <c r="BH807" s="762"/>
      <c r="BI807" s="762"/>
      <c r="BJ807" s="762"/>
      <c r="BK807" s="762"/>
      <c r="BL807" s="763"/>
      <c r="BP807" s="58"/>
      <c r="DS807" s="761"/>
      <c r="DT807" s="762"/>
      <c r="DU807" s="762"/>
      <c r="DV807" s="762"/>
      <c r="DW807" s="762"/>
      <c r="DX807" s="762"/>
      <c r="DY807" s="762"/>
      <c r="DZ807" s="763"/>
    </row>
    <row r="808" spans="2:146" ht="18.75" customHeight="1">
      <c r="B808" s="58"/>
      <c r="C808" s="155" t="s">
        <v>36</v>
      </c>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BP808" s="58"/>
      <c r="BQ808" s="155" t="s">
        <v>36</v>
      </c>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row>
    <row r="809" spans="2:146" ht="18.75" customHeight="1">
      <c r="B809" s="58"/>
      <c r="C809" s="59"/>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BP809" s="58"/>
      <c r="BQ809" s="59"/>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row>
    <row r="810" spans="2:146" ht="18.75" customHeight="1" thickBot="1">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row>
    <row r="811" spans="2:146" ht="26.1" customHeight="1" thickBot="1">
      <c r="B811" s="58"/>
      <c r="C811" s="137" t="s">
        <v>447</v>
      </c>
      <c r="D811" s="138"/>
      <c r="E811" s="138"/>
      <c r="F811" s="138"/>
      <c r="G811" s="138"/>
      <c r="H811" s="139"/>
      <c r="I811" s="139"/>
      <c r="J811" s="139"/>
      <c r="K811" s="139"/>
      <c r="L811" s="139"/>
      <c r="M811" s="138" t="s">
        <v>95</v>
      </c>
      <c r="N811" s="829"/>
      <c r="O811" s="829"/>
      <c r="P811" s="829"/>
      <c r="Q811" s="829"/>
      <c r="R811" s="829"/>
      <c r="S811" s="829"/>
      <c r="T811" s="829"/>
      <c r="U811" s="829"/>
      <c r="V811" s="829"/>
      <c r="W811" s="829"/>
      <c r="X811" s="138" t="s">
        <v>96</v>
      </c>
      <c r="Y811" s="139"/>
      <c r="Z811" s="138" t="s">
        <v>95</v>
      </c>
      <c r="AA811" s="138" t="s">
        <v>97</v>
      </c>
      <c r="AB811" s="139"/>
      <c r="AC811" s="139"/>
      <c r="AD811" s="139"/>
      <c r="AE811" s="139"/>
      <c r="AF811" s="139"/>
      <c r="AG811" s="830"/>
      <c r="AH811" s="830"/>
      <c r="AI811" s="830"/>
      <c r="AJ811" s="830"/>
      <c r="AK811" s="830"/>
      <c r="AL811" s="830"/>
      <c r="AM811" s="830"/>
      <c r="AN811" s="830"/>
      <c r="AO811" s="830"/>
      <c r="AP811" s="830"/>
      <c r="AQ811" s="140" t="s">
        <v>96</v>
      </c>
      <c r="AR811" s="141"/>
      <c r="AX811" s="142"/>
      <c r="AY811" s="58"/>
      <c r="AZ811" s="58"/>
      <c r="BP811" s="58"/>
      <c r="BQ811" s="137" t="s">
        <v>447</v>
      </c>
      <c r="BR811" s="138"/>
      <c r="BS811" s="138"/>
      <c r="BT811" s="138"/>
      <c r="BU811" s="138"/>
      <c r="BV811" s="139"/>
      <c r="BW811" s="139"/>
      <c r="BX811" s="139"/>
      <c r="BY811" s="139"/>
      <c r="BZ811" s="139"/>
      <c r="CA811" s="138" t="s">
        <v>95</v>
      </c>
      <c r="CB811" s="829" t="s">
        <v>287</v>
      </c>
      <c r="CC811" s="829"/>
      <c r="CD811" s="829"/>
      <c r="CE811" s="829"/>
      <c r="CF811" s="829"/>
      <c r="CG811" s="829"/>
      <c r="CH811" s="829"/>
      <c r="CI811" s="829"/>
      <c r="CJ811" s="829"/>
      <c r="CK811" s="829"/>
      <c r="CL811" s="138" t="s">
        <v>96</v>
      </c>
      <c r="CM811" s="139"/>
      <c r="CN811" s="138" t="s">
        <v>95</v>
      </c>
      <c r="CO811" s="138" t="s">
        <v>97</v>
      </c>
      <c r="CP811" s="139"/>
      <c r="CQ811" s="139"/>
      <c r="CR811" s="139"/>
      <c r="CS811" s="139"/>
      <c r="CT811" s="139"/>
      <c r="CU811" s="830" t="s">
        <v>289</v>
      </c>
      <c r="CV811" s="830"/>
      <c r="CW811" s="830"/>
      <c r="CX811" s="830"/>
      <c r="CY811" s="830"/>
      <c r="CZ811" s="830"/>
      <c r="DA811" s="830"/>
      <c r="DB811" s="830"/>
      <c r="DC811" s="830"/>
      <c r="DD811" s="830"/>
      <c r="DE811" s="140" t="s">
        <v>96</v>
      </c>
      <c r="DF811" s="141"/>
      <c r="DL811" s="142"/>
      <c r="DM811" s="58"/>
      <c r="DN811" s="58"/>
    </row>
    <row r="812" spans="2:146" ht="18.75" customHeight="1" thickBot="1">
      <c r="B812" s="58"/>
      <c r="C812" s="58"/>
      <c r="D812" s="58"/>
      <c r="E812" s="143"/>
      <c r="F812" s="58"/>
      <c r="G812" s="58"/>
      <c r="H812" s="58"/>
      <c r="I812" s="58"/>
      <c r="J812" s="58"/>
      <c r="K812" s="58"/>
      <c r="L812" s="58"/>
      <c r="M812" s="58"/>
      <c r="N812" s="58"/>
      <c r="O812" s="58"/>
      <c r="P812" s="58"/>
      <c r="Q812" s="58"/>
      <c r="R812" s="58"/>
      <c r="S812" s="58"/>
      <c r="T812" s="58"/>
      <c r="U812" s="58"/>
      <c r="V812" s="58"/>
      <c r="W812" s="58"/>
      <c r="X812" s="58"/>
      <c r="Y812" s="58"/>
      <c r="Z812" s="58"/>
      <c r="BP812" s="58"/>
      <c r="BQ812" s="58"/>
      <c r="BR812" s="58"/>
      <c r="BS812" s="143"/>
      <c r="BT812" s="58"/>
      <c r="BU812" s="58"/>
      <c r="BV812" s="58"/>
      <c r="BW812" s="58"/>
      <c r="BX812" s="58"/>
      <c r="BY812" s="58"/>
      <c r="BZ812" s="58"/>
      <c r="CA812" s="58"/>
      <c r="CB812" s="58"/>
      <c r="CC812" s="58"/>
      <c r="CD812" s="58"/>
      <c r="CE812" s="58"/>
      <c r="CF812" s="58"/>
      <c r="CG812" s="58"/>
      <c r="CH812" s="58"/>
      <c r="CI812" s="58"/>
      <c r="CJ812" s="58"/>
      <c r="CK812" s="58"/>
      <c r="CL812" s="58"/>
      <c r="CM812" s="58"/>
      <c r="CN812" s="58"/>
    </row>
    <row r="813" spans="2:146" ht="18.75" customHeight="1">
      <c r="B813" s="58"/>
      <c r="C813" s="58"/>
      <c r="D813" s="58"/>
      <c r="E813" s="143"/>
      <c r="F813" s="58"/>
      <c r="I813" s="814" t="s">
        <v>448</v>
      </c>
      <c r="J813" s="815"/>
      <c r="K813" s="815"/>
      <c r="L813" s="815"/>
      <c r="M813" s="815"/>
      <c r="N813" s="815"/>
      <c r="O813" s="815"/>
      <c r="P813" s="816"/>
      <c r="Q813" s="823" t="s">
        <v>85</v>
      </c>
      <c r="R813" s="824"/>
      <c r="S813" s="824"/>
      <c r="T813" s="824"/>
      <c r="U813" s="824"/>
      <c r="V813" s="824"/>
      <c r="W813" s="824"/>
      <c r="X813" s="824"/>
      <c r="Y813" s="824"/>
      <c r="Z813" s="824"/>
      <c r="AA813" s="824"/>
      <c r="AB813" s="824"/>
      <c r="AC813" s="824"/>
      <c r="AD813" s="824"/>
      <c r="AE813" s="824"/>
      <c r="AF813" s="824"/>
      <c r="AG813" s="824"/>
      <c r="AH813" s="824"/>
      <c r="AI813" s="824"/>
      <c r="AJ813" s="825"/>
      <c r="AK813" s="823" t="s">
        <v>444</v>
      </c>
      <c r="AL813" s="824"/>
      <c r="AM813" s="824"/>
      <c r="AN813" s="824"/>
      <c r="AO813" s="824"/>
      <c r="AP813" s="824"/>
      <c r="AQ813" s="824"/>
      <c r="AR813" s="824"/>
      <c r="AS813" s="824"/>
      <c r="AT813" s="824"/>
      <c r="AU813" s="824"/>
      <c r="AV813" s="824"/>
      <c r="AW813" s="824"/>
      <c r="AX813" s="824"/>
      <c r="AY813" s="824"/>
      <c r="AZ813" s="824"/>
      <c r="BA813" s="824"/>
      <c r="BB813" s="824"/>
      <c r="BC813" s="824"/>
      <c r="BD813" s="824"/>
      <c r="BE813" s="824"/>
      <c r="BF813" s="824"/>
      <c r="BG813" s="824"/>
      <c r="BH813" s="825"/>
      <c r="BP813" s="58"/>
      <c r="BQ813" s="58"/>
      <c r="BR813" s="58"/>
      <c r="BS813" s="143"/>
      <c r="BT813" s="58"/>
      <c r="BW813" s="814" t="s">
        <v>448</v>
      </c>
      <c r="BX813" s="815"/>
      <c r="BY813" s="815"/>
      <c r="BZ813" s="815"/>
      <c r="CA813" s="815"/>
      <c r="CB813" s="815"/>
      <c r="CC813" s="815"/>
      <c r="CD813" s="816"/>
      <c r="CE813" s="823" t="s">
        <v>98</v>
      </c>
      <c r="CF813" s="824"/>
      <c r="CG813" s="824"/>
      <c r="CH813" s="824"/>
      <c r="CI813" s="824"/>
      <c r="CJ813" s="824"/>
      <c r="CK813" s="824"/>
      <c r="CL813" s="824"/>
      <c r="CM813" s="824"/>
      <c r="CN813" s="824"/>
      <c r="CO813" s="824"/>
      <c r="CP813" s="824"/>
      <c r="CQ813" s="824"/>
      <c r="CR813" s="824"/>
      <c r="CS813" s="824"/>
      <c r="CT813" s="824"/>
      <c r="CU813" s="824"/>
      <c r="CV813" s="824"/>
      <c r="CW813" s="824"/>
      <c r="CX813" s="825"/>
      <c r="CY813" s="823" t="s">
        <v>99</v>
      </c>
      <c r="CZ813" s="824"/>
      <c r="DA813" s="824"/>
      <c r="DB813" s="824"/>
      <c r="DC813" s="824"/>
      <c r="DD813" s="824"/>
      <c r="DE813" s="824"/>
      <c r="DF813" s="824"/>
      <c r="DG813" s="824"/>
      <c r="DH813" s="824"/>
      <c r="DI813" s="824"/>
      <c r="DJ813" s="824"/>
      <c r="DK813" s="824"/>
      <c r="DL813" s="824"/>
      <c r="DM813" s="824"/>
      <c r="DN813" s="824"/>
      <c r="DO813" s="824"/>
      <c r="DP813" s="824"/>
      <c r="DQ813" s="824"/>
      <c r="DR813" s="824"/>
      <c r="DS813" s="824"/>
      <c r="DT813" s="824"/>
      <c r="DU813" s="824"/>
      <c r="DV813" s="825"/>
    </row>
    <row r="814" spans="2:146" ht="18.75" customHeight="1" thickBot="1">
      <c r="B814" s="58"/>
      <c r="C814" s="58"/>
      <c r="D814" s="58"/>
      <c r="E814" s="143"/>
      <c r="F814" s="58"/>
      <c r="I814" s="817"/>
      <c r="J814" s="818"/>
      <c r="K814" s="818"/>
      <c r="L814" s="818"/>
      <c r="M814" s="818"/>
      <c r="N814" s="818"/>
      <c r="O814" s="818"/>
      <c r="P814" s="819"/>
      <c r="Q814" s="826"/>
      <c r="R814" s="827"/>
      <c r="S814" s="827"/>
      <c r="T814" s="827"/>
      <c r="U814" s="827"/>
      <c r="V814" s="827"/>
      <c r="W814" s="827"/>
      <c r="X814" s="827"/>
      <c r="Y814" s="827"/>
      <c r="Z814" s="827"/>
      <c r="AA814" s="827"/>
      <c r="AB814" s="827"/>
      <c r="AC814" s="827"/>
      <c r="AD814" s="827"/>
      <c r="AE814" s="827"/>
      <c r="AF814" s="827"/>
      <c r="AG814" s="827"/>
      <c r="AH814" s="827"/>
      <c r="AI814" s="827"/>
      <c r="AJ814" s="828"/>
      <c r="AK814" s="826"/>
      <c r="AL814" s="827"/>
      <c r="AM814" s="827"/>
      <c r="AN814" s="827"/>
      <c r="AO814" s="827"/>
      <c r="AP814" s="827"/>
      <c r="AQ814" s="827"/>
      <c r="AR814" s="827"/>
      <c r="AS814" s="827"/>
      <c r="AT814" s="827"/>
      <c r="AU814" s="827"/>
      <c r="AV814" s="827"/>
      <c r="AW814" s="827"/>
      <c r="AX814" s="827"/>
      <c r="AY814" s="827"/>
      <c r="AZ814" s="827"/>
      <c r="BA814" s="827"/>
      <c r="BB814" s="827"/>
      <c r="BC814" s="827"/>
      <c r="BD814" s="827"/>
      <c r="BE814" s="827"/>
      <c r="BF814" s="827"/>
      <c r="BG814" s="827"/>
      <c r="BH814" s="828"/>
      <c r="BP814" s="58"/>
      <c r="BQ814" s="58"/>
      <c r="BR814" s="58"/>
      <c r="BS814" s="143"/>
      <c r="BT814" s="58"/>
      <c r="BW814" s="817"/>
      <c r="BX814" s="818"/>
      <c r="BY814" s="818"/>
      <c r="BZ814" s="818"/>
      <c r="CA814" s="818"/>
      <c r="CB814" s="818"/>
      <c r="CC814" s="818"/>
      <c r="CD814" s="819"/>
      <c r="CE814" s="826"/>
      <c r="CF814" s="827"/>
      <c r="CG814" s="827"/>
      <c r="CH814" s="827"/>
      <c r="CI814" s="827"/>
      <c r="CJ814" s="827"/>
      <c r="CK814" s="827"/>
      <c r="CL814" s="827"/>
      <c r="CM814" s="827"/>
      <c r="CN814" s="827"/>
      <c r="CO814" s="827"/>
      <c r="CP814" s="827"/>
      <c r="CQ814" s="827"/>
      <c r="CR814" s="827"/>
      <c r="CS814" s="827"/>
      <c r="CT814" s="827"/>
      <c r="CU814" s="827"/>
      <c r="CV814" s="827"/>
      <c r="CW814" s="827"/>
      <c r="CX814" s="828"/>
      <c r="CY814" s="826"/>
      <c r="CZ814" s="827"/>
      <c r="DA814" s="827"/>
      <c r="DB814" s="827"/>
      <c r="DC814" s="827"/>
      <c r="DD814" s="827"/>
      <c r="DE814" s="827"/>
      <c r="DF814" s="827"/>
      <c r="DG814" s="827"/>
      <c r="DH814" s="827"/>
      <c r="DI814" s="827"/>
      <c r="DJ814" s="827"/>
      <c r="DK814" s="827"/>
      <c r="DL814" s="827"/>
      <c r="DM814" s="827"/>
      <c r="DN814" s="827"/>
      <c r="DO814" s="827"/>
      <c r="DP814" s="827"/>
      <c r="DQ814" s="827"/>
      <c r="DR814" s="827"/>
      <c r="DS814" s="827"/>
      <c r="DT814" s="827"/>
      <c r="DU814" s="827"/>
      <c r="DV814" s="828"/>
    </row>
    <row r="815" spans="2:146" ht="18.75" customHeight="1">
      <c r="B815" s="58"/>
      <c r="C815" s="58"/>
      <c r="D815" s="58"/>
      <c r="E815" s="143"/>
      <c r="F815" s="58"/>
      <c r="I815" s="817"/>
      <c r="J815" s="818"/>
      <c r="K815" s="818"/>
      <c r="L815" s="818"/>
      <c r="M815" s="818"/>
      <c r="N815" s="818"/>
      <c r="O815" s="818"/>
      <c r="P815" s="819"/>
      <c r="Q815" s="177"/>
      <c r="R815" s="163"/>
      <c r="S815" s="163"/>
      <c r="T815" s="163"/>
      <c r="U815" s="163"/>
      <c r="V815" s="163"/>
      <c r="W815" s="163"/>
      <c r="X815" s="163"/>
      <c r="Y815" s="163"/>
      <c r="Z815" s="163"/>
      <c r="AA815" s="163"/>
      <c r="AB815" s="163"/>
      <c r="AC815" s="163"/>
      <c r="AD815" s="163"/>
      <c r="AE815" s="163"/>
      <c r="AF815" s="163"/>
      <c r="AG815" s="163"/>
      <c r="AH815" s="163"/>
      <c r="AI815" s="163"/>
      <c r="AJ815" s="144"/>
      <c r="AK815" s="163"/>
      <c r="AL815" s="163"/>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c r="BH815" s="145"/>
      <c r="BP815" s="58"/>
      <c r="BQ815" s="58"/>
      <c r="BR815" s="58"/>
      <c r="BS815" s="143"/>
      <c r="BT815" s="58"/>
      <c r="BW815" s="817"/>
      <c r="BX815" s="818"/>
      <c r="BY815" s="818"/>
      <c r="BZ815" s="818"/>
      <c r="CA815" s="818"/>
      <c r="CB815" s="818"/>
      <c r="CC815" s="818"/>
      <c r="CD815" s="819"/>
      <c r="CE815" s="177"/>
      <c r="CF815" s="163"/>
      <c r="CG815" s="163"/>
      <c r="CH815" s="163"/>
      <c r="CI815" s="163"/>
      <c r="CJ815" s="163"/>
      <c r="CK815" s="163"/>
      <c r="CL815" s="163"/>
      <c r="CM815" s="163"/>
      <c r="CN815" s="163"/>
      <c r="CO815" s="163"/>
      <c r="CP815" s="163"/>
      <c r="CQ815" s="163"/>
      <c r="CR815" s="163"/>
      <c r="CS815" s="163"/>
      <c r="CT815" s="163"/>
      <c r="CU815" s="163"/>
      <c r="CV815" s="163"/>
      <c r="CW815" s="163"/>
      <c r="CX815" s="144"/>
      <c r="CY815" s="163"/>
      <c r="CZ815" s="163"/>
      <c r="DA815" s="176"/>
      <c r="DB815" s="176"/>
      <c r="DC815" s="176"/>
      <c r="DD815" s="176"/>
      <c r="DE815" s="176"/>
      <c r="DF815" s="176"/>
      <c r="DG815" s="176"/>
      <c r="DH815" s="176"/>
      <c r="DI815" s="176"/>
      <c r="DJ815" s="176"/>
      <c r="DK815" s="176"/>
      <c r="DL815" s="176"/>
      <c r="DM815" s="176"/>
      <c r="DN815" s="176"/>
      <c r="DO815" s="176"/>
      <c r="DP815" s="176"/>
      <c r="DQ815" s="176"/>
      <c r="DR815" s="176"/>
      <c r="DS815" s="176"/>
      <c r="DT815" s="176"/>
      <c r="DU815" s="176"/>
      <c r="DV815" s="145"/>
    </row>
    <row r="816" spans="2:146" ht="18.75" customHeight="1" thickBot="1">
      <c r="B816" s="58"/>
      <c r="C816" s="58"/>
      <c r="D816" s="58"/>
      <c r="E816" s="146"/>
      <c r="F816" s="147"/>
      <c r="G816" s="86"/>
      <c r="H816" s="86"/>
      <c r="I816" s="817"/>
      <c r="J816" s="818"/>
      <c r="K816" s="818"/>
      <c r="L816" s="818"/>
      <c r="M816" s="818"/>
      <c r="N816" s="818"/>
      <c r="O816" s="818"/>
      <c r="P816" s="819"/>
      <c r="Q816" s="807" t="s">
        <v>300</v>
      </c>
      <c r="R816" s="808"/>
      <c r="S816" s="808"/>
      <c r="T816" s="808"/>
      <c r="U816" s="808" t="s">
        <v>100</v>
      </c>
      <c r="V816" s="808"/>
      <c r="W816" s="777"/>
      <c r="X816" s="777"/>
      <c r="Y816" s="777"/>
      <c r="Z816" s="777"/>
      <c r="AA816" s="777"/>
      <c r="AB816" s="777"/>
      <c r="AC816" s="777"/>
      <c r="AD816" s="777"/>
      <c r="AE816" s="777"/>
      <c r="AF816" s="777"/>
      <c r="AG816" s="58" t="s">
        <v>101</v>
      </c>
      <c r="AH816" s="58"/>
      <c r="AI816" s="58"/>
      <c r="AJ816" s="148"/>
      <c r="AK816" s="58"/>
      <c r="AL816" s="806" t="s">
        <v>52</v>
      </c>
      <c r="AM816" s="806"/>
      <c r="AN816" s="92" t="s">
        <v>449</v>
      </c>
      <c r="AO816" s="92"/>
      <c r="AP816" s="92"/>
      <c r="AQ816" s="92"/>
      <c r="AR816" s="92"/>
      <c r="AS816" s="92"/>
      <c r="AT816" s="92"/>
      <c r="AU816" s="92"/>
      <c r="AV816" s="92"/>
      <c r="AW816" s="92"/>
      <c r="AX816" s="92"/>
      <c r="AY816" s="92"/>
      <c r="AZ816" s="92"/>
      <c r="BA816" s="92"/>
      <c r="BB816" s="92"/>
      <c r="BC816" s="92"/>
      <c r="BD816" s="92"/>
      <c r="BE816" s="92"/>
      <c r="BF816" s="92"/>
      <c r="BG816" s="92"/>
      <c r="BH816" s="148"/>
      <c r="BP816" s="58"/>
      <c r="BQ816" s="58"/>
      <c r="BR816" s="58"/>
      <c r="BS816" s="146"/>
      <c r="BT816" s="147"/>
      <c r="BU816" s="86"/>
      <c r="BV816" s="86"/>
      <c r="BW816" s="817"/>
      <c r="BX816" s="818"/>
      <c r="BY816" s="818"/>
      <c r="BZ816" s="818"/>
      <c r="CA816" s="818"/>
      <c r="CB816" s="818"/>
      <c r="CC816" s="818"/>
      <c r="CD816" s="819"/>
      <c r="CE816" s="807" t="s">
        <v>300</v>
      </c>
      <c r="CF816" s="808"/>
      <c r="CG816" s="808"/>
      <c r="CH816" s="808"/>
      <c r="CI816" s="808" t="s">
        <v>100</v>
      </c>
      <c r="CJ816" s="808"/>
      <c r="CK816" s="777" t="s">
        <v>445</v>
      </c>
      <c r="CL816" s="777"/>
      <c r="CM816" s="777"/>
      <c r="CN816" s="777"/>
      <c r="CO816" s="777"/>
      <c r="CP816" s="777"/>
      <c r="CQ816" s="777"/>
      <c r="CR816" s="777"/>
      <c r="CS816" s="777"/>
      <c r="CT816" s="777"/>
      <c r="CU816" s="58" t="s">
        <v>101</v>
      </c>
      <c r="CV816" s="58"/>
      <c r="CW816" s="58"/>
      <c r="CX816" s="148"/>
      <c r="CY816" s="58"/>
      <c r="CZ816" s="806" t="s">
        <v>52</v>
      </c>
      <c r="DA816" s="806"/>
      <c r="DB816" s="92" t="s">
        <v>449</v>
      </c>
      <c r="DC816" s="92"/>
      <c r="DD816" s="92"/>
      <c r="DE816" s="92"/>
      <c r="DF816" s="92"/>
      <c r="DG816" s="92"/>
      <c r="DH816" s="92"/>
      <c r="DI816" s="92"/>
      <c r="DJ816" s="92"/>
      <c r="DK816" s="92"/>
      <c r="DL816" s="92"/>
      <c r="DM816" s="92"/>
      <c r="DN816" s="92"/>
      <c r="DO816" s="92"/>
      <c r="DP816" s="92"/>
      <c r="DQ816" s="92"/>
      <c r="DR816" s="92"/>
      <c r="DS816" s="92"/>
      <c r="DT816" s="92"/>
      <c r="DU816" s="92"/>
      <c r="DV816" s="148"/>
      <c r="EE816" s="202"/>
      <c r="EF816" s="204"/>
      <c r="EG816" s="206"/>
      <c r="EH816" s="206"/>
      <c r="EI816" s="206"/>
      <c r="EJ816" s="206"/>
      <c r="EK816" s="206"/>
      <c r="EL816" s="206"/>
      <c r="EM816" s="206"/>
      <c r="EN816" s="206"/>
      <c r="EO816" s="206"/>
      <c r="EP816" s="206"/>
    </row>
    <row r="817" spans="1:195" ht="18.75" customHeight="1">
      <c r="B817" s="58"/>
      <c r="C817" s="58"/>
      <c r="D817" s="58"/>
      <c r="E817" s="143"/>
      <c r="F817" s="58"/>
      <c r="I817" s="817"/>
      <c r="J817" s="818"/>
      <c r="K817" s="818"/>
      <c r="L817" s="818"/>
      <c r="M817" s="818"/>
      <c r="N817" s="818"/>
      <c r="O817" s="818"/>
      <c r="P817" s="819"/>
      <c r="Q817" s="807" t="s">
        <v>301</v>
      </c>
      <c r="R817" s="808"/>
      <c r="S817" s="808"/>
      <c r="T817" s="808"/>
      <c r="U817" s="808" t="s">
        <v>100</v>
      </c>
      <c r="V817" s="808"/>
      <c r="W817" s="805"/>
      <c r="X817" s="805"/>
      <c r="Y817" s="90" t="s">
        <v>101</v>
      </c>
      <c r="Z817" s="58" t="s">
        <v>103</v>
      </c>
      <c r="AA817" s="58"/>
      <c r="AB817" s="58"/>
      <c r="AC817" s="58"/>
      <c r="AD817" s="58"/>
      <c r="AE817" s="58"/>
      <c r="AF817" s="58"/>
      <c r="AG817" s="58"/>
      <c r="AH817" s="58"/>
      <c r="AI817" s="58"/>
      <c r="AJ817" s="148"/>
      <c r="AK817" s="58"/>
      <c r="AL817" s="806" t="s">
        <v>52</v>
      </c>
      <c r="AM817" s="806"/>
      <c r="AN817" s="92" t="s">
        <v>102</v>
      </c>
      <c r="AO817" s="92"/>
      <c r="AP817" s="92"/>
      <c r="AQ817" s="92"/>
      <c r="AR817" s="92"/>
      <c r="AS817" s="92"/>
      <c r="AT817" s="92"/>
      <c r="AU817" s="92"/>
      <c r="AV817" s="92"/>
      <c r="AW817" s="92"/>
      <c r="AX817" s="92"/>
      <c r="AY817" s="92"/>
      <c r="AZ817" s="92"/>
      <c r="BA817" s="92"/>
      <c r="BB817" s="92"/>
      <c r="BC817" s="92"/>
      <c r="BD817" s="92"/>
      <c r="BE817" s="92"/>
      <c r="BF817" s="92"/>
      <c r="BG817" s="92"/>
      <c r="BH817" s="148"/>
      <c r="BP817" s="58"/>
      <c r="BQ817" s="58"/>
      <c r="BR817" s="58"/>
      <c r="BS817" s="143"/>
      <c r="BT817" s="58"/>
      <c r="BW817" s="817"/>
      <c r="BX817" s="818"/>
      <c r="BY817" s="818"/>
      <c r="BZ817" s="818"/>
      <c r="CA817" s="818"/>
      <c r="CB817" s="818"/>
      <c r="CC817" s="818"/>
      <c r="CD817" s="819"/>
      <c r="CE817" s="807" t="s">
        <v>301</v>
      </c>
      <c r="CF817" s="808"/>
      <c r="CG817" s="808"/>
      <c r="CH817" s="808"/>
      <c r="CI817" s="808" t="s">
        <v>100</v>
      </c>
      <c r="CJ817" s="808"/>
      <c r="CK817" s="805" t="s">
        <v>231</v>
      </c>
      <c r="CL817" s="805"/>
      <c r="CM817" s="90" t="s">
        <v>101</v>
      </c>
      <c r="CN817" s="58" t="s">
        <v>103</v>
      </c>
      <c r="CO817" s="58"/>
      <c r="CP817" s="58"/>
      <c r="CQ817" s="58"/>
      <c r="CR817" s="58"/>
      <c r="CS817" s="58"/>
      <c r="CT817" s="58"/>
      <c r="CU817" s="58"/>
      <c r="CV817" s="58"/>
      <c r="CW817" s="58"/>
      <c r="CX817" s="148"/>
      <c r="CY817" s="58"/>
      <c r="CZ817" s="806" t="s">
        <v>52</v>
      </c>
      <c r="DA817" s="806"/>
      <c r="DB817" s="92" t="s">
        <v>102</v>
      </c>
      <c r="DC817" s="92"/>
      <c r="DD817" s="92"/>
      <c r="DE817" s="92"/>
      <c r="DF817" s="92"/>
      <c r="DG817" s="92"/>
      <c r="DH817" s="92"/>
      <c r="DI817" s="92"/>
      <c r="DJ817" s="92"/>
      <c r="DK817" s="92"/>
      <c r="DL817" s="92"/>
      <c r="DM817" s="92"/>
      <c r="DN817" s="92"/>
      <c r="DO817" s="92"/>
      <c r="DP817" s="92"/>
      <c r="DQ817" s="92"/>
      <c r="DR817" s="92"/>
      <c r="DS817" s="92"/>
      <c r="DT817" s="92"/>
      <c r="DU817" s="92"/>
      <c r="DV817" s="148"/>
      <c r="EE817" s="202"/>
      <c r="EF817" s="204"/>
      <c r="EG817" s="206"/>
      <c r="EH817" s="206"/>
      <c r="EI817" s="206"/>
      <c r="EJ817" s="206"/>
      <c r="EK817" s="206"/>
      <c r="EL817" s="206"/>
      <c r="EM817" s="206"/>
      <c r="EN817" s="206"/>
      <c r="EO817" s="206"/>
      <c r="EP817" s="206"/>
    </row>
    <row r="818" spans="1:195" ht="18.75" customHeight="1">
      <c r="B818" s="58"/>
      <c r="C818" s="58"/>
      <c r="D818" s="58"/>
      <c r="E818" s="143"/>
      <c r="F818" s="58"/>
      <c r="I818" s="817"/>
      <c r="J818" s="818"/>
      <c r="K818" s="818"/>
      <c r="L818" s="818"/>
      <c r="M818" s="818"/>
      <c r="N818" s="818"/>
      <c r="O818" s="818"/>
      <c r="P818" s="819"/>
      <c r="Q818" s="807" t="s">
        <v>105</v>
      </c>
      <c r="R818" s="808"/>
      <c r="S818" s="808"/>
      <c r="T818" s="808"/>
      <c r="U818" s="805"/>
      <c r="V818" s="805"/>
      <c r="W818" s="805"/>
      <c r="X818" s="805"/>
      <c r="Y818" s="805"/>
      <c r="Z818" s="805"/>
      <c r="AA818" s="805"/>
      <c r="AB818" s="805"/>
      <c r="AC818" s="805"/>
      <c r="AD818" s="805"/>
      <c r="AE818" s="805"/>
      <c r="AF818" s="805"/>
      <c r="AG818" s="58"/>
      <c r="AH818" s="58"/>
      <c r="AI818" s="58"/>
      <c r="AJ818" s="148"/>
      <c r="AK818" s="58"/>
      <c r="AL818" s="806" t="s">
        <v>52</v>
      </c>
      <c r="AM818" s="806"/>
      <c r="AN818" s="92" t="s">
        <v>104</v>
      </c>
      <c r="AO818" s="92"/>
      <c r="AP818" s="92"/>
      <c r="AQ818" s="92"/>
      <c r="AR818" s="92"/>
      <c r="AS818" s="92"/>
      <c r="AT818" s="92"/>
      <c r="AU818" s="92"/>
      <c r="AV818" s="92"/>
      <c r="AW818" s="92"/>
      <c r="AX818" s="92"/>
      <c r="AY818" s="92"/>
      <c r="AZ818" s="92"/>
      <c r="BA818" s="92"/>
      <c r="BB818" s="92"/>
      <c r="BC818" s="92"/>
      <c r="BD818" s="92"/>
      <c r="BE818" s="92"/>
      <c r="BF818" s="92"/>
      <c r="BG818" s="92"/>
      <c r="BH818" s="148"/>
      <c r="BP818" s="58"/>
      <c r="BQ818" s="58"/>
      <c r="BR818" s="58"/>
      <c r="BS818" s="143"/>
      <c r="BT818" s="58"/>
      <c r="BW818" s="817"/>
      <c r="BX818" s="818"/>
      <c r="BY818" s="818"/>
      <c r="BZ818" s="818"/>
      <c r="CA818" s="818"/>
      <c r="CB818" s="818"/>
      <c r="CC818" s="818"/>
      <c r="CD818" s="819"/>
      <c r="CE818" s="807" t="s">
        <v>105</v>
      </c>
      <c r="CF818" s="808"/>
      <c r="CG818" s="808"/>
      <c r="CH818" s="808"/>
      <c r="CI818" s="805" t="s">
        <v>290</v>
      </c>
      <c r="CJ818" s="805"/>
      <c r="CK818" s="805"/>
      <c r="CL818" s="805"/>
      <c r="CM818" s="805"/>
      <c r="CN818" s="805"/>
      <c r="CO818" s="805"/>
      <c r="CP818" s="805"/>
      <c r="CQ818" s="805"/>
      <c r="CR818" s="805"/>
      <c r="CS818" s="805"/>
      <c r="CT818" s="805"/>
      <c r="CU818" s="58"/>
      <c r="CV818" s="58"/>
      <c r="CW818" s="58"/>
      <c r="CX818" s="148"/>
      <c r="CY818" s="58"/>
      <c r="CZ818" s="806" t="s">
        <v>52</v>
      </c>
      <c r="DA818" s="806"/>
      <c r="DB818" s="92" t="s">
        <v>104</v>
      </c>
      <c r="DC818" s="92"/>
      <c r="DD818" s="92"/>
      <c r="DE818" s="92"/>
      <c r="DF818" s="92"/>
      <c r="DG818" s="92"/>
      <c r="DH818" s="92"/>
      <c r="DI818" s="92"/>
      <c r="DJ818" s="92"/>
      <c r="DK818" s="92"/>
      <c r="DL818" s="92"/>
      <c r="DM818" s="92"/>
      <c r="DN818" s="92"/>
      <c r="DO818" s="92"/>
      <c r="DP818" s="92"/>
      <c r="DQ818" s="92"/>
      <c r="DR818" s="92"/>
      <c r="DS818" s="92"/>
      <c r="DT818" s="92"/>
      <c r="DU818" s="92"/>
      <c r="DV818" s="148"/>
      <c r="EE818" s="202"/>
      <c r="EF818" s="204"/>
      <c r="EG818" s="203"/>
      <c r="EH818" s="203"/>
      <c r="EI818" s="203"/>
      <c r="EJ818" s="203"/>
      <c r="EK818" s="203"/>
      <c r="EL818" s="203"/>
      <c r="EM818" s="203"/>
      <c r="EN818" s="203"/>
      <c r="EO818" s="203"/>
      <c r="EP818" s="206"/>
    </row>
    <row r="819" spans="1:195" ht="18.75" customHeight="1">
      <c r="B819" s="58"/>
      <c r="C819" s="58"/>
      <c r="D819" s="58"/>
      <c r="E819" s="143"/>
      <c r="F819" s="58"/>
      <c r="I819" s="817"/>
      <c r="J819" s="818"/>
      <c r="K819" s="818"/>
      <c r="L819" s="818"/>
      <c r="M819" s="818"/>
      <c r="N819" s="818"/>
      <c r="O819" s="818"/>
      <c r="P819" s="819"/>
      <c r="Q819" s="807" t="s">
        <v>105</v>
      </c>
      <c r="R819" s="808"/>
      <c r="S819" s="808"/>
      <c r="T819" s="808"/>
      <c r="U819" s="805"/>
      <c r="V819" s="805"/>
      <c r="W819" s="805"/>
      <c r="X819" s="805"/>
      <c r="Y819" s="805"/>
      <c r="Z819" s="805"/>
      <c r="AA819" s="805"/>
      <c r="AB819" s="805"/>
      <c r="AC819" s="805"/>
      <c r="AD819" s="805"/>
      <c r="AE819" s="805"/>
      <c r="AF819" s="805"/>
      <c r="AG819" s="58"/>
      <c r="AH819" s="58"/>
      <c r="AI819" s="58"/>
      <c r="AJ819" s="148"/>
      <c r="AK819" s="58"/>
      <c r="AL819" s="806" t="s">
        <v>52</v>
      </c>
      <c r="AM819" s="806"/>
      <c r="AN819" s="92" t="s">
        <v>106</v>
      </c>
      <c r="AO819" s="92"/>
      <c r="AP819" s="92"/>
      <c r="AQ819" s="92"/>
      <c r="AR819" s="92"/>
      <c r="AS819" s="92"/>
      <c r="AT819" s="92"/>
      <c r="AU819" s="92"/>
      <c r="AV819" s="92"/>
      <c r="AW819" s="92"/>
      <c r="AX819" s="92"/>
      <c r="AY819" s="92"/>
      <c r="AZ819" s="92"/>
      <c r="BA819" s="92"/>
      <c r="BB819" s="92"/>
      <c r="BC819" s="92"/>
      <c r="BD819" s="92"/>
      <c r="BE819" s="92"/>
      <c r="BF819" s="92"/>
      <c r="BG819" s="92"/>
      <c r="BH819" s="148"/>
      <c r="BP819" s="58"/>
      <c r="BQ819" s="58"/>
      <c r="BR819" s="58"/>
      <c r="BS819" s="143"/>
      <c r="BT819" s="58"/>
      <c r="BW819" s="817"/>
      <c r="BX819" s="818"/>
      <c r="BY819" s="818"/>
      <c r="BZ819" s="818"/>
      <c r="CA819" s="818"/>
      <c r="CB819" s="818"/>
      <c r="CC819" s="818"/>
      <c r="CD819" s="819"/>
      <c r="CE819" s="807" t="s">
        <v>105</v>
      </c>
      <c r="CF819" s="808"/>
      <c r="CG819" s="808"/>
      <c r="CH819" s="808"/>
      <c r="CI819" s="805" t="s">
        <v>290</v>
      </c>
      <c r="CJ819" s="805"/>
      <c r="CK819" s="805"/>
      <c r="CL819" s="805"/>
      <c r="CM819" s="805"/>
      <c r="CN819" s="805"/>
      <c r="CO819" s="805"/>
      <c r="CP819" s="805"/>
      <c r="CQ819" s="805"/>
      <c r="CR819" s="805"/>
      <c r="CS819" s="805"/>
      <c r="CT819" s="805"/>
      <c r="CU819" s="58"/>
      <c r="CV819" s="58"/>
      <c r="CW819" s="58"/>
      <c r="CX819" s="148"/>
      <c r="CY819" s="58"/>
      <c r="CZ819" s="806" t="s">
        <v>52</v>
      </c>
      <c r="DA819" s="806"/>
      <c r="DB819" s="92" t="s">
        <v>106</v>
      </c>
      <c r="DC819" s="92"/>
      <c r="DD819" s="92"/>
      <c r="DE819" s="92"/>
      <c r="DF819" s="92"/>
      <c r="DG819" s="92"/>
      <c r="DH819" s="92"/>
      <c r="DI819" s="92"/>
      <c r="DJ819" s="92"/>
      <c r="DK819" s="92"/>
      <c r="DL819" s="92"/>
      <c r="DM819" s="92"/>
      <c r="DN819" s="92"/>
      <c r="DO819" s="92"/>
      <c r="DP819" s="92"/>
      <c r="DQ819" s="92"/>
      <c r="DR819" s="92"/>
      <c r="DS819" s="92"/>
      <c r="DT819" s="92"/>
      <c r="DU819" s="92"/>
      <c r="DV819" s="148"/>
      <c r="EE819" s="202"/>
      <c r="EF819" s="204"/>
      <c r="EG819" s="203"/>
      <c r="EH819" s="203"/>
      <c r="EI819" s="203"/>
      <c r="EJ819" s="203"/>
      <c r="EK819" s="203"/>
      <c r="EL819" s="203"/>
      <c r="EM819" s="203"/>
      <c r="EN819" s="203"/>
      <c r="EO819" s="203"/>
      <c r="EP819" s="206"/>
    </row>
    <row r="820" spans="1:195" ht="18.75" customHeight="1">
      <c r="B820" s="58"/>
      <c r="C820" s="58"/>
      <c r="D820" s="58"/>
      <c r="E820" s="143"/>
      <c r="F820" s="58"/>
      <c r="I820" s="817"/>
      <c r="J820" s="818"/>
      <c r="K820" s="818"/>
      <c r="L820" s="818"/>
      <c r="M820" s="818"/>
      <c r="N820" s="818"/>
      <c r="O820" s="818"/>
      <c r="P820" s="819"/>
      <c r="Q820" s="143"/>
      <c r="R820" s="58"/>
      <c r="S820" s="58"/>
      <c r="T820" s="58"/>
      <c r="U820" s="58"/>
      <c r="V820" s="58"/>
      <c r="W820" s="58"/>
      <c r="X820" s="58"/>
      <c r="Y820" s="58"/>
      <c r="Z820" s="58"/>
      <c r="AA820" s="58"/>
      <c r="AB820" s="58"/>
      <c r="AC820" s="58"/>
      <c r="AD820" s="58"/>
      <c r="AE820" s="58"/>
      <c r="AF820" s="58"/>
      <c r="AG820" s="58"/>
      <c r="AH820" s="58"/>
      <c r="AI820" s="58"/>
      <c r="AJ820" s="148"/>
      <c r="AK820" s="58"/>
      <c r="AL820" s="806" t="s">
        <v>52</v>
      </c>
      <c r="AM820" s="806"/>
      <c r="AN820" s="92" t="s">
        <v>107</v>
      </c>
      <c r="AO820" s="92"/>
      <c r="AP820" s="92"/>
      <c r="AQ820" s="92"/>
      <c r="AR820" s="92"/>
      <c r="AS820" s="92"/>
      <c r="AT820" s="92"/>
      <c r="AU820" s="92"/>
      <c r="AV820" s="92"/>
      <c r="AW820" s="92"/>
      <c r="AX820" s="92"/>
      <c r="AY820" s="92"/>
      <c r="AZ820" s="92"/>
      <c r="BA820" s="92"/>
      <c r="BB820" s="92"/>
      <c r="BC820" s="92"/>
      <c r="BD820" s="92"/>
      <c r="BE820" s="92"/>
      <c r="BF820" s="92"/>
      <c r="BG820" s="92"/>
      <c r="BH820" s="148"/>
      <c r="BP820" s="58"/>
      <c r="BQ820" s="58"/>
      <c r="BR820" s="58"/>
      <c r="BS820" s="143"/>
      <c r="BT820" s="58"/>
      <c r="BW820" s="817"/>
      <c r="BX820" s="818"/>
      <c r="BY820" s="818"/>
      <c r="BZ820" s="818"/>
      <c r="CA820" s="818"/>
      <c r="CB820" s="818"/>
      <c r="CC820" s="818"/>
      <c r="CD820" s="819"/>
      <c r="CU820" s="58"/>
      <c r="CV820" s="58"/>
      <c r="CW820" s="58"/>
      <c r="CX820" s="148"/>
      <c r="CY820" s="58"/>
      <c r="CZ820" s="806" t="s">
        <v>52</v>
      </c>
      <c r="DA820" s="806"/>
      <c r="DB820" s="92" t="s">
        <v>107</v>
      </c>
      <c r="DC820" s="92"/>
      <c r="DD820" s="92"/>
      <c r="DE820" s="92"/>
      <c r="DF820" s="92"/>
      <c r="DG820" s="92"/>
      <c r="DH820" s="92"/>
      <c r="DI820" s="92"/>
      <c r="DJ820" s="92"/>
      <c r="DK820" s="92"/>
      <c r="DL820" s="92"/>
      <c r="DM820" s="92"/>
      <c r="DN820" s="92"/>
      <c r="DO820" s="92"/>
      <c r="DP820" s="92"/>
      <c r="DQ820" s="92"/>
      <c r="DR820" s="92"/>
      <c r="DS820" s="92"/>
      <c r="DT820" s="92"/>
      <c r="DU820" s="92"/>
      <c r="DV820" s="148"/>
      <c r="EE820" s="202"/>
      <c r="EF820" s="204"/>
      <c r="EG820" s="203"/>
      <c r="EH820" s="203"/>
      <c r="EI820" s="203"/>
      <c r="EJ820" s="203"/>
      <c r="EK820" s="203"/>
      <c r="EL820" s="203"/>
      <c r="EM820" s="203"/>
      <c r="EN820" s="203"/>
      <c r="EO820" s="203"/>
      <c r="EP820" s="206"/>
    </row>
    <row r="821" spans="1:195" ht="18.75" customHeight="1" thickBot="1">
      <c r="B821" s="58"/>
      <c r="C821" s="58"/>
      <c r="D821" s="58"/>
      <c r="E821" s="143"/>
      <c r="F821" s="58"/>
      <c r="I821" s="820"/>
      <c r="J821" s="821"/>
      <c r="K821" s="821"/>
      <c r="L821" s="821"/>
      <c r="M821" s="821"/>
      <c r="N821" s="821"/>
      <c r="O821" s="821"/>
      <c r="P821" s="822"/>
      <c r="Q821" s="146"/>
      <c r="R821" s="147"/>
      <c r="S821" s="147"/>
      <c r="T821" s="147"/>
      <c r="U821" s="147"/>
      <c r="V821" s="147"/>
      <c r="W821" s="147"/>
      <c r="X821" s="147"/>
      <c r="Y821" s="147"/>
      <c r="Z821" s="147"/>
      <c r="AA821" s="147"/>
      <c r="AB821" s="147"/>
      <c r="AC821" s="147"/>
      <c r="AD821" s="147"/>
      <c r="AE821" s="147"/>
      <c r="AF821" s="147"/>
      <c r="AG821" s="147"/>
      <c r="AH821" s="147"/>
      <c r="AI821" s="147"/>
      <c r="AJ821" s="149"/>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9"/>
      <c r="BP821" s="58"/>
      <c r="BQ821" s="58"/>
      <c r="BR821" s="58"/>
      <c r="BS821" s="143"/>
      <c r="BT821" s="58"/>
      <c r="BW821" s="820"/>
      <c r="BX821" s="821"/>
      <c r="BY821" s="821"/>
      <c r="BZ821" s="821"/>
      <c r="CA821" s="821"/>
      <c r="CB821" s="821"/>
      <c r="CC821" s="821"/>
      <c r="CD821" s="822"/>
      <c r="CE821" s="146"/>
      <c r="CF821" s="147"/>
      <c r="CG821" s="147"/>
      <c r="CH821" s="147"/>
      <c r="CI821" s="147"/>
      <c r="CJ821" s="147"/>
      <c r="CK821" s="147"/>
      <c r="CL821" s="147"/>
      <c r="CM821" s="147"/>
      <c r="CN821" s="147"/>
      <c r="CO821" s="147"/>
      <c r="CP821" s="147"/>
      <c r="CQ821" s="147"/>
      <c r="CR821" s="147"/>
      <c r="CS821" s="147"/>
      <c r="CT821" s="147"/>
      <c r="CU821" s="147"/>
      <c r="CV821" s="147"/>
      <c r="CW821" s="147"/>
      <c r="CX821" s="149"/>
      <c r="CY821" s="147"/>
      <c r="CZ821" s="147"/>
      <c r="DA821" s="147"/>
      <c r="DB821" s="147"/>
      <c r="DC821" s="147"/>
      <c r="DD821" s="147"/>
      <c r="DE821" s="147"/>
      <c r="DF821" s="147"/>
      <c r="DG821" s="147"/>
      <c r="DH821" s="147"/>
      <c r="DI821" s="147"/>
      <c r="DJ821" s="147"/>
      <c r="DK821" s="147"/>
      <c r="DL821" s="147"/>
      <c r="DM821" s="147"/>
      <c r="DN821" s="147"/>
      <c r="DO821" s="147"/>
      <c r="DP821" s="147"/>
      <c r="DQ821" s="147"/>
      <c r="DR821" s="147"/>
      <c r="DS821" s="147"/>
      <c r="DT821" s="147"/>
      <c r="DU821" s="147"/>
      <c r="DV821" s="149"/>
      <c r="EE821" s="206"/>
      <c r="EF821" s="206"/>
      <c r="EG821" s="206"/>
      <c r="EH821" s="206"/>
      <c r="EI821" s="206"/>
      <c r="EJ821" s="206"/>
      <c r="EK821" s="206"/>
      <c r="EL821" s="206"/>
      <c r="EM821" s="206"/>
      <c r="EN821" s="206"/>
      <c r="EO821" s="206"/>
      <c r="EP821" s="206"/>
    </row>
    <row r="822" spans="1:195" ht="18.75" customHeight="1" thickBot="1">
      <c r="B822" s="58"/>
      <c r="C822" s="58"/>
      <c r="D822" s="58"/>
      <c r="E822" s="143"/>
      <c r="F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P822" s="58"/>
      <c r="BQ822" s="58"/>
      <c r="BR822" s="58"/>
      <c r="BS822" s="143"/>
      <c r="BT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EE822" s="206"/>
      <c r="EF822" s="206"/>
      <c r="EG822" s="206"/>
      <c r="EH822" s="206"/>
      <c r="EI822" s="206"/>
      <c r="EJ822" s="206"/>
      <c r="EK822" s="206"/>
      <c r="EL822" s="206"/>
      <c r="EM822" s="206"/>
      <c r="EN822" s="206"/>
      <c r="EO822" s="206"/>
      <c r="EP822" s="206"/>
    </row>
    <row r="823" spans="1:195" ht="18.75" customHeight="1">
      <c r="B823" s="58"/>
      <c r="C823" s="58"/>
      <c r="D823" s="58"/>
      <c r="E823" s="143"/>
      <c r="F823" s="58"/>
      <c r="I823" s="814" t="s">
        <v>450</v>
      </c>
      <c r="J823" s="815"/>
      <c r="K823" s="815"/>
      <c r="L823" s="815"/>
      <c r="M823" s="815"/>
      <c r="N823" s="815"/>
      <c r="O823" s="815"/>
      <c r="P823" s="816"/>
      <c r="Q823" s="823" t="s">
        <v>85</v>
      </c>
      <c r="R823" s="824"/>
      <c r="S823" s="824"/>
      <c r="T823" s="824"/>
      <c r="U823" s="824"/>
      <c r="V823" s="824"/>
      <c r="W823" s="824"/>
      <c r="X823" s="824"/>
      <c r="Y823" s="824"/>
      <c r="Z823" s="824"/>
      <c r="AA823" s="824"/>
      <c r="AB823" s="824"/>
      <c r="AC823" s="824"/>
      <c r="AD823" s="824"/>
      <c r="AE823" s="824"/>
      <c r="AF823" s="824"/>
      <c r="AG823" s="824"/>
      <c r="AH823" s="824"/>
      <c r="AI823" s="824"/>
      <c r="AJ823" s="825"/>
      <c r="AK823" s="823" t="s">
        <v>444</v>
      </c>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5"/>
      <c r="BP823" s="58"/>
      <c r="BQ823" s="58"/>
      <c r="BR823" s="58"/>
      <c r="BS823" s="143"/>
      <c r="BT823" s="58"/>
      <c r="BW823" s="814" t="s">
        <v>450</v>
      </c>
      <c r="BX823" s="815"/>
      <c r="BY823" s="815"/>
      <c r="BZ823" s="815"/>
      <c r="CA823" s="815"/>
      <c r="CB823" s="815"/>
      <c r="CC823" s="815"/>
      <c r="CD823" s="816"/>
      <c r="CE823" s="823" t="s">
        <v>98</v>
      </c>
      <c r="CF823" s="824"/>
      <c r="CG823" s="824"/>
      <c r="CH823" s="824"/>
      <c r="CI823" s="824"/>
      <c r="CJ823" s="824"/>
      <c r="CK823" s="824"/>
      <c r="CL823" s="824"/>
      <c r="CM823" s="824"/>
      <c r="CN823" s="824"/>
      <c r="CO823" s="824"/>
      <c r="CP823" s="824"/>
      <c r="CQ823" s="824"/>
      <c r="CR823" s="824"/>
      <c r="CS823" s="824"/>
      <c r="CT823" s="824"/>
      <c r="CU823" s="824"/>
      <c r="CV823" s="824"/>
      <c r="CW823" s="824"/>
      <c r="CX823" s="825"/>
      <c r="CY823" s="823" t="s">
        <v>99</v>
      </c>
      <c r="CZ823" s="824"/>
      <c r="DA823" s="824"/>
      <c r="DB823" s="824"/>
      <c r="DC823" s="824"/>
      <c r="DD823" s="824"/>
      <c r="DE823" s="824"/>
      <c r="DF823" s="824"/>
      <c r="DG823" s="824"/>
      <c r="DH823" s="824"/>
      <c r="DI823" s="824"/>
      <c r="DJ823" s="824"/>
      <c r="DK823" s="824"/>
      <c r="DL823" s="824"/>
      <c r="DM823" s="824"/>
      <c r="DN823" s="824"/>
      <c r="DO823" s="824"/>
      <c r="DP823" s="824"/>
      <c r="DQ823" s="824"/>
      <c r="DR823" s="824"/>
      <c r="DS823" s="824"/>
      <c r="DT823" s="824"/>
      <c r="DU823" s="824"/>
      <c r="DV823" s="825"/>
      <c r="EE823" s="206"/>
      <c r="EF823" s="206"/>
      <c r="EG823" s="206"/>
      <c r="EH823" s="206"/>
      <c r="EI823" s="206"/>
      <c r="EJ823" s="206"/>
      <c r="EK823" s="206"/>
      <c r="EL823" s="206"/>
      <c r="EM823" s="206"/>
      <c r="EN823" s="206"/>
      <c r="EO823" s="206"/>
      <c r="EP823" s="206"/>
    </row>
    <row r="824" spans="1:195" ht="18.75" customHeight="1" thickBot="1">
      <c r="B824" s="58"/>
      <c r="C824" s="58"/>
      <c r="D824" s="58"/>
      <c r="E824" s="143"/>
      <c r="F824" s="58"/>
      <c r="I824" s="817"/>
      <c r="J824" s="818"/>
      <c r="K824" s="818"/>
      <c r="L824" s="818"/>
      <c r="M824" s="818"/>
      <c r="N824" s="818"/>
      <c r="O824" s="818"/>
      <c r="P824" s="819"/>
      <c r="Q824" s="826"/>
      <c r="R824" s="827"/>
      <c r="S824" s="827"/>
      <c r="T824" s="827"/>
      <c r="U824" s="827"/>
      <c r="V824" s="827"/>
      <c r="W824" s="827"/>
      <c r="X824" s="827"/>
      <c r="Y824" s="827"/>
      <c r="Z824" s="827"/>
      <c r="AA824" s="827"/>
      <c r="AB824" s="827"/>
      <c r="AC824" s="827"/>
      <c r="AD824" s="827"/>
      <c r="AE824" s="827"/>
      <c r="AF824" s="827"/>
      <c r="AG824" s="827"/>
      <c r="AH824" s="827"/>
      <c r="AI824" s="827"/>
      <c r="AJ824" s="828"/>
      <c r="AK824" s="826"/>
      <c r="AL824" s="827"/>
      <c r="AM824" s="827"/>
      <c r="AN824" s="827"/>
      <c r="AO824" s="827"/>
      <c r="AP824" s="827"/>
      <c r="AQ824" s="827"/>
      <c r="AR824" s="827"/>
      <c r="AS824" s="827"/>
      <c r="AT824" s="827"/>
      <c r="AU824" s="827"/>
      <c r="AV824" s="827"/>
      <c r="AW824" s="827"/>
      <c r="AX824" s="827"/>
      <c r="AY824" s="827"/>
      <c r="AZ824" s="827"/>
      <c r="BA824" s="827"/>
      <c r="BB824" s="827"/>
      <c r="BC824" s="827"/>
      <c r="BD824" s="827"/>
      <c r="BE824" s="827"/>
      <c r="BF824" s="827"/>
      <c r="BG824" s="827"/>
      <c r="BH824" s="828"/>
      <c r="BP824" s="58"/>
      <c r="BQ824" s="58"/>
      <c r="BR824" s="58"/>
      <c r="BS824" s="143"/>
      <c r="BT824" s="58"/>
      <c r="BW824" s="817"/>
      <c r="BX824" s="818"/>
      <c r="BY824" s="818"/>
      <c r="BZ824" s="818"/>
      <c r="CA824" s="818"/>
      <c r="CB824" s="818"/>
      <c r="CC824" s="818"/>
      <c r="CD824" s="819"/>
      <c r="CE824" s="826"/>
      <c r="CF824" s="827"/>
      <c r="CG824" s="827"/>
      <c r="CH824" s="827"/>
      <c r="CI824" s="827"/>
      <c r="CJ824" s="827"/>
      <c r="CK824" s="827"/>
      <c r="CL824" s="827"/>
      <c r="CM824" s="827"/>
      <c r="CN824" s="827"/>
      <c r="CO824" s="827"/>
      <c r="CP824" s="827"/>
      <c r="CQ824" s="827"/>
      <c r="CR824" s="827"/>
      <c r="CS824" s="827"/>
      <c r="CT824" s="827"/>
      <c r="CU824" s="827"/>
      <c r="CV824" s="827"/>
      <c r="CW824" s="827"/>
      <c r="CX824" s="828"/>
      <c r="CY824" s="826"/>
      <c r="CZ824" s="827"/>
      <c r="DA824" s="827"/>
      <c r="DB824" s="827"/>
      <c r="DC824" s="827"/>
      <c r="DD824" s="827"/>
      <c r="DE824" s="827"/>
      <c r="DF824" s="827"/>
      <c r="DG824" s="827"/>
      <c r="DH824" s="827"/>
      <c r="DI824" s="827"/>
      <c r="DJ824" s="827"/>
      <c r="DK824" s="827"/>
      <c r="DL824" s="827"/>
      <c r="DM824" s="827"/>
      <c r="DN824" s="827"/>
      <c r="DO824" s="827"/>
      <c r="DP824" s="827"/>
      <c r="DQ824" s="827"/>
      <c r="DR824" s="827"/>
      <c r="DS824" s="827"/>
      <c r="DT824" s="827"/>
      <c r="DU824" s="827"/>
      <c r="DV824" s="828"/>
      <c r="EE824" s="206"/>
      <c r="EF824" s="206"/>
      <c r="EG824" s="206"/>
      <c r="EH824" s="206"/>
      <c r="EI824" s="206"/>
      <c r="EJ824" s="206"/>
      <c r="EK824" s="206"/>
      <c r="EL824" s="206"/>
      <c r="EM824" s="206"/>
      <c r="EN824" s="206"/>
      <c r="EO824" s="206"/>
      <c r="EP824" s="206"/>
    </row>
    <row r="825" spans="1:195" ht="18.75" customHeight="1">
      <c r="B825" s="58"/>
      <c r="C825" s="58"/>
      <c r="D825" s="58"/>
      <c r="E825" s="143"/>
      <c r="F825" s="58"/>
      <c r="I825" s="817"/>
      <c r="J825" s="818"/>
      <c r="K825" s="818"/>
      <c r="L825" s="818"/>
      <c r="M825" s="818"/>
      <c r="N825" s="818"/>
      <c r="O825" s="818"/>
      <c r="P825" s="819"/>
      <c r="Q825" s="177"/>
      <c r="R825" s="163"/>
      <c r="S825" s="163"/>
      <c r="T825" s="163"/>
      <c r="U825" s="163"/>
      <c r="V825" s="163"/>
      <c r="W825" s="163"/>
      <c r="X825" s="163"/>
      <c r="Y825" s="163"/>
      <c r="Z825" s="163"/>
      <c r="AA825" s="163"/>
      <c r="AB825" s="163"/>
      <c r="AC825" s="163"/>
      <c r="AD825" s="163"/>
      <c r="AE825" s="163"/>
      <c r="AF825" s="163"/>
      <c r="AG825" s="163"/>
      <c r="AH825" s="163"/>
      <c r="AI825" s="163"/>
      <c r="AJ825" s="144"/>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48"/>
      <c r="BP825" s="58"/>
      <c r="BQ825" s="58"/>
      <c r="BR825" s="58"/>
      <c r="BS825" s="143"/>
      <c r="BT825" s="58"/>
      <c r="BW825" s="817"/>
      <c r="BX825" s="818"/>
      <c r="BY825" s="818"/>
      <c r="BZ825" s="818"/>
      <c r="CA825" s="818"/>
      <c r="CB825" s="818"/>
      <c r="CC825" s="818"/>
      <c r="CD825" s="819"/>
      <c r="CE825" s="177"/>
      <c r="CF825" s="163"/>
      <c r="CG825" s="163"/>
      <c r="CH825" s="163"/>
      <c r="CI825" s="163"/>
      <c r="CJ825" s="163"/>
      <c r="CK825" s="163"/>
      <c r="CL825" s="163"/>
      <c r="CM825" s="163"/>
      <c r="CN825" s="163"/>
      <c r="CO825" s="163"/>
      <c r="CP825" s="163"/>
      <c r="CQ825" s="163"/>
      <c r="CR825" s="163"/>
      <c r="CS825" s="163"/>
      <c r="CT825" s="163"/>
      <c r="CU825" s="163"/>
      <c r="CV825" s="163"/>
      <c r="CW825" s="163"/>
      <c r="CX825" s="144"/>
      <c r="CY825" s="163"/>
      <c r="CZ825" s="163"/>
      <c r="DA825" s="163"/>
      <c r="DB825" s="163"/>
      <c r="DC825" s="163"/>
      <c r="DD825" s="163"/>
      <c r="DE825" s="163"/>
      <c r="DF825" s="163"/>
      <c r="DG825" s="163"/>
      <c r="DH825" s="163"/>
      <c r="DI825" s="163"/>
      <c r="DJ825" s="163"/>
      <c r="DK825" s="163"/>
      <c r="DL825" s="163"/>
      <c r="DM825" s="163"/>
      <c r="DN825" s="163"/>
      <c r="DO825" s="163"/>
      <c r="DP825" s="163"/>
      <c r="DQ825" s="163"/>
      <c r="DR825" s="163"/>
      <c r="DS825" s="163"/>
      <c r="DT825" s="163"/>
      <c r="DU825" s="163"/>
      <c r="DV825" s="148"/>
      <c r="EE825" s="204"/>
      <c r="EF825" s="204"/>
      <c r="EG825" s="204"/>
      <c r="EH825" s="204"/>
      <c r="EI825" s="204"/>
      <c r="EJ825" s="204"/>
      <c r="EK825" s="204"/>
      <c r="EL825" s="204"/>
      <c r="EM825" s="204"/>
      <c r="EN825" s="204"/>
      <c r="EO825" s="204"/>
      <c r="EP825" s="206"/>
    </row>
    <row r="826" spans="1:195" ht="18.75" customHeight="1" thickBot="1">
      <c r="B826" s="58"/>
      <c r="C826" s="58"/>
      <c r="D826" s="58"/>
      <c r="E826" s="146"/>
      <c r="F826" s="147"/>
      <c r="G826" s="86"/>
      <c r="H826" s="86"/>
      <c r="I826" s="817"/>
      <c r="J826" s="818"/>
      <c r="K826" s="818"/>
      <c r="L826" s="818"/>
      <c r="M826" s="818"/>
      <c r="N826" s="818"/>
      <c r="O826" s="818"/>
      <c r="P826" s="819"/>
      <c r="Q826" s="807" t="s">
        <v>300</v>
      </c>
      <c r="R826" s="808"/>
      <c r="S826" s="808"/>
      <c r="T826" s="808"/>
      <c r="U826" s="808" t="s">
        <v>100</v>
      </c>
      <c r="V826" s="808"/>
      <c r="W826" s="777"/>
      <c r="X826" s="777"/>
      <c r="Y826" s="777"/>
      <c r="Z826" s="777"/>
      <c r="AA826" s="777"/>
      <c r="AB826" s="777"/>
      <c r="AC826" s="777"/>
      <c r="AD826" s="777"/>
      <c r="AE826" s="777"/>
      <c r="AF826" s="777"/>
      <c r="AG826" s="58" t="s">
        <v>101</v>
      </c>
      <c r="AH826" s="58"/>
      <c r="AI826" s="58"/>
      <c r="AJ826" s="148"/>
      <c r="AK826" s="58"/>
      <c r="AL826" s="806" t="s">
        <v>52</v>
      </c>
      <c r="AM826" s="806"/>
      <c r="AN826" s="92" t="s">
        <v>108</v>
      </c>
      <c r="AO826" s="92"/>
      <c r="AP826" s="92"/>
      <c r="AQ826" s="92"/>
      <c r="AR826" s="92"/>
      <c r="AS826" s="92"/>
      <c r="AT826" s="92"/>
      <c r="AU826" s="92"/>
      <c r="AV826" s="92"/>
      <c r="AW826" s="92"/>
      <c r="AX826" s="92"/>
      <c r="AY826" s="92"/>
      <c r="AZ826" s="92"/>
      <c r="BA826" s="92"/>
      <c r="BB826" s="92"/>
      <c r="BC826" s="92"/>
      <c r="BD826" s="92"/>
      <c r="BE826" s="92"/>
      <c r="BF826" s="92"/>
      <c r="BG826" s="92"/>
      <c r="BH826" s="148"/>
      <c r="BP826" s="58"/>
      <c r="BQ826" s="58"/>
      <c r="BR826" s="58"/>
      <c r="BS826" s="146"/>
      <c r="BT826" s="147"/>
      <c r="BU826" s="86"/>
      <c r="BV826" s="86"/>
      <c r="BW826" s="817"/>
      <c r="BX826" s="818"/>
      <c r="BY826" s="818"/>
      <c r="BZ826" s="818"/>
      <c r="CA826" s="818"/>
      <c r="CB826" s="818"/>
      <c r="CC826" s="818"/>
      <c r="CD826" s="819"/>
      <c r="CE826" s="807" t="s">
        <v>300</v>
      </c>
      <c r="CF826" s="808"/>
      <c r="CG826" s="808"/>
      <c r="CH826" s="808"/>
      <c r="CI826" s="808" t="s">
        <v>100</v>
      </c>
      <c r="CJ826" s="808"/>
      <c r="CK826" s="777" t="s">
        <v>445</v>
      </c>
      <c r="CL826" s="777"/>
      <c r="CM826" s="777"/>
      <c r="CN826" s="777"/>
      <c r="CO826" s="777"/>
      <c r="CP826" s="777"/>
      <c r="CQ826" s="777"/>
      <c r="CR826" s="777"/>
      <c r="CS826" s="777"/>
      <c r="CT826" s="777"/>
      <c r="CU826" s="58" t="s">
        <v>101</v>
      </c>
      <c r="CV826" s="58"/>
      <c r="CW826" s="58"/>
      <c r="CX826" s="148"/>
      <c r="CY826" s="58"/>
      <c r="CZ826" s="806" t="s">
        <v>52</v>
      </c>
      <c r="DA826" s="806"/>
      <c r="DB826" s="92" t="s">
        <v>108</v>
      </c>
      <c r="DC826" s="92"/>
      <c r="DD826" s="92"/>
      <c r="DE826" s="92"/>
      <c r="DF826" s="92"/>
      <c r="DG826" s="92"/>
      <c r="DH826" s="92"/>
      <c r="DI826" s="92"/>
      <c r="DJ826" s="92"/>
      <c r="DK826" s="92"/>
      <c r="DL826" s="92"/>
      <c r="DM826" s="92"/>
      <c r="DN826" s="92"/>
      <c r="DO826" s="92"/>
      <c r="DP826" s="92"/>
      <c r="DQ826" s="92"/>
      <c r="DR826" s="92"/>
      <c r="DS826" s="92"/>
      <c r="DT826" s="92"/>
      <c r="DU826" s="92"/>
      <c r="DV826" s="148"/>
      <c r="EE826" s="202"/>
      <c r="EF826" s="204"/>
      <c r="EG826" s="206"/>
      <c r="EH826" s="206"/>
      <c r="EI826" s="206"/>
      <c r="EJ826" s="206"/>
      <c r="EK826" s="206"/>
      <c r="EL826" s="206"/>
      <c r="EM826" s="206"/>
      <c r="EN826" s="206"/>
      <c r="EO826" s="206"/>
      <c r="EP826" s="206"/>
    </row>
    <row r="827" spans="1:195" ht="18.75" customHeight="1">
      <c r="B827" s="58"/>
      <c r="C827" s="58"/>
      <c r="D827" s="58"/>
      <c r="E827" s="58"/>
      <c r="F827" s="58"/>
      <c r="I827" s="817"/>
      <c r="J827" s="818"/>
      <c r="K827" s="818"/>
      <c r="L827" s="818"/>
      <c r="M827" s="818"/>
      <c r="N827" s="818"/>
      <c r="O827" s="818"/>
      <c r="P827" s="819"/>
      <c r="Q827" s="807" t="s">
        <v>301</v>
      </c>
      <c r="R827" s="808"/>
      <c r="S827" s="808"/>
      <c r="T827" s="808"/>
      <c r="U827" s="808" t="s">
        <v>100</v>
      </c>
      <c r="V827" s="808"/>
      <c r="W827" s="805"/>
      <c r="X827" s="805"/>
      <c r="Y827" s="90" t="s">
        <v>101</v>
      </c>
      <c r="Z827" s="58" t="s">
        <v>103</v>
      </c>
      <c r="AA827" s="58"/>
      <c r="AB827" s="58"/>
      <c r="AC827" s="58"/>
      <c r="AD827" s="58"/>
      <c r="AE827" s="58"/>
      <c r="AF827" s="58"/>
      <c r="AG827" s="58"/>
      <c r="AH827" s="58"/>
      <c r="AI827" s="58"/>
      <c r="AJ827" s="148"/>
      <c r="AK827" s="58"/>
      <c r="AL827" s="806" t="s">
        <v>52</v>
      </c>
      <c r="AM827" s="806"/>
      <c r="AN827" s="92" t="s">
        <v>109</v>
      </c>
      <c r="AO827" s="92"/>
      <c r="AP827" s="92"/>
      <c r="AQ827" s="92"/>
      <c r="AR827" s="92"/>
      <c r="AS827" s="92"/>
      <c r="AT827" s="92"/>
      <c r="AU827" s="92"/>
      <c r="AV827" s="92"/>
      <c r="AW827" s="92"/>
      <c r="AX827" s="92"/>
      <c r="AY827" s="92"/>
      <c r="AZ827" s="92"/>
      <c r="BA827" s="92"/>
      <c r="BB827" s="92"/>
      <c r="BC827" s="92"/>
      <c r="BD827" s="92"/>
      <c r="BE827" s="92"/>
      <c r="BF827" s="92"/>
      <c r="BG827" s="92"/>
      <c r="BH827" s="148"/>
      <c r="BP827" s="58"/>
      <c r="BQ827" s="58"/>
      <c r="BR827" s="58"/>
      <c r="BS827" s="58"/>
      <c r="BT827" s="58"/>
      <c r="BW827" s="817"/>
      <c r="BX827" s="818"/>
      <c r="BY827" s="818"/>
      <c r="BZ827" s="818"/>
      <c r="CA827" s="818"/>
      <c r="CB827" s="818"/>
      <c r="CC827" s="818"/>
      <c r="CD827" s="819"/>
      <c r="CE827" s="807" t="s">
        <v>301</v>
      </c>
      <c r="CF827" s="808"/>
      <c r="CG827" s="808"/>
      <c r="CH827" s="808"/>
      <c r="CI827" s="808" t="s">
        <v>100</v>
      </c>
      <c r="CJ827" s="808"/>
      <c r="CK827" s="805" t="s">
        <v>231</v>
      </c>
      <c r="CL827" s="805"/>
      <c r="CM827" s="90" t="s">
        <v>101</v>
      </c>
      <c r="CN827" s="58" t="s">
        <v>103</v>
      </c>
      <c r="CO827" s="58"/>
      <c r="CP827" s="58"/>
      <c r="CQ827" s="58"/>
      <c r="CR827" s="58"/>
      <c r="CS827" s="58"/>
      <c r="CT827" s="58"/>
      <c r="CU827" s="58"/>
      <c r="CV827" s="58"/>
      <c r="CW827" s="58"/>
      <c r="CX827" s="148"/>
      <c r="CY827" s="58"/>
      <c r="CZ827" s="806" t="s">
        <v>52</v>
      </c>
      <c r="DA827" s="806"/>
      <c r="DB827" s="92" t="s">
        <v>109</v>
      </c>
      <c r="DC827" s="92"/>
      <c r="DD827" s="92"/>
      <c r="DE827" s="92"/>
      <c r="DF827" s="92"/>
      <c r="DG827" s="92"/>
      <c r="DH827" s="92"/>
      <c r="DI827" s="92"/>
      <c r="DJ827" s="92"/>
      <c r="DK827" s="92"/>
      <c r="DL827" s="92"/>
      <c r="DM827" s="92"/>
      <c r="DN827" s="92"/>
      <c r="DO827" s="92"/>
      <c r="DP827" s="92"/>
      <c r="DQ827" s="92"/>
      <c r="DR827" s="92"/>
      <c r="DS827" s="92"/>
      <c r="DT827" s="92"/>
      <c r="DU827" s="92"/>
      <c r="DV827" s="148"/>
      <c r="EE827" s="202"/>
      <c r="EF827" s="204"/>
      <c r="EG827" s="206"/>
      <c r="EH827" s="206"/>
      <c r="EI827" s="206"/>
      <c r="EJ827" s="206"/>
      <c r="EK827" s="206"/>
      <c r="EL827" s="206"/>
      <c r="EM827" s="206"/>
      <c r="EN827" s="206"/>
      <c r="EO827" s="206"/>
      <c r="EP827" s="206"/>
    </row>
    <row r="828" spans="1:195" ht="18.75" customHeight="1">
      <c r="B828" s="58"/>
      <c r="C828" s="58"/>
      <c r="D828" s="58"/>
      <c r="E828" s="58"/>
      <c r="F828" s="58"/>
      <c r="I828" s="817"/>
      <c r="J828" s="818"/>
      <c r="K828" s="818"/>
      <c r="L828" s="818"/>
      <c r="M828" s="818"/>
      <c r="N828" s="818"/>
      <c r="O828" s="818"/>
      <c r="P828" s="819"/>
      <c r="Q828" s="807" t="s">
        <v>105</v>
      </c>
      <c r="R828" s="808"/>
      <c r="S828" s="808"/>
      <c r="T828" s="808"/>
      <c r="U828" s="805"/>
      <c r="V828" s="805"/>
      <c r="W828" s="805"/>
      <c r="X828" s="805"/>
      <c r="Y828" s="805"/>
      <c r="Z828" s="805"/>
      <c r="AA828" s="805"/>
      <c r="AB828" s="805"/>
      <c r="AC828" s="805"/>
      <c r="AD828" s="805"/>
      <c r="AE828" s="805"/>
      <c r="AF828" s="805"/>
      <c r="AG828" s="58"/>
      <c r="AH828" s="58"/>
      <c r="AI828" s="58"/>
      <c r="AJ828" s="148"/>
      <c r="AK828" s="58"/>
      <c r="AL828" s="178"/>
      <c r="AM828" s="178"/>
      <c r="AN828" s="92"/>
      <c r="AO828" s="92"/>
      <c r="AP828" s="92"/>
      <c r="AQ828" s="92"/>
      <c r="AR828" s="92"/>
      <c r="AS828" s="92"/>
      <c r="AT828" s="92"/>
      <c r="AU828" s="92"/>
      <c r="AV828" s="92"/>
      <c r="AW828" s="92"/>
      <c r="AX828" s="92"/>
      <c r="AY828" s="92"/>
      <c r="AZ828" s="92"/>
      <c r="BA828" s="92"/>
      <c r="BB828" s="92"/>
      <c r="BC828" s="92"/>
      <c r="BD828" s="92"/>
      <c r="BE828" s="92"/>
      <c r="BF828" s="92"/>
      <c r="BG828" s="92"/>
      <c r="BH828" s="148"/>
      <c r="BP828" s="58"/>
      <c r="BQ828" s="58"/>
      <c r="BR828" s="58"/>
      <c r="BS828" s="58"/>
      <c r="BT828" s="58"/>
      <c r="BW828" s="817"/>
      <c r="BX828" s="818"/>
      <c r="BY828" s="818"/>
      <c r="BZ828" s="818"/>
      <c r="CA828" s="818"/>
      <c r="CB828" s="818"/>
      <c r="CC828" s="818"/>
      <c r="CD828" s="819"/>
      <c r="CE828" s="807" t="s">
        <v>105</v>
      </c>
      <c r="CF828" s="808"/>
      <c r="CG828" s="808"/>
      <c r="CH828" s="808"/>
      <c r="CI828" s="805" t="s">
        <v>290</v>
      </c>
      <c r="CJ828" s="805"/>
      <c r="CK828" s="805"/>
      <c r="CL828" s="805"/>
      <c r="CM828" s="805"/>
      <c r="CN828" s="805"/>
      <c r="CO828" s="805"/>
      <c r="CP828" s="805"/>
      <c r="CQ828" s="805"/>
      <c r="CR828" s="805"/>
      <c r="CS828" s="805"/>
      <c r="CT828" s="805"/>
      <c r="CU828" s="58"/>
      <c r="CV828" s="58"/>
      <c r="CW828" s="58"/>
      <c r="CX828" s="148"/>
      <c r="CY828" s="58"/>
      <c r="CZ828" s="178"/>
      <c r="DA828" s="178"/>
      <c r="DB828" s="92"/>
      <c r="DC828" s="92"/>
      <c r="DD828" s="92"/>
      <c r="DE828" s="92"/>
      <c r="DF828" s="92"/>
      <c r="DG828" s="92"/>
      <c r="DH828" s="92"/>
      <c r="DI828" s="92"/>
      <c r="DJ828" s="92"/>
      <c r="DK828" s="92"/>
      <c r="DL828" s="92"/>
      <c r="DM828" s="92"/>
      <c r="DN828" s="92"/>
      <c r="DO828" s="92"/>
      <c r="DP828" s="92"/>
      <c r="DQ828" s="92"/>
      <c r="DR828" s="92"/>
      <c r="DS828" s="92"/>
      <c r="DT828" s="92"/>
      <c r="DU828" s="92"/>
      <c r="DV828" s="148"/>
    </row>
    <row r="829" spans="1:195" ht="18.75" customHeight="1">
      <c r="B829" s="58"/>
      <c r="C829" s="58"/>
      <c r="D829" s="58"/>
      <c r="E829" s="58"/>
      <c r="F829" s="58"/>
      <c r="I829" s="817"/>
      <c r="J829" s="818"/>
      <c r="K829" s="818"/>
      <c r="L829" s="818"/>
      <c r="M829" s="818"/>
      <c r="N829" s="818"/>
      <c r="O829" s="818"/>
      <c r="P829" s="819"/>
      <c r="Q829" s="807" t="s">
        <v>105</v>
      </c>
      <c r="R829" s="808"/>
      <c r="S829" s="808"/>
      <c r="T829" s="808"/>
      <c r="U829" s="805"/>
      <c r="V829" s="805"/>
      <c r="W829" s="805"/>
      <c r="X829" s="805"/>
      <c r="Y829" s="805"/>
      <c r="Z829" s="805"/>
      <c r="AA829" s="805"/>
      <c r="AB829" s="805"/>
      <c r="AC829" s="805"/>
      <c r="AD829" s="805"/>
      <c r="AE829" s="805"/>
      <c r="AF829" s="805"/>
      <c r="AG829" s="58"/>
      <c r="AH829" s="58"/>
      <c r="AI829" s="58"/>
      <c r="AJ829" s="148"/>
      <c r="AK829" s="58"/>
      <c r="AL829" s="58"/>
      <c r="AM829" s="178"/>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48"/>
      <c r="BP829" s="58"/>
      <c r="BQ829" s="58"/>
      <c r="BR829" s="58"/>
      <c r="BS829" s="58"/>
      <c r="BT829" s="58"/>
      <c r="BW829" s="817"/>
      <c r="BX829" s="818"/>
      <c r="BY829" s="818"/>
      <c r="BZ829" s="818"/>
      <c r="CA829" s="818"/>
      <c r="CB829" s="818"/>
      <c r="CC829" s="818"/>
      <c r="CD829" s="819"/>
      <c r="CE829" s="807" t="s">
        <v>105</v>
      </c>
      <c r="CF829" s="808"/>
      <c r="CG829" s="808"/>
      <c r="CH829" s="808"/>
      <c r="CI829" s="805" t="s">
        <v>290</v>
      </c>
      <c r="CJ829" s="805"/>
      <c r="CK829" s="805"/>
      <c r="CL829" s="805"/>
      <c r="CM829" s="805"/>
      <c r="CN829" s="805"/>
      <c r="CO829" s="805"/>
      <c r="CP829" s="805"/>
      <c r="CQ829" s="805"/>
      <c r="CR829" s="805"/>
      <c r="CS829" s="805"/>
      <c r="CT829" s="805"/>
      <c r="CU829" s="58"/>
      <c r="CV829" s="58"/>
      <c r="CW829" s="58"/>
      <c r="CX829" s="148"/>
      <c r="CY829" s="58"/>
      <c r="CZ829" s="58"/>
      <c r="DA829" s="178"/>
      <c r="DB829" s="102"/>
      <c r="DC829" s="102"/>
      <c r="DD829" s="102"/>
      <c r="DE829" s="102"/>
      <c r="DF829" s="102"/>
      <c r="DG829" s="102"/>
      <c r="DH829" s="102"/>
      <c r="DI829" s="102"/>
      <c r="DJ829" s="102"/>
      <c r="DK829" s="102"/>
      <c r="DL829" s="102"/>
      <c r="DM829" s="102"/>
      <c r="DN829" s="102"/>
      <c r="DO829" s="102"/>
      <c r="DP829" s="102"/>
      <c r="DQ829" s="102"/>
      <c r="DR829" s="102"/>
      <c r="DS829" s="102"/>
      <c r="DT829" s="102"/>
      <c r="DU829" s="102"/>
      <c r="DV829" s="148"/>
    </row>
    <row r="830" spans="1:195" ht="18.75" customHeight="1">
      <c r="B830" s="58"/>
      <c r="C830" s="58"/>
      <c r="D830" s="58"/>
      <c r="E830" s="58"/>
      <c r="F830" s="58"/>
      <c r="I830" s="817"/>
      <c r="J830" s="818"/>
      <c r="K830" s="818"/>
      <c r="L830" s="818"/>
      <c r="M830" s="818"/>
      <c r="N830" s="818"/>
      <c r="O830" s="818"/>
      <c r="P830" s="819"/>
      <c r="AG830" s="58"/>
      <c r="AH830" s="58"/>
      <c r="AI830" s="58"/>
      <c r="AJ830" s="148"/>
      <c r="AK830" s="58"/>
      <c r="AL830" s="58"/>
      <c r="AM830" s="178"/>
      <c r="AN830" s="92"/>
      <c r="AO830" s="92"/>
      <c r="AP830" s="92"/>
      <c r="AQ830" s="92"/>
      <c r="AR830" s="92"/>
      <c r="AS830" s="92"/>
      <c r="AT830" s="92"/>
      <c r="AU830" s="92"/>
      <c r="AV830" s="92"/>
      <c r="AW830" s="92"/>
      <c r="AX830" s="92"/>
      <c r="AY830" s="92"/>
      <c r="AZ830" s="92"/>
      <c r="BA830" s="92"/>
      <c r="BB830" s="92"/>
      <c r="BC830" s="92"/>
      <c r="BD830" s="92"/>
      <c r="BE830" s="92"/>
      <c r="BF830" s="92"/>
      <c r="BG830" s="92"/>
      <c r="BH830" s="148"/>
      <c r="BP830" s="58"/>
      <c r="BQ830" s="58"/>
      <c r="BR830" s="58"/>
      <c r="BS830" s="58"/>
      <c r="BT830" s="58"/>
      <c r="BW830" s="817"/>
      <c r="BX830" s="818"/>
      <c r="BY830" s="818"/>
      <c r="BZ830" s="818"/>
      <c r="CA830" s="818"/>
      <c r="CB830" s="818"/>
      <c r="CC830" s="818"/>
      <c r="CD830" s="819"/>
      <c r="CU830" s="58"/>
      <c r="CV830" s="58"/>
      <c r="CW830" s="58"/>
      <c r="CX830" s="148"/>
      <c r="CY830" s="58"/>
      <c r="CZ830" s="58"/>
      <c r="DA830" s="178"/>
      <c r="DB830" s="92"/>
      <c r="DC830" s="92"/>
      <c r="DD830" s="92"/>
      <c r="DE830" s="92"/>
      <c r="DF830" s="92"/>
      <c r="DG830" s="92"/>
      <c r="DH830" s="92"/>
      <c r="DI830" s="92"/>
      <c r="DJ830" s="92"/>
      <c r="DK830" s="92"/>
      <c r="DL830" s="92"/>
      <c r="DM830" s="92"/>
      <c r="DN830" s="92"/>
      <c r="DO830" s="92"/>
      <c r="DP830" s="92"/>
      <c r="DQ830" s="92"/>
      <c r="DR830" s="92"/>
      <c r="DS830" s="92"/>
      <c r="DT830" s="92"/>
      <c r="DU830" s="92"/>
      <c r="DV830" s="148"/>
    </row>
    <row r="831" spans="1:195" ht="18.75" customHeight="1" thickBot="1">
      <c r="C831" s="58"/>
      <c r="D831" s="58"/>
      <c r="E831" s="58"/>
      <c r="F831" s="58"/>
      <c r="I831" s="820"/>
      <c r="J831" s="821"/>
      <c r="K831" s="821"/>
      <c r="L831" s="821"/>
      <c r="M831" s="821"/>
      <c r="N831" s="821"/>
      <c r="O831" s="821"/>
      <c r="P831" s="822"/>
      <c r="Q831" s="146"/>
      <c r="R831" s="147"/>
      <c r="S831" s="147"/>
      <c r="T831" s="147"/>
      <c r="U831" s="147"/>
      <c r="V831" s="147"/>
      <c r="W831" s="147"/>
      <c r="X831" s="147"/>
      <c r="Y831" s="147"/>
      <c r="Z831" s="147"/>
      <c r="AA831" s="147"/>
      <c r="AB831" s="147"/>
      <c r="AC831" s="147"/>
      <c r="AD831" s="147"/>
      <c r="AE831" s="147"/>
      <c r="AF831" s="147"/>
      <c r="AG831" s="147"/>
      <c r="AH831" s="147"/>
      <c r="AI831" s="147"/>
      <c r="AJ831" s="149"/>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9"/>
      <c r="BQ831" s="58"/>
      <c r="BR831" s="58"/>
      <c r="BS831" s="58"/>
      <c r="BT831" s="58"/>
      <c r="BW831" s="820"/>
      <c r="BX831" s="821"/>
      <c r="BY831" s="821"/>
      <c r="BZ831" s="821"/>
      <c r="CA831" s="821"/>
      <c r="CB831" s="821"/>
      <c r="CC831" s="821"/>
      <c r="CD831" s="822"/>
      <c r="CE831" s="146"/>
      <c r="CF831" s="147"/>
      <c r="CG831" s="147"/>
      <c r="CH831" s="147"/>
      <c r="CI831" s="147"/>
      <c r="CJ831" s="147"/>
      <c r="CK831" s="147"/>
      <c r="CL831" s="147"/>
      <c r="CM831" s="147"/>
      <c r="CN831" s="147"/>
      <c r="CO831" s="147"/>
      <c r="CP831" s="147"/>
      <c r="CQ831" s="147"/>
      <c r="CR831" s="147"/>
      <c r="CS831" s="147"/>
      <c r="CT831" s="147"/>
      <c r="CU831" s="147"/>
      <c r="CV831" s="147"/>
      <c r="CW831" s="147"/>
      <c r="CX831" s="149"/>
      <c r="CY831" s="147"/>
      <c r="CZ831" s="147"/>
      <c r="DA831" s="147"/>
      <c r="DB831" s="147"/>
      <c r="DC831" s="147"/>
      <c r="DD831" s="147"/>
      <c r="DE831" s="147"/>
      <c r="DF831" s="147"/>
      <c r="DG831" s="147"/>
      <c r="DH831" s="147"/>
      <c r="DI831" s="147"/>
      <c r="DJ831" s="147"/>
      <c r="DK831" s="147"/>
      <c r="DL831" s="147"/>
      <c r="DM831" s="147"/>
      <c r="DN831" s="147"/>
      <c r="DO831" s="147"/>
      <c r="DP831" s="147"/>
      <c r="DQ831" s="147"/>
      <c r="DR831" s="147"/>
      <c r="DS831" s="147"/>
      <c r="DT831" s="147"/>
      <c r="DU831" s="147"/>
      <c r="DV831" s="149"/>
    </row>
    <row r="832" spans="1:195" s="236" customFormat="1" ht="18.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c r="DO832" s="58"/>
      <c r="DP832" s="58"/>
      <c r="DQ832" s="58"/>
      <c r="DR832" s="58"/>
      <c r="DS832" s="58"/>
      <c r="DT832" s="58"/>
      <c r="DU832" s="58"/>
      <c r="DV832" s="58"/>
      <c r="DW832" s="58"/>
      <c r="DX832" s="58"/>
      <c r="DY832" s="58"/>
      <c r="DZ832" s="58"/>
      <c r="EA832" s="58"/>
      <c r="EB832" s="58"/>
      <c r="EC832" s="58"/>
      <c r="ED832" s="188"/>
      <c r="EE832" s="206"/>
      <c r="EF832" s="206"/>
      <c r="EG832" s="206"/>
      <c r="EH832" s="206"/>
      <c r="EI832" s="206"/>
      <c r="EJ832" s="206"/>
      <c r="EK832" s="206"/>
      <c r="EL832" s="206"/>
      <c r="EM832" s="206"/>
      <c r="EN832" s="206"/>
      <c r="EO832" s="206"/>
      <c r="EP832" s="206"/>
      <c r="EQ832" s="206"/>
      <c r="ER832" s="206"/>
      <c r="ES832" s="206"/>
      <c r="ET832" s="206"/>
      <c r="EU832" s="206"/>
      <c r="EV832" s="206"/>
      <c r="EW832" s="206"/>
      <c r="EX832" s="206"/>
      <c r="EY832" s="206"/>
      <c r="EZ832" s="206"/>
      <c r="FA832" s="206"/>
      <c r="FB832" s="206"/>
      <c r="FC832" s="206"/>
      <c r="FD832" s="206"/>
      <c r="FE832" s="206"/>
      <c r="FF832" s="206"/>
      <c r="FG832" s="206"/>
      <c r="FH832" s="206"/>
      <c r="FI832" s="206"/>
      <c r="FJ832" s="206"/>
      <c r="FK832" s="206"/>
      <c r="FL832" s="206"/>
      <c r="FM832" s="206"/>
      <c r="FN832" s="206"/>
      <c r="FO832" s="206"/>
      <c r="FP832" s="206"/>
      <c r="FQ832" s="206"/>
      <c r="FR832" s="206"/>
      <c r="FS832" s="206"/>
      <c r="FT832" s="206"/>
      <c r="FU832" s="206"/>
      <c r="FV832" s="206"/>
      <c r="FW832" s="206"/>
      <c r="FX832" s="206"/>
      <c r="FY832" s="206"/>
      <c r="FZ832" s="206"/>
      <c r="GA832" s="206"/>
      <c r="GB832" s="206"/>
      <c r="GC832" s="206"/>
      <c r="GD832" s="206"/>
      <c r="GE832" s="206"/>
      <c r="GF832" s="206"/>
      <c r="GG832" s="206"/>
      <c r="GH832" s="206"/>
      <c r="GI832" s="206"/>
      <c r="GJ832" s="206"/>
      <c r="GK832" s="206"/>
      <c r="GL832" s="206"/>
      <c r="GM832" s="206"/>
    </row>
    <row r="833" spans="1:195" s="236" customFormat="1" ht="18.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c r="DO833" s="58"/>
      <c r="DP833" s="58"/>
      <c r="DQ833" s="58"/>
      <c r="DR833" s="58"/>
      <c r="DS833" s="58"/>
      <c r="DT833" s="58"/>
      <c r="DU833" s="58"/>
      <c r="DV833" s="58"/>
      <c r="DW833" s="58"/>
      <c r="DX833" s="58"/>
      <c r="DY833" s="58"/>
      <c r="DZ833" s="58"/>
      <c r="EA833" s="58"/>
      <c r="EB833" s="58"/>
      <c r="EC833" s="58"/>
      <c r="ED833" s="188"/>
      <c r="EE833" s="206"/>
      <c r="EF833" s="206"/>
      <c r="EG833" s="206"/>
      <c r="EH833" s="206"/>
      <c r="EI833" s="206"/>
      <c r="EJ833" s="206"/>
      <c r="EK833" s="206"/>
      <c r="EL833" s="206"/>
      <c r="EM833" s="206"/>
      <c r="EN833" s="206"/>
      <c r="EO833" s="206"/>
      <c r="EP833" s="206"/>
      <c r="EQ833" s="206"/>
      <c r="ER833" s="206"/>
      <c r="ES833" s="206"/>
      <c r="ET833" s="206"/>
      <c r="EU833" s="206"/>
      <c r="EV833" s="206"/>
      <c r="EW833" s="206"/>
      <c r="EX833" s="206"/>
      <c r="EY833" s="206"/>
      <c r="EZ833" s="206"/>
      <c r="FA833" s="206"/>
      <c r="FB833" s="206"/>
      <c r="FC833" s="206"/>
      <c r="FD833" s="206"/>
      <c r="FE833" s="206"/>
      <c r="FF833" s="206"/>
      <c r="FG833" s="206"/>
      <c r="FH833" s="206"/>
      <c r="FI833" s="206"/>
      <c r="FJ833" s="206"/>
      <c r="FK833" s="206"/>
      <c r="FL833" s="206"/>
      <c r="FM833" s="206"/>
      <c r="FN833" s="206"/>
      <c r="FO833" s="206"/>
      <c r="FP833" s="206"/>
      <c r="FQ833" s="206"/>
      <c r="FR833" s="206"/>
      <c r="FS833" s="206"/>
      <c r="FT833" s="206"/>
      <c r="FU833" s="206"/>
      <c r="FV833" s="206"/>
      <c r="FW833" s="206"/>
      <c r="FX833" s="206"/>
      <c r="FY833" s="206"/>
      <c r="FZ833" s="206"/>
      <c r="GA833" s="206"/>
      <c r="GB833" s="206"/>
      <c r="GC833" s="206"/>
      <c r="GD833" s="206"/>
      <c r="GE833" s="206"/>
      <c r="GF833" s="206"/>
      <c r="GG833" s="206"/>
      <c r="GH833" s="206"/>
      <c r="GI833" s="206"/>
      <c r="GJ833" s="206"/>
      <c r="GK833" s="206"/>
      <c r="GL833" s="206"/>
      <c r="GM833" s="206"/>
    </row>
    <row r="834" spans="1:195" s="236" customFormat="1" ht="18.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c r="DO834" s="58"/>
      <c r="DP834" s="58"/>
      <c r="DQ834" s="58"/>
      <c r="DR834" s="58"/>
      <c r="DS834" s="58"/>
      <c r="DT834" s="58"/>
      <c r="DU834" s="58"/>
      <c r="DV834" s="58"/>
      <c r="DW834" s="58"/>
      <c r="DX834" s="58"/>
      <c r="DY834" s="58"/>
      <c r="DZ834" s="58"/>
      <c r="EA834" s="58"/>
      <c r="EB834" s="58"/>
      <c r="EC834" s="58"/>
      <c r="ED834" s="188"/>
      <c r="EE834" s="206"/>
      <c r="EF834" s="206"/>
      <c r="EG834" s="206"/>
      <c r="EH834" s="206"/>
      <c r="EI834" s="206"/>
      <c r="EJ834" s="206"/>
      <c r="EK834" s="206"/>
      <c r="EL834" s="206"/>
      <c r="EM834" s="206"/>
      <c r="EN834" s="206"/>
      <c r="EO834" s="206"/>
      <c r="EP834" s="206"/>
      <c r="EQ834" s="206"/>
      <c r="ER834" s="206"/>
      <c r="ES834" s="206"/>
      <c r="ET834" s="206"/>
      <c r="EU834" s="206"/>
      <c r="EV834" s="206"/>
      <c r="EW834" s="206"/>
      <c r="EX834" s="206"/>
      <c r="EY834" s="206"/>
      <c r="EZ834" s="206"/>
      <c r="FA834" s="206"/>
      <c r="FB834" s="206"/>
      <c r="FC834" s="206"/>
      <c r="FD834" s="206"/>
      <c r="FE834" s="206"/>
      <c r="FF834" s="206"/>
      <c r="FG834" s="206"/>
      <c r="FH834" s="206"/>
      <c r="FI834" s="206"/>
      <c r="FJ834" s="206"/>
      <c r="FK834" s="206"/>
      <c r="FL834" s="206"/>
      <c r="FM834" s="206"/>
      <c r="FN834" s="206"/>
      <c r="FO834" s="206"/>
      <c r="FP834" s="206"/>
      <c r="FQ834" s="206"/>
      <c r="FR834" s="206"/>
      <c r="FS834" s="206"/>
      <c r="FT834" s="206"/>
      <c r="FU834" s="206"/>
      <c r="FV834" s="206"/>
      <c r="FW834" s="206"/>
      <c r="FX834" s="206"/>
      <c r="FY834" s="206"/>
      <c r="FZ834" s="206"/>
      <c r="GA834" s="206"/>
      <c r="GB834" s="206"/>
      <c r="GC834" s="206"/>
      <c r="GD834" s="206"/>
      <c r="GE834" s="206"/>
      <c r="GF834" s="206"/>
      <c r="GG834" s="206"/>
      <c r="GH834" s="206"/>
      <c r="GI834" s="206"/>
      <c r="GJ834" s="206"/>
      <c r="GK834" s="206"/>
      <c r="GL834" s="206"/>
      <c r="GM834" s="206"/>
    </row>
    <row r="835" spans="1:195" s="236" customFormat="1" ht="18.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c r="DO835" s="58"/>
      <c r="DP835" s="58"/>
      <c r="DQ835" s="58"/>
      <c r="DR835" s="58"/>
      <c r="DS835" s="58"/>
      <c r="DT835" s="58"/>
      <c r="DU835" s="58"/>
      <c r="DV835" s="58"/>
      <c r="DW835" s="58"/>
      <c r="DX835" s="58"/>
      <c r="DY835" s="58"/>
      <c r="DZ835" s="58"/>
      <c r="EA835" s="58"/>
      <c r="EB835" s="58"/>
      <c r="EC835" s="58"/>
      <c r="ED835" s="188"/>
      <c r="EE835" s="206"/>
      <c r="EF835" s="206"/>
      <c r="EG835" s="206"/>
      <c r="EH835" s="206"/>
      <c r="EI835" s="206"/>
      <c r="EJ835" s="206"/>
      <c r="EK835" s="206"/>
      <c r="EL835" s="206"/>
      <c r="EM835" s="206"/>
      <c r="EN835" s="206"/>
      <c r="EO835" s="206"/>
      <c r="EP835" s="206"/>
      <c r="EQ835" s="206"/>
      <c r="ER835" s="206"/>
      <c r="ES835" s="206"/>
      <c r="ET835" s="206"/>
      <c r="EU835" s="206"/>
      <c r="EV835" s="206"/>
      <c r="EW835" s="206"/>
      <c r="EX835" s="206"/>
      <c r="EY835" s="206"/>
      <c r="EZ835" s="206"/>
      <c r="FA835" s="206"/>
      <c r="FB835" s="206"/>
      <c r="FC835" s="206"/>
      <c r="FD835" s="206"/>
      <c r="FE835" s="206"/>
      <c r="FF835" s="206"/>
      <c r="FG835" s="206"/>
      <c r="FH835" s="206"/>
      <c r="FI835" s="206"/>
      <c r="FJ835" s="206"/>
      <c r="FK835" s="206"/>
      <c r="FL835" s="206"/>
      <c r="FM835" s="206"/>
      <c r="FN835" s="206"/>
      <c r="FO835" s="206"/>
      <c r="FP835" s="206"/>
      <c r="FQ835" s="206"/>
      <c r="FR835" s="206"/>
      <c r="FS835" s="206"/>
      <c r="FT835" s="206"/>
      <c r="FU835" s="206"/>
      <c r="FV835" s="206"/>
      <c r="FW835" s="206"/>
      <c r="FX835" s="206"/>
      <c r="FY835" s="206"/>
      <c r="FZ835" s="206"/>
      <c r="GA835" s="206"/>
      <c r="GB835" s="206"/>
      <c r="GC835" s="206"/>
      <c r="GD835" s="206"/>
      <c r="GE835" s="206"/>
      <c r="GF835" s="206"/>
      <c r="GG835" s="206"/>
      <c r="GH835" s="206"/>
      <c r="GI835" s="206"/>
      <c r="GJ835" s="206"/>
      <c r="GK835" s="206"/>
      <c r="GL835" s="206"/>
      <c r="GM835" s="206"/>
    </row>
    <row r="836" spans="1:195" s="236" customFormat="1" ht="18.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758" t="s">
        <v>236</v>
      </c>
      <c r="BF836" s="759"/>
      <c r="BG836" s="759"/>
      <c r="BH836" s="759"/>
      <c r="BI836" s="759"/>
      <c r="BJ836" s="759"/>
      <c r="BK836" s="759"/>
      <c r="BL836" s="760"/>
      <c r="BM836" s="58"/>
      <c r="BN836" s="58"/>
      <c r="BO836" s="58"/>
      <c r="BP836" s="58"/>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c r="DO836" s="58"/>
      <c r="DP836" s="58"/>
      <c r="DQ836" s="58"/>
      <c r="DR836" s="58"/>
      <c r="DS836" s="758" t="s">
        <v>223</v>
      </c>
      <c r="DT836" s="759"/>
      <c r="DU836" s="759"/>
      <c r="DV836" s="759"/>
      <c r="DW836" s="759"/>
      <c r="DX836" s="759"/>
      <c r="DY836" s="759"/>
      <c r="DZ836" s="760"/>
      <c r="EA836" s="58"/>
      <c r="EB836" s="58"/>
      <c r="EC836" s="58"/>
      <c r="ED836" s="188"/>
      <c r="EE836" s="206"/>
      <c r="EF836" s="206"/>
      <c r="EG836" s="206"/>
      <c r="EH836" s="206"/>
      <c r="EI836" s="206"/>
      <c r="EJ836" s="206"/>
      <c r="EK836" s="206"/>
      <c r="EL836" s="206"/>
      <c r="EM836" s="206"/>
      <c r="EN836" s="206"/>
      <c r="EO836" s="206"/>
      <c r="EP836" s="206"/>
      <c r="EQ836" s="206"/>
      <c r="ER836" s="206"/>
      <c r="ES836" s="206"/>
      <c r="ET836" s="206"/>
      <c r="EU836" s="206"/>
      <c r="EV836" s="206"/>
      <c r="EW836" s="206"/>
      <c r="EX836" s="206"/>
      <c r="EY836" s="206"/>
      <c r="EZ836" s="206"/>
      <c r="FA836" s="206"/>
      <c r="FB836" s="206"/>
      <c r="FC836" s="206"/>
      <c r="FD836" s="206"/>
      <c r="FE836" s="206"/>
      <c r="FF836" s="206"/>
      <c r="FG836" s="206"/>
      <c r="FH836" s="206"/>
      <c r="FI836" s="206"/>
      <c r="FJ836" s="206"/>
      <c r="FK836" s="206"/>
      <c r="FL836" s="206"/>
      <c r="FM836" s="206"/>
      <c r="FN836" s="206"/>
      <c r="FO836" s="206"/>
      <c r="FP836" s="206"/>
      <c r="FQ836" s="206"/>
      <c r="FR836" s="206"/>
      <c r="FS836" s="206"/>
      <c r="FT836" s="206"/>
      <c r="FU836" s="206"/>
      <c r="FV836" s="206"/>
      <c r="FW836" s="206"/>
      <c r="FX836" s="206"/>
      <c r="FY836" s="206"/>
      <c r="FZ836" s="206"/>
      <c r="GA836" s="206"/>
      <c r="GB836" s="206"/>
      <c r="GC836" s="206"/>
      <c r="GD836" s="206"/>
      <c r="GE836" s="206"/>
      <c r="GF836" s="206"/>
      <c r="GG836" s="206"/>
      <c r="GH836" s="206"/>
      <c r="GI836" s="206"/>
      <c r="GJ836" s="206"/>
      <c r="GK836" s="206"/>
      <c r="GL836" s="206"/>
      <c r="GM836" s="206"/>
    </row>
    <row r="837" spans="1:195" s="236" customFormat="1" ht="18.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761"/>
      <c r="BF837" s="762"/>
      <c r="BG837" s="762"/>
      <c r="BH837" s="762"/>
      <c r="BI837" s="762"/>
      <c r="BJ837" s="762"/>
      <c r="BK837" s="762"/>
      <c r="BL837" s="763"/>
      <c r="BM837" s="58"/>
      <c r="BN837" s="58"/>
      <c r="BO837" s="58"/>
      <c r="BP837" s="58"/>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c r="DO837" s="58"/>
      <c r="DP837" s="58"/>
      <c r="DQ837" s="58"/>
      <c r="DR837" s="58"/>
      <c r="DS837" s="761"/>
      <c r="DT837" s="762"/>
      <c r="DU837" s="762"/>
      <c r="DV837" s="762"/>
      <c r="DW837" s="762"/>
      <c r="DX837" s="762"/>
      <c r="DY837" s="762"/>
      <c r="DZ837" s="763"/>
      <c r="EA837" s="58"/>
      <c r="EB837" s="58"/>
      <c r="EC837" s="58"/>
      <c r="ED837" s="188"/>
      <c r="EE837" s="206"/>
      <c r="EF837" s="206"/>
      <c r="EG837" s="206"/>
      <c r="EH837" s="206"/>
      <c r="EI837" s="206"/>
      <c r="EJ837" s="206"/>
      <c r="EK837" s="206"/>
      <c r="EL837" s="206"/>
      <c r="EM837" s="206"/>
      <c r="EN837" s="206"/>
      <c r="EO837" s="206"/>
      <c r="EP837" s="206"/>
      <c r="EQ837" s="206"/>
      <c r="ER837" s="206"/>
      <c r="ES837" s="206"/>
      <c r="ET837" s="206"/>
      <c r="EU837" s="206"/>
      <c r="EV837" s="206"/>
      <c r="EW837" s="206"/>
      <c r="EX837" s="206"/>
      <c r="EY837" s="206"/>
      <c r="EZ837" s="206"/>
      <c r="FA837" s="206"/>
      <c r="FB837" s="206"/>
      <c r="FC837" s="206"/>
      <c r="FD837" s="206"/>
      <c r="FE837" s="206"/>
      <c r="FF837" s="206"/>
      <c r="FG837" s="206"/>
      <c r="FH837" s="206"/>
      <c r="FI837" s="206"/>
      <c r="FJ837" s="206"/>
      <c r="FK837" s="206"/>
      <c r="FL837" s="206"/>
      <c r="FM837" s="206"/>
      <c r="FN837" s="206"/>
      <c r="FO837" s="206"/>
      <c r="FP837" s="206"/>
      <c r="FQ837" s="206"/>
      <c r="FR837" s="206"/>
      <c r="FS837" s="206"/>
      <c r="FT837" s="206"/>
      <c r="FU837" s="206"/>
      <c r="FV837" s="206"/>
      <c r="FW837" s="206"/>
      <c r="FX837" s="206"/>
      <c r="FY837" s="206"/>
      <c r="FZ837" s="206"/>
      <c r="GA837" s="206"/>
      <c r="GB837" s="206"/>
      <c r="GC837" s="206"/>
      <c r="GD837" s="206"/>
      <c r="GE837" s="206"/>
      <c r="GF837" s="206"/>
      <c r="GG837" s="206"/>
      <c r="GH837" s="206"/>
      <c r="GI837" s="206"/>
      <c r="GJ837" s="206"/>
      <c r="GK837" s="206"/>
      <c r="GL837" s="206"/>
      <c r="GM837" s="206"/>
    </row>
    <row r="838" spans="1:195" s="236" customFormat="1" ht="18.75" customHeight="1">
      <c r="A838" s="58"/>
      <c r="B838" s="58"/>
      <c r="C838" s="155" t="s">
        <v>38</v>
      </c>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155"/>
      <c r="AB838" s="155"/>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155" t="s">
        <v>38</v>
      </c>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155"/>
      <c r="CP838" s="155"/>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c r="DO838" s="58"/>
      <c r="DP838" s="58"/>
      <c r="DQ838" s="58"/>
      <c r="DR838" s="58"/>
      <c r="DS838" s="58"/>
      <c r="DT838" s="58"/>
      <c r="DU838" s="58"/>
      <c r="DV838" s="58"/>
      <c r="DW838" s="58"/>
      <c r="DX838" s="58"/>
      <c r="DY838" s="58"/>
      <c r="DZ838" s="58"/>
      <c r="EA838" s="58"/>
      <c r="EB838" s="58"/>
      <c r="EC838" s="58"/>
      <c r="ED838" s="188"/>
      <c r="EE838" s="206"/>
      <c r="EF838" s="206"/>
      <c r="EG838" s="206"/>
      <c r="EH838" s="206"/>
      <c r="EI838" s="206"/>
      <c r="EJ838" s="206"/>
      <c r="EK838" s="206"/>
      <c r="EL838" s="206"/>
      <c r="EM838" s="206"/>
      <c r="EN838" s="206"/>
      <c r="EO838" s="206"/>
      <c r="EP838" s="206"/>
      <c r="EQ838" s="206"/>
      <c r="ER838" s="206"/>
      <c r="ES838" s="206"/>
      <c r="ET838" s="206"/>
      <c r="EU838" s="206"/>
      <c r="EV838" s="206"/>
      <c r="EW838" s="206"/>
      <c r="EX838" s="206"/>
      <c r="EY838" s="206"/>
      <c r="EZ838" s="206"/>
      <c r="FA838" s="206"/>
      <c r="FB838" s="206"/>
      <c r="FC838" s="206"/>
      <c r="FD838" s="206"/>
      <c r="FE838" s="206"/>
      <c r="FF838" s="206"/>
      <c r="FG838" s="206"/>
      <c r="FH838" s="206"/>
      <c r="FI838" s="206"/>
      <c r="FJ838" s="206"/>
      <c r="FK838" s="206"/>
      <c r="FL838" s="206"/>
      <c r="FM838" s="206"/>
      <c r="FN838" s="206"/>
      <c r="FO838" s="206"/>
      <c r="FP838" s="206"/>
      <c r="FQ838" s="206"/>
      <c r="FR838" s="206"/>
      <c r="FS838" s="206"/>
      <c r="FT838" s="206"/>
      <c r="FU838" s="206"/>
      <c r="FV838" s="206"/>
      <c r="FW838" s="206"/>
      <c r="FX838" s="206"/>
      <c r="FY838" s="206"/>
      <c r="FZ838" s="206"/>
      <c r="GA838" s="206"/>
      <c r="GB838" s="206"/>
      <c r="GC838" s="206"/>
      <c r="GD838" s="206"/>
      <c r="GE838" s="206"/>
      <c r="GF838" s="206"/>
      <c r="GG838" s="206"/>
      <c r="GH838" s="206"/>
      <c r="GI838" s="206"/>
      <c r="GJ838" s="206"/>
      <c r="GK838" s="206"/>
      <c r="GL838" s="206"/>
      <c r="GM838" s="206"/>
    </row>
    <row r="839" spans="1:195" s="236" customFormat="1" ht="18.75" customHeight="1" thickBot="1">
      <c r="A839" s="58"/>
      <c r="B839" s="155"/>
      <c r="C839" s="155"/>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155"/>
      <c r="AB839" s="155"/>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155"/>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155"/>
      <c r="CP839" s="155"/>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c r="DO839" s="58"/>
      <c r="DP839" s="58"/>
      <c r="DQ839" s="58"/>
      <c r="DR839" s="58"/>
      <c r="DS839" s="58"/>
      <c r="DT839" s="58"/>
      <c r="DU839" s="58"/>
      <c r="DV839" s="58"/>
      <c r="DW839" s="58"/>
      <c r="DX839" s="58"/>
      <c r="DY839" s="58"/>
      <c r="DZ839" s="58"/>
      <c r="EA839" s="58"/>
      <c r="EB839" s="58"/>
      <c r="EC839" s="58"/>
      <c r="ED839" s="188"/>
      <c r="EE839" s="206"/>
      <c r="EF839" s="206"/>
      <c r="EG839" s="206"/>
      <c r="EH839" s="206"/>
      <c r="EI839" s="206"/>
      <c r="EJ839" s="206"/>
      <c r="EK839" s="206"/>
      <c r="EL839" s="206"/>
      <c r="EM839" s="206"/>
      <c r="EN839" s="206"/>
      <c r="EO839" s="206"/>
      <c r="EP839" s="206"/>
      <c r="EQ839" s="206"/>
      <c r="ER839" s="206"/>
      <c r="ES839" s="206"/>
      <c r="ET839" s="206"/>
      <c r="EU839" s="206"/>
      <c r="EV839" s="206"/>
      <c r="EW839" s="206"/>
      <c r="EX839" s="206"/>
      <c r="EY839" s="206"/>
      <c r="EZ839" s="206"/>
      <c r="FA839" s="206"/>
      <c r="FB839" s="206"/>
      <c r="FC839" s="206"/>
      <c r="FD839" s="206"/>
      <c r="FE839" s="206"/>
      <c r="FF839" s="206"/>
      <c r="FG839" s="206"/>
      <c r="FH839" s="206"/>
      <c r="FI839" s="206"/>
      <c r="FJ839" s="206"/>
      <c r="FK839" s="206"/>
      <c r="FL839" s="206"/>
      <c r="FM839" s="206"/>
      <c r="FN839" s="206"/>
      <c r="FO839" s="206"/>
      <c r="FP839" s="206"/>
      <c r="FQ839" s="206"/>
      <c r="FR839" s="206"/>
      <c r="FS839" s="206"/>
      <c r="FT839" s="206"/>
      <c r="FU839" s="206"/>
      <c r="FV839" s="206"/>
      <c r="FW839" s="206"/>
      <c r="FX839" s="206"/>
      <c r="FY839" s="206"/>
      <c r="FZ839" s="206"/>
      <c r="GA839" s="206"/>
      <c r="GB839" s="206"/>
      <c r="GC839" s="206"/>
      <c r="GD839" s="206"/>
      <c r="GE839" s="206"/>
      <c r="GF839" s="206"/>
      <c r="GG839" s="206"/>
      <c r="GH839" s="206"/>
      <c r="GI839" s="206"/>
      <c r="GJ839" s="206"/>
      <c r="GK839" s="206"/>
      <c r="GL839" s="206"/>
      <c r="GM839" s="206"/>
    </row>
    <row r="840" spans="1:195" s="236" customFormat="1" ht="18.75" customHeight="1">
      <c r="A840" s="58"/>
      <c r="B840" s="58"/>
      <c r="C840" s="58"/>
      <c r="D840" s="58"/>
      <c r="E840" s="58"/>
      <c r="F840" s="58"/>
      <c r="G840" s="790" t="s">
        <v>110</v>
      </c>
      <c r="H840" s="791"/>
      <c r="I840" s="791"/>
      <c r="J840" s="791"/>
      <c r="K840" s="791"/>
      <c r="L840" s="791"/>
      <c r="M840" s="791"/>
      <c r="N840" s="791"/>
      <c r="O840" s="791"/>
      <c r="P840" s="791"/>
      <c r="Q840" s="791"/>
      <c r="R840" s="791"/>
      <c r="S840" s="791"/>
      <c r="T840" s="791"/>
      <c r="U840" s="791"/>
      <c r="V840" s="791"/>
      <c r="W840" s="791"/>
      <c r="X840" s="792"/>
      <c r="Y840" s="796" t="s">
        <v>111</v>
      </c>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c r="BC840" s="791"/>
      <c r="BD840" s="791"/>
      <c r="BE840" s="791"/>
      <c r="BF840" s="791"/>
      <c r="BG840" s="791"/>
      <c r="BH840" s="797"/>
      <c r="BI840" s="58"/>
      <c r="BJ840" s="58"/>
      <c r="BK840" s="58"/>
      <c r="BL840" s="58"/>
      <c r="BM840" s="58"/>
      <c r="BN840" s="58"/>
      <c r="BO840" s="58"/>
      <c r="BP840" s="58"/>
      <c r="BQ840" s="58"/>
      <c r="BR840" s="58"/>
      <c r="BS840" s="58"/>
      <c r="BT840" s="58"/>
      <c r="BU840" s="790" t="s">
        <v>110</v>
      </c>
      <c r="BV840" s="791"/>
      <c r="BW840" s="791"/>
      <c r="BX840" s="791"/>
      <c r="BY840" s="791"/>
      <c r="BZ840" s="791"/>
      <c r="CA840" s="791"/>
      <c r="CB840" s="791"/>
      <c r="CC840" s="791"/>
      <c r="CD840" s="791"/>
      <c r="CE840" s="791"/>
      <c r="CF840" s="791"/>
      <c r="CG840" s="791"/>
      <c r="CH840" s="791"/>
      <c r="CI840" s="791"/>
      <c r="CJ840" s="791"/>
      <c r="CK840" s="791"/>
      <c r="CL840" s="792"/>
      <c r="CM840" s="796" t="s">
        <v>111</v>
      </c>
      <c r="CN840" s="791"/>
      <c r="CO840" s="791"/>
      <c r="CP840" s="791"/>
      <c r="CQ840" s="791"/>
      <c r="CR840" s="791"/>
      <c r="CS840" s="791"/>
      <c r="CT840" s="791"/>
      <c r="CU840" s="791"/>
      <c r="CV840" s="791"/>
      <c r="CW840" s="791"/>
      <c r="CX840" s="791"/>
      <c r="CY840" s="791"/>
      <c r="CZ840" s="791"/>
      <c r="DA840" s="791"/>
      <c r="DB840" s="791"/>
      <c r="DC840" s="791"/>
      <c r="DD840" s="791"/>
      <c r="DE840" s="791"/>
      <c r="DF840" s="791"/>
      <c r="DG840" s="791"/>
      <c r="DH840" s="791"/>
      <c r="DI840" s="791"/>
      <c r="DJ840" s="791"/>
      <c r="DK840" s="791"/>
      <c r="DL840" s="791"/>
      <c r="DM840" s="791"/>
      <c r="DN840" s="791"/>
      <c r="DO840" s="791"/>
      <c r="DP840" s="791"/>
      <c r="DQ840" s="791"/>
      <c r="DR840" s="791"/>
      <c r="DS840" s="791"/>
      <c r="DT840" s="791"/>
      <c r="DU840" s="791"/>
      <c r="DV840" s="797"/>
      <c r="DW840" s="58"/>
      <c r="DX840" s="58"/>
      <c r="DY840" s="58"/>
      <c r="DZ840" s="58"/>
      <c r="EA840" s="58"/>
      <c r="EB840" s="58"/>
      <c r="EC840" s="58"/>
      <c r="ED840" s="188"/>
      <c r="EE840" s="206"/>
      <c r="EF840" s="206"/>
      <c r="EG840" s="206"/>
      <c r="EH840" s="206"/>
      <c r="EI840" s="206"/>
      <c r="EJ840" s="206"/>
      <c r="EK840" s="206"/>
      <c r="EL840" s="206"/>
      <c r="EM840" s="206"/>
      <c r="EN840" s="206"/>
      <c r="EO840" s="206"/>
      <c r="EP840" s="206"/>
      <c r="EQ840" s="206"/>
      <c r="ER840" s="206"/>
      <c r="ES840" s="206"/>
      <c r="ET840" s="206"/>
      <c r="EU840" s="206"/>
      <c r="EV840" s="206"/>
      <c r="EW840" s="206"/>
      <c r="EX840" s="206"/>
      <c r="EY840" s="206"/>
      <c r="EZ840" s="206"/>
      <c r="FA840" s="206"/>
      <c r="FB840" s="206"/>
      <c r="FC840" s="206"/>
      <c r="FD840" s="206"/>
      <c r="FE840" s="206"/>
      <c r="FF840" s="206"/>
      <c r="FG840" s="206"/>
      <c r="FH840" s="206"/>
      <c r="FI840" s="206"/>
      <c r="FJ840" s="206"/>
      <c r="FK840" s="206"/>
      <c r="FL840" s="206"/>
      <c r="FM840" s="206"/>
      <c r="FN840" s="206"/>
      <c r="FO840" s="206"/>
      <c r="FP840" s="206"/>
      <c r="FQ840" s="206"/>
      <c r="FR840" s="206"/>
      <c r="FS840" s="206"/>
      <c r="FT840" s="206"/>
      <c r="FU840" s="206"/>
      <c r="FV840" s="206"/>
      <c r="FW840" s="206"/>
      <c r="FX840" s="206"/>
      <c r="FY840" s="206"/>
      <c r="FZ840" s="206"/>
      <c r="GA840" s="206"/>
      <c r="GB840" s="206"/>
      <c r="GC840" s="206"/>
      <c r="GD840" s="206"/>
      <c r="GE840" s="206"/>
      <c r="GF840" s="206"/>
      <c r="GG840" s="206"/>
      <c r="GH840" s="206"/>
      <c r="GI840" s="206"/>
      <c r="GJ840" s="206"/>
      <c r="GK840" s="206"/>
      <c r="GL840" s="206"/>
      <c r="GM840" s="206"/>
    </row>
    <row r="841" spans="1:195" s="236" customFormat="1" ht="18.75" customHeight="1">
      <c r="A841" s="58"/>
      <c r="B841" s="58"/>
      <c r="C841" s="58"/>
      <c r="D841" s="58"/>
      <c r="E841" s="58"/>
      <c r="F841" s="58"/>
      <c r="G841" s="793"/>
      <c r="H841" s="794"/>
      <c r="I841" s="794"/>
      <c r="J841" s="794"/>
      <c r="K841" s="794"/>
      <c r="L841" s="794"/>
      <c r="M841" s="794"/>
      <c r="N841" s="794"/>
      <c r="O841" s="794"/>
      <c r="P841" s="794"/>
      <c r="Q841" s="794"/>
      <c r="R841" s="794"/>
      <c r="S841" s="794"/>
      <c r="T841" s="794"/>
      <c r="U841" s="794"/>
      <c r="V841" s="794"/>
      <c r="W841" s="794"/>
      <c r="X841" s="795"/>
      <c r="Y841" s="798"/>
      <c r="Z841" s="794"/>
      <c r="AA841" s="794"/>
      <c r="AB841" s="794"/>
      <c r="AC841" s="794"/>
      <c r="AD841" s="794"/>
      <c r="AE841" s="794"/>
      <c r="AF841" s="794"/>
      <c r="AG841" s="794"/>
      <c r="AH841" s="794"/>
      <c r="AI841" s="794"/>
      <c r="AJ841" s="794"/>
      <c r="AK841" s="794"/>
      <c r="AL841" s="794"/>
      <c r="AM841" s="794"/>
      <c r="AN841" s="794"/>
      <c r="AO841" s="794"/>
      <c r="AP841" s="794"/>
      <c r="AQ841" s="794"/>
      <c r="AR841" s="794"/>
      <c r="AS841" s="794"/>
      <c r="AT841" s="794"/>
      <c r="AU841" s="794"/>
      <c r="AV841" s="794"/>
      <c r="AW841" s="794"/>
      <c r="AX841" s="794"/>
      <c r="AY841" s="794"/>
      <c r="AZ841" s="794"/>
      <c r="BA841" s="794"/>
      <c r="BB841" s="794"/>
      <c r="BC841" s="794"/>
      <c r="BD841" s="794"/>
      <c r="BE841" s="794"/>
      <c r="BF841" s="794"/>
      <c r="BG841" s="794"/>
      <c r="BH841" s="799"/>
      <c r="BI841" s="58"/>
      <c r="BJ841" s="58"/>
      <c r="BK841" s="58"/>
      <c r="BL841" s="58"/>
      <c r="BM841" s="58"/>
      <c r="BN841" s="58"/>
      <c r="BO841" s="58"/>
      <c r="BP841" s="58"/>
      <c r="BQ841" s="58"/>
      <c r="BR841" s="58"/>
      <c r="BS841" s="58"/>
      <c r="BT841" s="58"/>
      <c r="BU841" s="793"/>
      <c r="BV841" s="794"/>
      <c r="BW841" s="794"/>
      <c r="BX841" s="794"/>
      <c r="BY841" s="794"/>
      <c r="BZ841" s="794"/>
      <c r="CA841" s="794"/>
      <c r="CB841" s="794"/>
      <c r="CC841" s="794"/>
      <c r="CD841" s="794"/>
      <c r="CE841" s="794"/>
      <c r="CF841" s="794"/>
      <c r="CG841" s="794"/>
      <c r="CH841" s="794"/>
      <c r="CI841" s="794"/>
      <c r="CJ841" s="794"/>
      <c r="CK841" s="794"/>
      <c r="CL841" s="795"/>
      <c r="CM841" s="798"/>
      <c r="CN841" s="794"/>
      <c r="CO841" s="794"/>
      <c r="CP841" s="794"/>
      <c r="CQ841" s="794"/>
      <c r="CR841" s="794"/>
      <c r="CS841" s="794"/>
      <c r="CT841" s="794"/>
      <c r="CU841" s="794"/>
      <c r="CV841" s="794"/>
      <c r="CW841" s="794"/>
      <c r="CX841" s="794"/>
      <c r="CY841" s="794"/>
      <c r="CZ841" s="794"/>
      <c r="DA841" s="794"/>
      <c r="DB841" s="794"/>
      <c r="DC841" s="794"/>
      <c r="DD841" s="794"/>
      <c r="DE841" s="794"/>
      <c r="DF841" s="794"/>
      <c r="DG841" s="794"/>
      <c r="DH841" s="794"/>
      <c r="DI841" s="794"/>
      <c r="DJ841" s="794"/>
      <c r="DK841" s="794"/>
      <c r="DL841" s="794"/>
      <c r="DM841" s="794"/>
      <c r="DN841" s="794"/>
      <c r="DO841" s="794"/>
      <c r="DP841" s="794"/>
      <c r="DQ841" s="794"/>
      <c r="DR841" s="794"/>
      <c r="DS841" s="794"/>
      <c r="DT841" s="794"/>
      <c r="DU841" s="794"/>
      <c r="DV841" s="799"/>
      <c r="DW841" s="58"/>
      <c r="DX841" s="58"/>
      <c r="DY841" s="58"/>
      <c r="DZ841" s="58"/>
      <c r="EA841" s="58"/>
      <c r="EB841" s="58"/>
      <c r="EC841" s="58"/>
      <c r="ED841" s="188"/>
      <c r="EE841" s="206"/>
      <c r="EF841" s="206"/>
      <c r="EG841" s="206"/>
      <c r="EH841" s="206"/>
      <c r="EI841" s="206"/>
      <c r="EJ841" s="206"/>
      <c r="EK841" s="206"/>
      <c r="EL841" s="206"/>
      <c r="EM841" s="206"/>
      <c r="EN841" s="206"/>
      <c r="EO841" s="206"/>
      <c r="EP841" s="206"/>
      <c r="EQ841" s="206"/>
      <c r="ER841" s="206"/>
      <c r="ES841" s="206"/>
      <c r="ET841" s="206"/>
      <c r="EU841" s="206"/>
      <c r="EV841" s="206"/>
      <c r="EW841" s="206"/>
      <c r="EX841" s="206"/>
      <c r="EY841" s="206"/>
      <c r="EZ841" s="206"/>
      <c r="FA841" s="206"/>
      <c r="FB841" s="206"/>
      <c r="FC841" s="206"/>
      <c r="FD841" s="206"/>
      <c r="FE841" s="206"/>
      <c r="FF841" s="206"/>
      <c r="FG841" s="206"/>
      <c r="FH841" s="206"/>
      <c r="FI841" s="206"/>
      <c r="FJ841" s="206"/>
      <c r="FK841" s="206"/>
      <c r="FL841" s="206"/>
      <c r="FM841" s="206"/>
      <c r="FN841" s="206"/>
      <c r="FO841" s="206"/>
      <c r="FP841" s="206"/>
      <c r="FQ841" s="206"/>
      <c r="FR841" s="206"/>
      <c r="FS841" s="206"/>
      <c r="FT841" s="206"/>
      <c r="FU841" s="206"/>
      <c r="FV841" s="206"/>
      <c r="FW841" s="206"/>
      <c r="FX841" s="206"/>
      <c r="FY841" s="206"/>
      <c r="FZ841" s="206"/>
      <c r="GA841" s="206"/>
      <c r="GB841" s="206"/>
      <c r="GC841" s="206"/>
      <c r="GD841" s="206"/>
      <c r="GE841" s="206"/>
      <c r="GF841" s="206"/>
      <c r="GG841" s="206"/>
      <c r="GH841" s="206"/>
      <c r="GI841" s="206"/>
      <c r="GJ841" s="206"/>
      <c r="GK841" s="206"/>
      <c r="GL841" s="206"/>
      <c r="GM841" s="206"/>
    </row>
    <row r="842" spans="1:195" s="236" customFormat="1" ht="18.75" customHeight="1">
      <c r="A842" s="58"/>
      <c r="B842" s="58"/>
      <c r="C842" s="58"/>
      <c r="D842" s="58"/>
      <c r="E842" s="58"/>
      <c r="F842" s="58"/>
      <c r="G842" s="800" t="s">
        <v>448</v>
      </c>
      <c r="H842" s="801"/>
      <c r="I842" s="801"/>
      <c r="J842" s="801"/>
      <c r="K842" s="801"/>
      <c r="L842" s="801"/>
      <c r="M842" s="801"/>
      <c r="N842" s="801"/>
      <c r="O842" s="801"/>
      <c r="P842" s="801"/>
      <c r="Q842" s="801"/>
      <c r="R842" s="801"/>
      <c r="S842" s="801"/>
      <c r="T842" s="801"/>
      <c r="U842" s="801"/>
      <c r="V842" s="801"/>
      <c r="W842" s="801"/>
      <c r="X842" s="802"/>
      <c r="Y842" s="803" t="s">
        <v>126</v>
      </c>
      <c r="Z842" s="801"/>
      <c r="AA842" s="801"/>
      <c r="AB842" s="801"/>
      <c r="AC842" s="801"/>
      <c r="AD842" s="801"/>
      <c r="AE842" s="801"/>
      <c r="AF842" s="801"/>
      <c r="AG842" s="801"/>
      <c r="AH842" s="801"/>
      <c r="AI842" s="801"/>
      <c r="AJ842" s="801"/>
      <c r="AK842" s="801"/>
      <c r="AL842" s="801"/>
      <c r="AM842" s="801"/>
      <c r="AN842" s="801"/>
      <c r="AO842" s="801"/>
      <c r="AP842" s="801"/>
      <c r="AQ842" s="801"/>
      <c r="AR842" s="801"/>
      <c r="AS842" s="801"/>
      <c r="AT842" s="801"/>
      <c r="AU842" s="801"/>
      <c r="AV842" s="801"/>
      <c r="AW842" s="801"/>
      <c r="AX842" s="801"/>
      <c r="AY842" s="801"/>
      <c r="AZ842" s="801"/>
      <c r="BA842" s="801"/>
      <c r="BB842" s="801"/>
      <c r="BC842" s="801"/>
      <c r="BD842" s="801"/>
      <c r="BE842" s="801"/>
      <c r="BF842" s="801"/>
      <c r="BG842" s="801"/>
      <c r="BH842" s="804"/>
      <c r="BI842" s="58"/>
      <c r="BJ842" s="58"/>
      <c r="BK842" s="58"/>
      <c r="BL842" s="58"/>
      <c r="BM842" s="58"/>
      <c r="BN842" s="58"/>
      <c r="BO842" s="58"/>
      <c r="BP842" s="58"/>
      <c r="BQ842" s="58"/>
      <c r="BR842" s="58"/>
      <c r="BS842" s="58"/>
      <c r="BT842" s="58"/>
      <c r="BU842" s="800" t="s">
        <v>448</v>
      </c>
      <c r="BV842" s="801"/>
      <c r="BW842" s="801"/>
      <c r="BX842" s="801"/>
      <c r="BY842" s="801"/>
      <c r="BZ842" s="801"/>
      <c r="CA842" s="801"/>
      <c r="CB842" s="801"/>
      <c r="CC842" s="801"/>
      <c r="CD842" s="801"/>
      <c r="CE842" s="801"/>
      <c r="CF842" s="801"/>
      <c r="CG842" s="801"/>
      <c r="CH842" s="801"/>
      <c r="CI842" s="801"/>
      <c r="CJ842" s="801"/>
      <c r="CK842" s="801"/>
      <c r="CL842" s="802"/>
      <c r="CM842" s="803" t="s">
        <v>126</v>
      </c>
      <c r="CN842" s="801"/>
      <c r="CO842" s="801"/>
      <c r="CP842" s="801"/>
      <c r="CQ842" s="801"/>
      <c r="CR842" s="801"/>
      <c r="CS842" s="801"/>
      <c r="CT842" s="801"/>
      <c r="CU842" s="801"/>
      <c r="CV842" s="801"/>
      <c r="CW842" s="801"/>
      <c r="CX842" s="801"/>
      <c r="CY842" s="801"/>
      <c r="CZ842" s="801"/>
      <c r="DA842" s="801"/>
      <c r="DB842" s="801"/>
      <c r="DC842" s="801"/>
      <c r="DD842" s="801"/>
      <c r="DE842" s="801">
        <v>0</v>
      </c>
      <c r="DF842" s="801"/>
      <c r="DG842" s="801"/>
      <c r="DH842" s="801"/>
      <c r="DI842" s="801"/>
      <c r="DJ842" s="801"/>
      <c r="DK842" s="801"/>
      <c r="DL842" s="801"/>
      <c r="DM842" s="801"/>
      <c r="DN842" s="801"/>
      <c r="DO842" s="801"/>
      <c r="DP842" s="801"/>
      <c r="DQ842" s="801"/>
      <c r="DR842" s="801"/>
      <c r="DS842" s="801"/>
      <c r="DT842" s="801"/>
      <c r="DU842" s="801"/>
      <c r="DV842" s="804"/>
      <c r="DW842" s="58"/>
      <c r="DX842" s="58"/>
      <c r="DY842" s="58"/>
      <c r="DZ842" s="58"/>
      <c r="EA842" s="58"/>
      <c r="EB842" s="58"/>
      <c r="EC842" s="58"/>
      <c r="ED842" s="188"/>
      <c r="EE842" s="206"/>
      <c r="EF842" s="206"/>
      <c r="EG842" s="206"/>
      <c r="EH842" s="206"/>
      <c r="EI842" s="206"/>
      <c r="EJ842" s="206"/>
      <c r="EK842" s="206"/>
      <c r="EL842" s="206"/>
      <c r="EM842" s="206"/>
      <c r="EN842" s="206"/>
      <c r="EO842" s="206"/>
      <c r="EP842" s="206"/>
      <c r="EQ842" s="206"/>
      <c r="ER842" s="206"/>
      <c r="ES842" s="206"/>
      <c r="ET842" s="206"/>
      <c r="EU842" s="206"/>
      <c r="EV842" s="206"/>
      <c r="EW842" s="206"/>
      <c r="EX842" s="206"/>
      <c r="EY842" s="206"/>
      <c r="EZ842" s="206"/>
      <c r="FA842" s="206"/>
      <c r="FB842" s="206"/>
      <c r="FC842" s="206"/>
      <c r="FD842" s="206"/>
      <c r="FE842" s="206"/>
      <c r="FF842" s="206"/>
      <c r="FG842" s="206"/>
      <c r="FH842" s="206"/>
      <c r="FI842" s="206"/>
      <c r="FJ842" s="206"/>
      <c r="FK842" s="206"/>
      <c r="FL842" s="206"/>
      <c r="FM842" s="206"/>
      <c r="FN842" s="206"/>
      <c r="FO842" s="206"/>
      <c r="FP842" s="206"/>
      <c r="FQ842" s="206"/>
      <c r="FR842" s="206"/>
      <c r="FS842" s="206"/>
      <c r="FT842" s="206"/>
      <c r="FU842" s="206"/>
      <c r="FV842" s="206"/>
      <c r="FW842" s="206"/>
      <c r="FX842" s="206"/>
      <c r="FY842" s="206"/>
      <c r="FZ842" s="206"/>
      <c r="GA842" s="206"/>
      <c r="GB842" s="206"/>
      <c r="GC842" s="206"/>
      <c r="GD842" s="206"/>
      <c r="GE842" s="206"/>
      <c r="GF842" s="206"/>
      <c r="GG842" s="206"/>
      <c r="GH842" s="206"/>
      <c r="GI842" s="206"/>
      <c r="GJ842" s="206"/>
      <c r="GK842" s="206"/>
      <c r="GL842" s="206"/>
      <c r="GM842" s="206"/>
    </row>
    <row r="843" spans="1:195" s="236" customFormat="1" ht="18.75" customHeight="1" thickBot="1">
      <c r="A843" s="58"/>
      <c r="B843" s="58"/>
      <c r="C843" s="58"/>
      <c r="D843" s="58"/>
      <c r="E843" s="58"/>
      <c r="F843" s="58"/>
      <c r="G843" s="809" t="s">
        <v>450</v>
      </c>
      <c r="H843" s="810"/>
      <c r="I843" s="810"/>
      <c r="J843" s="810"/>
      <c r="K843" s="810"/>
      <c r="L843" s="810"/>
      <c r="M843" s="810"/>
      <c r="N843" s="810"/>
      <c r="O843" s="810"/>
      <c r="P843" s="810"/>
      <c r="Q843" s="810"/>
      <c r="R843" s="810"/>
      <c r="S843" s="810"/>
      <c r="T843" s="810"/>
      <c r="U843" s="810"/>
      <c r="V843" s="810"/>
      <c r="W843" s="810"/>
      <c r="X843" s="811"/>
      <c r="Y843" s="812" t="s">
        <v>451</v>
      </c>
      <c r="Z843" s="810"/>
      <c r="AA843" s="810"/>
      <c r="AB843" s="810"/>
      <c r="AC843" s="810"/>
      <c r="AD843" s="810"/>
      <c r="AE843" s="810"/>
      <c r="AF843" s="810"/>
      <c r="AG843" s="810"/>
      <c r="AH843" s="810"/>
      <c r="AI843" s="810"/>
      <c r="AJ843" s="810"/>
      <c r="AK843" s="810"/>
      <c r="AL843" s="810"/>
      <c r="AM843" s="810"/>
      <c r="AN843" s="810"/>
      <c r="AO843" s="810"/>
      <c r="AP843" s="810"/>
      <c r="AQ843" s="810"/>
      <c r="AR843" s="810"/>
      <c r="AS843" s="810"/>
      <c r="AT843" s="810"/>
      <c r="AU843" s="810"/>
      <c r="AV843" s="810"/>
      <c r="AW843" s="810"/>
      <c r="AX843" s="810"/>
      <c r="AY843" s="810"/>
      <c r="AZ843" s="810"/>
      <c r="BA843" s="810"/>
      <c r="BB843" s="810"/>
      <c r="BC843" s="810"/>
      <c r="BD843" s="810"/>
      <c r="BE843" s="810"/>
      <c r="BF843" s="810"/>
      <c r="BG843" s="810"/>
      <c r="BH843" s="813"/>
      <c r="BI843" s="58"/>
      <c r="BJ843" s="58"/>
      <c r="BK843" s="58"/>
      <c r="BL843" s="58"/>
      <c r="BM843" s="58"/>
      <c r="BN843" s="58"/>
      <c r="BO843" s="58"/>
      <c r="BP843" s="58"/>
      <c r="BQ843" s="58"/>
      <c r="BR843" s="58"/>
      <c r="BS843" s="58"/>
      <c r="BT843" s="58"/>
      <c r="BU843" s="809" t="s">
        <v>450</v>
      </c>
      <c r="BV843" s="810"/>
      <c r="BW843" s="810"/>
      <c r="BX843" s="810"/>
      <c r="BY843" s="810"/>
      <c r="BZ843" s="810"/>
      <c r="CA843" s="810"/>
      <c r="CB843" s="810"/>
      <c r="CC843" s="810"/>
      <c r="CD843" s="810"/>
      <c r="CE843" s="810"/>
      <c r="CF843" s="810"/>
      <c r="CG843" s="810"/>
      <c r="CH843" s="810"/>
      <c r="CI843" s="810"/>
      <c r="CJ843" s="810"/>
      <c r="CK843" s="810"/>
      <c r="CL843" s="811"/>
      <c r="CM843" s="812" t="s">
        <v>451</v>
      </c>
      <c r="CN843" s="810"/>
      <c r="CO843" s="810"/>
      <c r="CP843" s="810"/>
      <c r="CQ843" s="810"/>
      <c r="CR843" s="810"/>
      <c r="CS843" s="810"/>
      <c r="CT843" s="810"/>
      <c r="CU843" s="810"/>
      <c r="CV843" s="810"/>
      <c r="CW843" s="810"/>
      <c r="CX843" s="810"/>
      <c r="CY843" s="810"/>
      <c r="CZ843" s="810"/>
      <c r="DA843" s="810"/>
      <c r="DB843" s="810"/>
      <c r="DC843" s="810"/>
      <c r="DD843" s="810"/>
      <c r="DE843" s="810">
        <v>0</v>
      </c>
      <c r="DF843" s="810"/>
      <c r="DG843" s="810"/>
      <c r="DH843" s="810"/>
      <c r="DI843" s="810"/>
      <c r="DJ843" s="810"/>
      <c r="DK843" s="810"/>
      <c r="DL843" s="810"/>
      <c r="DM843" s="810"/>
      <c r="DN843" s="810"/>
      <c r="DO843" s="810"/>
      <c r="DP843" s="810"/>
      <c r="DQ843" s="810"/>
      <c r="DR843" s="810"/>
      <c r="DS843" s="810"/>
      <c r="DT843" s="810"/>
      <c r="DU843" s="810"/>
      <c r="DV843" s="813"/>
      <c r="DW843" s="58"/>
      <c r="DX843" s="58"/>
      <c r="DY843" s="58"/>
      <c r="DZ843" s="58"/>
      <c r="EA843" s="58"/>
      <c r="EB843" s="58"/>
      <c r="EC843" s="58"/>
      <c r="ED843" s="188"/>
      <c r="EE843" s="206"/>
      <c r="EF843" s="206"/>
      <c r="EG843" s="206"/>
      <c r="EH843" s="206"/>
      <c r="EI843" s="206"/>
      <c r="EJ843" s="206"/>
      <c r="EK843" s="206"/>
      <c r="EL843" s="206"/>
      <c r="EM843" s="206"/>
      <c r="EN843" s="206"/>
      <c r="EO843" s="206"/>
      <c r="EP843" s="206"/>
      <c r="EQ843" s="206"/>
      <c r="ER843" s="206"/>
      <c r="ES843" s="206"/>
      <c r="ET843" s="206"/>
      <c r="EU843" s="206"/>
      <c r="EV843" s="206"/>
      <c r="EW843" s="206"/>
      <c r="EX843" s="206"/>
      <c r="EY843" s="206"/>
      <c r="EZ843" s="206"/>
      <c r="FA843" s="206"/>
      <c r="FB843" s="206"/>
      <c r="FC843" s="206"/>
      <c r="FD843" s="206"/>
      <c r="FE843" s="206"/>
      <c r="FF843" s="206"/>
      <c r="FG843" s="206"/>
      <c r="FH843" s="206"/>
      <c r="FI843" s="206"/>
      <c r="FJ843" s="206"/>
      <c r="FK843" s="206"/>
      <c r="FL843" s="206"/>
      <c r="FM843" s="206"/>
      <c r="FN843" s="206"/>
      <c r="FO843" s="206"/>
      <c r="FP843" s="206"/>
      <c r="FQ843" s="206"/>
      <c r="FR843" s="206"/>
      <c r="FS843" s="206"/>
      <c r="FT843" s="206"/>
      <c r="FU843" s="206"/>
      <c r="FV843" s="206"/>
      <c r="FW843" s="206"/>
      <c r="FX843" s="206"/>
      <c r="FY843" s="206"/>
      <c r="FZ843" s="206"/>
      <c r="GA843" s="206"/>
      <c r="GB843" s="206"/>
      <c r="GC843" s="206"/>
      <c r="GD843" s="206"/>
      <c r="GE843" s="206"/>
      <c r="GF843" s="206"/>
      <c r="GG843" s="206"/>
      <c r="GH843" s="206"/>
      <c r="GI843" s="206"/>
      <c r="GJ843" s="206"/>
      <c r="GK843" s="206"/>
      <c r="GL843" s="206"/>
      <c r="GM843" s="206"/>
    </row>
    <row r="863" spans="1:130" ht="18.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BE863" s="758" t="s">
        <v>302</v>
      </c>
      <c r="BF863" s="759"/>
      <c r="BG863" s="759"/>
      <c r="BH863" s="759"/>
      <c r="BI863" s="759"/>
      <c r="BJ863" s="759"/>
      <c r="BK863" s="759"/>
      <c r="BL863" s="760"/>
      <c r="BQ863" s="5"/>
      <c r="BR863" s="5"/>
      <c r="BS863" s="5"/>
      <c r="BT863" s="5"/>
      <c r="BU863" s="5"/>
      <c r="BV863" s="5"/>
      <c r="BW863" s="5"/>
      <c r="BX863" s="5"/>
      <c r="BY863" s="5"/>
      <c r="BZ863" s="5"/>
      <c r="CA863" s="5"/>
      <c r="CB863" s="5"/>
      <c r="CC863" s="5"/>
      <c r="CD863" s="5"/>
      <c r="CE863" s="5"/>
      <c r="CF863" s="5"/>
      <c r="CG863" s="5"/>
      <c r="CH863" s="5"/>
      <c r="CI863" s="5"/>
      <c r="CJ863" s="5"/>
      <c r="CK863" s="5"/>
      <c r="CL863" s="5"/>
      <c r="DS863" s="758" t="s">
        <v>303</v>
      </c>
      <c r="DT863" s="759"/>
      <c r="DU863" s="759"/>
      <c r="DV863" s="759"/>
      <c r="DW863" s="759"/>
      <c r="DX863" s="759"/>
      <c r="DY863" s="759"/>
      <c r="DZ863" s="760"/>
    </row>
    <row r="864" spans="1:130" ht="18.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BE864" s="761"/>
      <c r="BF864" s="762"/>
      <c r="BG864" s="762"/>
      <c r="BH864" s="762"/>
      <c r="BI864" s="762"/>
      <c r="BJ864" s="762"/>
      <c r="BK864" s="762"/>
      <c r="BL864" s="763"/>
      <c r="BQ864" s="5"/>
      <c r="BR864" s="5"/>
      <c r="BS864" s="5"/>
      <c r="BT864" s="5"/>
      <c r="BU864" s="5"/>
      <c r="BV864" s="5"/>
      <c r="BW864" s="5"/>
      <c r="BX864" s="5"/>
      <c r="BY864" s="5"/>
      <c r="BZ864" s="5"/>
      <c r="CA864" s="5"/>
      <c r="CB864" s="5"/>
      <c r="CC864" s="5"/>
      <c r="CD864" s="5"/>
      <c r="CE864" s="5"/>
      <c r="CF864" s="5"/>
      <c r="CG864" s="5"/>
      <c r="CH864" s="5"/>
      <c r="CI864" s="5"/>
      <c r="CJ864" s="5"/>
      <c r="CK864" s="5"/>
      <c r="CL864" s="5"/>
      <c r="DS864" s="761"/>
      <c r="DT864" s="762"/>
      <c r="DU864" s="762"/>
      <c r="DV864" s="762"/>
      <c r="DW864" s="762"/>
      <c r="DX864" s="762"/>
      <c r="DY864" s="762"/>
      <c r="DZ864" s="763"/>
    </row>
    <row r="865" spans="1:156" ht="18.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BQ865" s="5"/>
      <c r="BR865" s="5"/>
      <c r="BS865" s="5"/>
      <c r="BT865" s="5"/>
      <c r="BU865" s="5"/>
      <c r="BV865" s="5"/>
      <c r="BW865" s="5"/>
      <c r="BX865" s="5"/>
      <c r="BY865" s="5"/>
      <c r="BZ865" s="5"/>
      <c r="CA865" s="5"/>
      <c r="CB865" s="5"/>
      <c r="CC865" s="5"/>
      <c r="CD865" s="5"/>
      <c r="CE865" s="5"/>
      <c r="CF865" s="5"/>
      <c r="CG865" s="5"/>
      <c r="CH865" s="5"/>
      <c r="CI865" s="5"/>
      <c r="CJ865" s="5"/>
      <c r="CK865" s="5"/>
      <c r="CL865" s="5"/>
    </row>
    <row r="866" spans="1:156" ht="18.75" customHeight="1">
      <c r="A866" s="5"/>
      <c r="E866" s="10" t="s">
        <v>44</v>
      </c>
      <c r="F866" s="5"/>
      <c r="G866" s="5"/>
      <c r="H866" s="5"/>
      <c r="I866" s="5"/>
      <c r="J866" s="5"/>
      <c r="K866" s="5"/>
      <c r="L866" s="5"/>
      <c r="M866" s="5"/>
      <c r="N866" s="5"/>
      <c r="O866" s="5"/>
      <c r="P866" s="5"/>
      <c r="Q866" s="5"/>
      <c r="R866" s="5"/>
      <c r="S866" s="5"/>
      <c r="T866" s="5"/>
      <c r="U866" s="5"/>
      <c r="V866" s="5"/>
      <c r="W866" s="5"/>
      <c r="X866" s="5"/>
      <c r="Y866" s="5"/>
      <c r="Z866" s="5"/>
      <c r="AA866" s="5"/>
      <c r="BS866" s="10" t="s">
        <v>44</v>
      </c>
      <c r="BT866" s="5"/>
      <c r="BU866" s="5"/>
      <c r="BV866" s="5"/>
      <c r="BW866" s="5"/>
      <c r="BX866" s="5"/>
      <c r="BY866" s="5"/>
      <c r="BZ866" s="5"/>
      <c r="CA866" s="5"/>
      <c r="CB866" s="5"/>
      <c r="CC866" s="5"/>
      <c r="CD866" s="5"/>
      <c r="CE866" s="5"/>
      <c r="CF866" s="5"/>
      <c r="CG866" s="5"/>
      <c r="CH866" s="5"/>
      <c r="CI866" s="5"/>
      <c r="CJ866" s="5"/>
      <c r="CK866" s="5"/>
      <c r="CL866" s="5"/>
      <c r="CM866" s="5"/>
      <c r="CN866" s="5"/>
      <c r="CO866" s="5"/>
    </row>
    <row r="867" spans="1:156" ht="18.75" customHeight="1">
      <c r="A867" s="5"/>
      <c r="E867" s="764" t="str">
        <f>IF(対象災害選択シート!BE36=0,"","　"&amp;対象災害選択シート!BF36&amp;対象災害選択シート!BG36)</f>
        <v>　洪水時・内水時の避難場所、避難経路は以下のものとする。</v>
      </c>
      <c r="F867" s="764"/>
      <c r="G867" s="764"/>
      <c r="H867" s="764"/>
      <c r="I867" s="764"/>
      <c r="J867" s="764"/>
      <c r="K867" s="764"/>
      <c r="L867" s="764"/>
      <c r="M867" s="764"/>
      <c r="N867" s="764"/>
      <c r="O867" s="764"/>
      <c r="P867" s="764"/>
      <c r="Q867" s="764"/>
      <c r="R867" s="764"/>
      <c r="S867" s="764"/>
      <c r="T867" s="764"/>
      <c r="U867" s="764"/>
      <c r="V867" s="764"/>
      <c r="W867" s="764"/>
      <c r="X867" s="764"/>
      <c r="Y867" s="764"/>
      <c r="Z867" s="764"/>
      <c r="AA867" s="764"/>
      <c r="AB867" s="764"/>
      <c r="AC867" s="764"/>
      <c r="AD867" s="764"/>
      <c r="AE867" s="764"/>
      <c r="AF867" s="764"/>
      <c r="AG867" s="764"/>
      <c r="AH867" s="764"/>
      <c r="AI867" s="764"/>
      <c r="AJ867" s="764"/>
      <c r="AK867" s="764"/>
      <c r="AL867" s="764"/>
      <c r="AM867" s="764"/>
      <c r="AN867" s="764"/>
      <c r="AO867" s="764"/>
      <c r="AP867" s="764"/>
      <c r="AQ867" s="764"/>
      <c r="AR867" s="764"/>
      <c r="AS867" s="764"/>
      <c r="AT867" s="764"/>
      <c r="AU867" s="764"/>
      <c r="AV867" s="764"/>
      <c r="AW867" s="764"/>
      <c r="AX867" s="764"/>
      <c r="AY867" s="764"/>
      <c r="AZ867" s="764"/>
      <c r="BA867" s="764"/>
      <c r="BB867" s="764"/>
      <c r="BC867" s="764"/>
      <c r="BD867" s="764"/>
      <c r="BE867" s="764"/>
      <c r="BF867" s="764"/>
      <c r="BG867" s="764"/>
      <c r="BH867" s="764"/>
      <c r="BI867" s="764"/>
      <c r="BJ867" s="764"/>
      <c r="BS867" s="764" t="s">
        <v>176</v>
      </c>
      <c r="BT867" s="764"/>
      <c r="BU867" s="764"/>
      <c r="BV867" s="764"/>
      <c r="BW867" s="764"/>
      <c r="BX867" s="764"/>
      <c r="BY867" s="764"/>
      <c r="BZ867" s="764"/>
      <c r="CA867" s="764"/>
      <c r="CB867" s="764"/>
      <c r="CC867" s="764"/>
      <c r="CD867" s="764"/>
      <c r="CE867" s="764"/>
      <c r="CF867" s="764"/>
      <c r="CG867" s="764"/>
      <c r="CH867" s="764"/>
      <c r="CI867" s="764"/>
      <c r="CJ867" s="764"/>
      <c r="CK867" s="764"/>
      <c r="CL867" s="764"/>
      <c r="CM867" s="764"/>
      <c r="CN867" s="764"/>
      <c r="CO867" s="764"/>
      <c r="CP867" s="764"/>
      <c r="CQ867" s="764"/>
      <c r="CR867" s="764"/>
      <c r="CS867" s="764"/>
      <c r="CT867" s="764"/>
      <c r="CU867" s="764"/>
      <c r="CV867" s="764"/>
      <c r="CW867" s="764"/>
      <c r="CX867" s="764"/>
      <c r="CY867" s="764"/>
      <c r="CZ867" s="764"/>
      <c r="DA867" s="764"/>
      <c r="DB867" s="764"/>
      <c r="DC867" s="764"/>
      <c r="DD867" s="764"/>
      <c r="DE867" s="764"/>
      <c r="DF867" s="764"/>
      <c r="DG867" s="764"/>
      <c r="DH867" s="764"/>
      <c r="DI867" s="764"/>
      <c r="DJ867" s="764"/>
      <c r="DK867" s="764"/>
      <c r="DL867" s="764"/>
      <c r="DM867" s="764"/>
      <c r="DN867" s="764"/>
      <c r="DO867" s="764"/>
      <c r="DP867" s="764"/>
      <c r="DQ867" s="764"/>
      <c r="DR867" s="764"/>
      <c r="DS867" s="764"/>
      <c r="DT867" s="764"/>
      <c r="DU867" s="764"/>
      <c r="DV867" s="764"/>
      <c r="DW867" s="764"/>
      <c r="DX867" s="764"/>
    </row>
    <row r="868" spans="1:156" ht="18.75" customHeight="1">
      <c r="A868" s="5"/>
      <c r="E868" s="764"/>
      <c r="F868" s="764"/>
      <c r="G868" s="764"/>
      <c r="H868" s="764"/>
      <c r="I868" s="764"/>
      <c r="J868" s="764"/>
      <c r="K868" s="764"/>
      <c r="L868" s="764"/>
      <c r="M868" s="764"/>
      <c r="N868" s="764"/>
      <c r="O868" s="764"/>
      <c r="P868" s="764"/>
      <c r="Q868" s="764"/>
      <c r="R868" s="764"/>
      <c r="S868" s="764"/>
      <c r="T868" s="764"/>
      <c r="U868" s="764"/>
      <c r="V868" s="764"/>
      <c r="W868" s="764"/>
      <c r="X868" s="764"/>
      <c r="Y868" s="764"/>
      <c r="Z868" s="764"/>
      <c r="AA868" s="764"/>
      <c r="AB868" s="764"/>
      <c r="AC868" s="764"/>
      <c r="AD868" s="764"/>
      <c r="AE868" s="764"/>
      <c r="AF868" s="764"/>
      <c r="AG868" s="764"/>
      <c r="AH868" s="764"/>
      <c r="AI868" s="764"/>
      <c r="AJ868" s="764"/>
      <c r="AK868" s="764"/>
      <c r="AL868" s="764"/>
      <c r="AM868" s="764"/>
      <c r="AN868" s="764"/>
      <c r="AO868" s="764"/>
      <c r="AP868" s="764"/>
      <c r="AQ868" s="764"/>
      <c r="AR868" s="764"/>
      <c r="AS868" s="764"/>
      <c r="AT868" s="764"/>
      <c r="AU868" s="764"/>
      <c r="AV868" s="764"/>
      <c r="AW868" s="764"/>
      <c r="AX868" s="764"/>
      <c r="AY868" s="764"/>
      <c r="AZ868" s="764"/>
      <c r="BA868" s="764"/>
      <c r="BB868" s="764"/>
      <c r="BC868" s="764"/>
      <c r="BD868" s="764"/>
      <c r="BE868" s="764"/>
      <c r="BF868" s="764"/>
      <c r="BG868" s="764"/>
      <c r="BH868" s="764"/>
      <c r="BI868" s="764"/>
      <c r="BJ868" s="764"/>
      <c r="BS868" s="764"/>
      <c r="BT868" s="764"/>
      <c r="BU868" s="764"/>
      <c r="BV868" s="764"/>
      <c r="BW868" s="764"/>
      <c r="BX868" s="764"/>
      <c r="BY868" s="764"/>
      <c r="BZ868" s="764"/>
      <c r="CA868" s="764"/>
      <c r="CB868" s="764"/>
      <c r="CC868" s="764"/>
      <c r="CD868" s="764"/>
      <c r="CE868" s="764"/>
      <c r="CF868" s="764"/>
      <c r="CG868" s="764"/>
      <c r="CH868" s="764"/>
      <c r="CI868" s="764"/>
      <c r="CJ868" s="764"/>
      <c r="CK868" s="764"/>
      <c r="CL868" s="764"/>
      <c r="CM868" s="764"/>
      <c r="CN868" s="764"/>
      <c r="CO868" s="764"/>
      <c r="CP868" s="764"/>
      <c r="CQ868" s="764"/>
      <c r="CR868" s="764"/>
      <c r="CS868" s="764"/>
      <c r="CT868" s="764"/>
      <c r="CU868" s="764"/>
      <c r="CV868" s="764"/>
      <c r="CW868" s="764"/>
      <c r="CX868" s="764"/>
      <c r="CY868" s="764"/>
      <c r="CZ868" s="764"/>
      <c r="DA868" s="764"/>
      <c r="DB868" s="764"/>
      <c r="DC868" s="764"/>
      <c r="DD868" s="764"/>
      <c r="DE868" s="764"/>
      <c r="DF868" s="764"/>
      <c r="DG868" s="764"/>
      <c r="DH868" s="764"/>
      <c r="DI868" s="764"/>
      <c r="DJ868" s="764"/>
      <c r="DK868" s="764"/>
      <c r="DL868" s="764"/>
      <c r="DM868" s="764"/>
      <c r="DN868" s="764"/>
      <c r="DO868" s="764"/>
      <c r="DP868" s="764"/>
      <c r="DQ868" s="764"/>
      <c r="DR868" s="764"/>
      <c r="DS868" s="764"/>
      <c r="DT868" s="764"/>
      <c r="DU868" s="764"/>
      <c r="DV868" s="764"/>
      <c r="DW868" s="764"/>
      <c r="DX868" s="764"/>
    </row>
    <row r="869" spans="1:156" ht="18.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BQ869" s="5"/>
      <c r="BR869" s="5"/>
      <c r="BS869" s="5"/>
      <c r="BT869" s="5"/>
      <c r="BU869" s="5"/>
      <c r="BV869" s="5"/>
      <c r="BW869" s="5"/>
      <c r="BX869" s="5"/>
      <c r="BY869" s="5"/>
      <c r="BZ869" s="5"/>
      <c r="CA869" s="5"/>
      <c r="CB869" s="5"/>
      <c r="CC869" s="5"/>
      <c r="CD869" s="5"/>
      <c r="CE869" s="5"/>
      <c r="CF869" s="5"/>
      <c r="CG869" s="5"/>
      <c r="CH869" s="5"/>
      <c r="CI869" s="5"/>
      <c r="CJ869" s="5"/>
      <c r="CK869" s="5"/>
      <c r="CL869" s="5"/>
    </row>
    <row r="870" spans="1:156" ht="18.75" customHeight="1">
      <c r="A870" s="5"/>
      <c r="E870" s="765"/>
      <c r="F870" s="766"/>
      <c r="G870" s="766"/>
      <c r="H870" s="766"/>
      <c r="I870" s="766"/>
      <c r="J870" s="767"/>
      <c r="K870" s="771" t="s">
        <v>144</v>
      </c>
      <c r="L870" s="771"/>
      <c r="M870" s="771"/>
      <c r="N870" s="771"/>
      <c r="O870" s="771"/>
      <c r="P870" s="771"/>
      <c r="Q870" s="771"/>
      <c r="R870" s="771"/>
      <c r="S870" s="771"/>
      <c r="T870" s="771"/>
      <c r="U870" s="771"/>
      <c r="V870" s="771"/>
      <c r="W870" s="771"/>
      <c r="X870" s="771"/>
      <c r="Y870" s="771"/>
      <c r="Z870" s="771"/>
      <c r="AA870" s="771"/>
      <c r="AB870" s="771"/>
      <c r="AC870" s="771"/>
      <c r="AD870" s="771"/>
      <c r="AE870" s="771"/>
      <c r="AF870" s="771"/>
      <c r="AG870" s="771"/>
      <c r="AH870" s="771"/>
      <c r="AI870" s="771"/>
      <c r="AJ870" s="771"/>
      <c r="AK870" s="771"/>
      <c r="AL870" s="771"/>
      <c r="AM870" s="771"/>
      <c r="AN870" s="771"/>
      <c r="AO870" s="771"/>
      <c r="AP870" s="771"/>
      <c r="AQ870" s="771"/>
      <c r="AR870" s="771"/>
      <c r="AS870" s="771"/>
      <c r="AT870" s="771"/>
      <c r="AU870" s="771" t="s">
        <v>145</v>
      </c>
      <c r="AV870" s="771"/>
      <c r="AW870" s="771"/>
      <c r="AX870" s="771"/>
      <c r="AY870" s="771"/>
      <c r="AZ870" s="771"/>
      <c r="BA870" s="771"/>
      <c r="BB870" s="771"/>
      <c r="BC870" s="771"/>
      <c r="BD870" s="771"/>
      <c r="BE870" s="771"/>
      <c r="BF870" s="771"/>
      <c r="BG870" s="771"/>
      <c r="BH870" s="771"/>
      <c r="BI870" s="771"/>
      <c r="BJ870" s="771"/>
      <c r="BS870" s="765"/>
      <c r="BT870" s="766"/>
      <c r="BU870" s="766"/>
      <c r="BV870" s="766"/>
      <c r="BW870" s="766"/>
      <c r="BX870" s="767"/>
      <c r="BY870" s="771" t="s">
        <v>144</v>
      </c>
      <c r="BZ870" s="771"/>
      <c r="CA870" s="771"/>
      <c r="CB870" s="771"/>
      <c r="CC870" s="771"/>
      <c r="CD870" s="771"/>
      <c r="CE870" s="771"/>
      <c r="CF870" s="771"/>
      <c r="CG870" s="771"/>
      <c r="CH870" s="771"/>
      <c r="CI870" s="771"/>
      <c r="CJ870" s="771"/>
      <c r="CK870" s="771"/>
      <c r="CL870" s="771"/>
      <c r="CM870" s="771"/>
      <c r="CN870" s="771"/>
      <c r="CO870" s="771"/>
      <c r="CP870" s="771"/>
      <c r="CQ870" s="771"/>
      <c r="CR870" s="771"/>
      <c r="CS870" s="771"/>
      <c r="CT870" s="771"/>
      <c r="CU870" s="771"/>
      <c r="CV870" s="771"/>
      <c r="CW870" s="771"/>
      <c r="CX870" s="771"/>
      <c r="CY870" s="771"/>
      <c r="CZ870" s="771"/>
      <c r="DA870" s="771"/>
      <c r="DB870" s="771"/>
      <c r="DC870" s="771"/>
      <c r="DD870" s="771"/>
      <c r="DE870" s="771"/>
      <c r="DF870" s="771"/>
      <c r="DG870" s="771"/>
      <c r="DH870" s="771"/>
      <c r="DI870" s="771" t="s">
        <v>145</v>
      </c>
      <c r="DJ870" s="771"/>
      <c r="DK870" s="771"/>
      <c r="DL870" s="771"/>
      <c r="DM870" s="771"/>
      <c r="DN870" s="771"/>
      <c r="DO870" s="771"/>
      <c r="DP870" s="771"/>
      <c r="DQ870" s="771"/>
      <c r="DR870" s="771"/>
      <c r="DS870" s="771"/>
      <c r="DT870" s="771"/>
      <c r="DU870" s="771"/>
      <c r="DV870" s="771"/>
      <c r="DW870" s="771"/>
      <c r="DX870" s="771"/>
    </row>
    <row r="871" spans="1:156" ht="18.75" customHeight="1">
      <c r="A871" s="5"/>
      <c r="E871" s="768"/>
      <c r="F871" s="769"/>
      <c r="G871" s="769"/>
      <c r="H871" s="769"/>
      <c r="I871" s="769"/>
      <c r="J871" s="770"/>
      <c r="K871" s="771" t="s">
        <v>146</v>
      </c>
      <c r="L871" s="771"/>
      <c r="M871" s="771"/>
      <c r="N871" s="771"/>
      <c r="O871" s="771"/>
      <c r="P871" s="771"/>
      <c r="Q871" s="771"/>
      <c r="R871" s="771"/>
      <c r="S871" s="771"/>
      <c r="T871" s="771"/>
      <c r="U871" s="771"/>
      <c r="V871" s="771"/>
      <c r="W871" s="771"/>
      <c r="X871" s="771"/>
      <c r="Y871" s="771"/>
      <c r="Z871" s="771"/>
      <c r="AA871" s="771"/>
      <c r="AB871" s="771"/>
      <c r="AC871" s="771" t="s">
        <v>147</v>
      </c>
      <c r="AD871" s="771"/>
      <c r="AE871" s="771"/>
      <c r="AF871" s="771"/>
      <c r="AG871" s="771"/>
      <c r="AH871" s="771"/>
      <c r="AI871" s="771"/>
      <c r="AJ871" s="771"/>
      <c r="AK871" s="771"/>
      <c r="AL871" s="771"/>
      <c r="AM871" s="771"/>
      <c r="AN871" s="771"/>
      <c r="AO871" s="771"/>
      <c r="AP871" s="771"/>
      <c r="AQ871" s="771"/>
      <c r="AR871" s="771"/>
      <c r="AS871" s="771"/>
      <c r="AT871" s="771"/>
      <c r="AU871" s="771"/>
      <c r="AV871" s="771"/>
      <c r="AW871" s="771"/>
      <c r="AX871" s="771"/>
      <c r="AY871" s="771"/>
      <c r="AZ871" s="771"/>
      <c r="BA871" s="771"/>
      <c r="BB871" s="771"/>
      <c r="BC871" s="771"/>
      <c r="BD871" s="771"/>
      <c r="BE871" s="771"/>
      <c r="BF871" s="771"/>
      <c r="BG871" s="771"/>
      <c r="BH871" s="771"/>
      <c r="BI871" s="771"/>
      <c r="BJ871" s="771"/>
      <c r="BS871" s="768"/>
      <c r="BT871" s="769"/>
      <c r="BU871" s="769"/>
      <c r="BV871" s="769"/>
      <c r="BW871" s="769"/>
      <c r="BX871" s="770"/>
      <c r="BY871" s="771" t="s">
        <v>146</v>
      </c>
      <c r="BZ871" s="771"/>
      <c r="CA871" s="771"/>
      <c r="CB871" s="771"/>
      <c r="CC871" s="771"/>
      <c r="CD871" s="771"/>
      <c r="CE871" s="771"/>
      <c r="CF871" s="771"/>
      <c r="CG871" s="771"/>
      <c r="CH871" s="771"/>
      <c r="CI871" s="771"/>
      <c r="CJ871" s="771"/>
      <c r="CK871" s="771"/>
      <c r="CL871" s="771"/>
      <c r="CM871" s="771"/>
      <c r="CN871" s="771"/>
      <c r="CO871" s="771"/>
      <c r="CP871" s="771"/>
      <c r="CQ871" s="771" t="s">
        <v>147</v>
      </c>
      <c r="CR871" s="771"/>
      <c r="CS871" s="771"/>
      <c r="CT871" s="771"/>
      <c r="CU871" s="771"/>
      <c r="CV871" s="771"/>
      <c r="CW871" s="771"/>
      <c r="CX871" s="771"/>
      <c r="CY871" s="771"/>
      <c r="CZ871" s="771"/>
      <c r="DA871" s="771"/>
      <c r="DB871" s="771"/>
      <c r="DC871" s="771"/>
      <c r="DD871" s="771"/>
      <c r="DE871" s="771"/>
      <c r="DF871" s="771"/>
      <c r="DG871" s="771"/>
      <c r="DH871" s="771"/>
      <c r="DI871" s="771"/>
      <c r="DJ871" s="771"/>
      <c r="DK871" s="771"/>
      <c r="DL871" s="771"/>
      <c r="DM871" s="771"/>
      <c r="DN871" s="771"/>
      <c r="DO871" s="771"/>
      <c r="DP871" s="771"/>
      <c r="DQ871" s="771"/>
      <c r="DR871" s="771"/>
      <c r="DS871" s="771"/>
      <c r="DT871" s="771"/>
      <c r="DU871" s="771"/>
      <c r="DV871" s="771"/>
      <c r="DW871" s="771"/>
      <c r="DX871" s="771"/>
    </row>
    <row r="872" spans="1:156" ht="18.75" customHeight="1">
      <c r="A872" s="5"/>
      <c r="E872" s="755" t="s">
        <v>148</v>
      </c>
      <c r="F872" s="756"/>
      <c r="G872" s="756"/>
      <c r="H872" s="756"/>
      <c r="I872" s="756"/>
      <c r="J872" s="757"/>
      <c r="K872" s="774" t="str">
        <f>IF(U280&lt;&gt;"",U280,"")</f>
        <v>01市立東小学校</v>
      </c>
      <c r="L872" s="775"/>
      <c r="M872" s="775"/>
      <c r="N872" s="775"/>
      <c r="O872" s="775"/>
      <c r="P872" s="775"/>
      <c r="Q872" s="775"/>
      <c r="R872" s="775"/>
      <c r="S872" s="775"/>
      <c r="T872" s="775"/>
      <c r="U872" s="775"/>
      <c r="V872" s="775"/>
      <c r="W872" s="775"/>
      <c r="X872" s="775"/>
      <c r="Y872" s="775"/>
      <c r="Z872" s="775"/>
      <c r="AA872" s="775"/>
      <c r="AB872" s="776"/>
      <c r="AC872" s="754" t="str">
        <f>IF(U300&lt;&gt;"",U300,"")</f>
        <v>03市立市民会館</v>
      </c>
      <c r="AD872" s="754"/>
      <c r="AE872" s="754"/>
      <c r="AF872" s="754"/>
      <c r="AG872" s="754"/>
      <c r="AH872" s="754"/>
      <c r="AI872" s="754"/>
      <c r="AJ872" s="754"/>
      <c r="AK872" s="754"/>
      <c r="AL872" s="754"/>
      <c r="AM872" s="754"/>
      <c r="AN872" s="754"/>
      <c r="AO872" s="754"/>
      <c r="AP872" s="754"/>
      <c r="AQ872" s="754"/>
      <c r="AR872" s="754"/>
      <c r="AS872" s="754"/>
      <c r="AT872" s="754"/>
      <c r="AU872" s="754" t="str">
        <f>IF(AND(U321&lt;&gt;"",U321&lt;&gt;"指定無"),U321&amp;AK321&amp;AS321,"")</f>
        <v>施設3階</v>
      </c>
      <c r="AV872" s="754"/>
      <c r="AW872" s="754"/>
      <c r="AX872" s="754"/>
      <c r="AY872" s="754"/>
      <c r="AZ872" s="754"/>
      <c r="BA872" s="754"/>
      <c r="BB872" s="754"/>
      <c r="BC872" s="754"/>
      <c r="BD872" s="754"/>
      <c r="BE872" s="754"/>
      <c r="BF872" s="754"/>
      <c r="BG872" s="754"/>
      <c r="BH872" s="754"/>
      <c r="BI872" s="754"/>
      <c r="BJ872" s="754"/>
      <c r="BS872" s="755" t="s">
        <v>148</v>
      </c>
      <c r="BT872" s="756"/>
      <c r="BU872" s="756"/>
      <c r="BV872" s="756"/>
      <c r="BW872" s="756"/>
      <c r="BX872" s="757"/>
      <c r="BY872" s="773" t="s">
        <v>398</v>
      </c>
      <c r="BZ872" s="773"/>
      <c r="CA872" s="773"/>
      <c r="CB872" s="773"/>
      <c r="CC872" s="773"/>
      <c r="CD872" s="773"/>
      <c r="CE872" s="773"/>
      <c r="CF872" s="773"/>
      <c r="CG872" s="773"/>
      <c r="CH872" s="773"/>
      <c r="CI872" s="773"/>
      <c r="CJ872" s="773"/>
      <c r="CK872" s="773"/>
      <c r="CL872" s="773"/>
      <c r="CM872" s="773"/>
      <c r="CN872" s="773"/>
      <c r="CO872" s="773"/>
      <c r="CP872" s="773"/>
      <c r="CQ872" s="773" t="s">
        <v>400</v>
      </c>
      <c r="CR872" s="773"/>
      <c r="CS872" s="773"/>
      <c r="CT872" s="773"/>
      <c r="CU872" s="773"/>
      <c r="CV872" s="773"/>
      <c r="CW872" s="773"/>
      <c r="CX872" s="773"/>
      <c r="CY872" s="773"/>
      <c r="CZ872" s="773"/>
      <c r="DA872" s="773"/>
      <c r="DB872" s="773"/>
      <c r="DC872" s="773"/>
      <c r="DD872" s="773"/>
      <c r="DE872" s="773"/>
      <c r="DF872" s="773"/>
      <c r="DG872" s="773"/>
      <c r="DH872" s="773"/>
      <c r="DI872" s="773" t="s">
        <v>452</v>
      </c>
      <c r="DJ872" s="773"/>
      <c r="DK872" s="773"/>
      <c r="DL872" s="773"/>
      <c r="DM872" s="773"/>
      <c r="DN872" s="773"/>
      <c r="DO872" s="773"/>
      <c r="DP872" s="773"/>
      <c r="DQ872" s="773"/>
      <c r="DR872" s="773"/>
      <c r="DS872" s="773"/>
      <c r="DT872" s="773"/>
      <c r="DU872" s="773"/>
      <c r="DV872" s="773"/>
      <c r="DW872" s="773"/>
      <c r="DX872" s="773"/>
      <c r="ED872" s="206"/>
      <c r="EE872" s="206"/>
      <c r="EF872" s="206"/>
      <c r="EG872" s="206"/>
      <c r="EH872" s="206"/>
      <c r="EI872" s="206"/>
      <c r="EJ872" s="206"/>
      <c r="EK872" s="206"/>
      <c r="EL872" s="206"/>
      <c r="EM872" s="206"/>
      <c r="EN872" s="205"/>
      <c r="EO872" s="205"/>
      <c r="EP872" s="205"/>
      <c r="EQ872" s="205"/>
      <c r="ER872" s="205"/>
      <c r="ES872" s="205"/>
      <c r="ET872" s="205"/>
      <c r="EU872" s="205"/>
      <c r="EV872" s="205"/>
      <c r="EW872" s="205"/>
      <c r="EX872" s="205"/>
      <c r="EY872" s="205"/>
      <c r="EZ872" s="205"/>
    </row>
    <row r="873" spans="1:156" ht="18.75" customHeight="1">
      <c r="A873" s="5"/>
      <c r="E873" s="755" t="s">
        <v>151</v>
      </c>
      <c r="F873" s="756"/>
      <c r="G873" s="756"/>
      <c r="H873" s="756"/>
      <c r="I873" s="756"/>
      <c r="J873" s="757"/>
      <c r="K873" s="774" t="str">
        <f>IF(U283&lt;&gt;"",U283,"")</f>
        <v>47市立西南ｺﾐｭﾆﾃｨｾﾝﾀｰ</v>
      </c>
      <c r="L873" s="775"/>
      <c r="M873" s="775"/>
      <c r="N873" s="775"/>
      <c r="O873" s="775"/>
      <c r="P873" s="775"/>
      <c r="Q873" s="775"/>
      <c r="R873" s="775"/>
      <c r="S873" s="775"/>
      <c r="T873" s="775"/>
      <c r="U873" s="775"/>
      <c r="V873" s="775"/>
      <c r="W873" s="775"/>
      <c r="X873" s="775"/>
      <c r="Y873" s="775"/>
      <c r="Z873" s="775"/>
      <c r="AA873" s="775"/>
      <c r="AB873" s="776"/>
      <c r="AC873" s="754" t="str">
        <f>IF(U303&lt;&gt;"",U303,"")</f>
        <v>第２ねやがわ園</v>
      </c>
      <c r="AD873" s="754"/>
      <c r="AE873" s="754"/>
      <c r="AF873" s="754"/>
      <c r="AG873" s="754"/>
      <c r="AH873" s="754"/>
      <c r="AI873" s="754"/>
      <c r="AJ873" s="754"/>
      <c r="AK873" s="754"/>
      <c r="AL873" s="754"/>
      <c r="AM873" s="754"/>
      <c r="AN873" s="754"/>
      <c r="AO873" s="754"/>
      <c r="AP873" s="754"/>
      <c r="AQ873" s="754"/>
      <c r="AR873" s="754"/>
      <c r="AS873" s="754"/>
      <c r="AT873" s="754"/>
      <c r="AU873" s="754" t="str">
        <f>IF(AND(U322&lt;&gt;"",U322&lt;&gt;"指定無"),U322&amp;AK322&amp;AS322,"")</f>
        <v>施設3階</v>
      </c>
      <c r="AV873" s="754"/>
      <c r="AW873" s="754"/>
      <c r="AX873" s="754"/>
      <c r="AY873" s="754"/>
      <c r="AZ873" s="754"/>
      <c r="BA873" s="754"/>
      <c r="BB873" s="754"/>
      <c r="BC873" s="754"/>
      <c r="BD873" s="754"/>
      <c r="BE873" s="754"/>
      <c r="BF873" s="754"/>
      <c r="BG873" s="754"/>
      <c r="BH873" s="754"/>
      <c r="BI873" s="754"/>
      <c r="BJ873" s="754"/>
      <c r="BS873" s="755" t="s">
        <v>151</v>
      </c>
      <c r="BT873" s="756"/>
      <c r="BU873" s="756"/>
      <c r="BV873" s="756"/>
      <c r="BW873" s="756"/>
      <c r="BX873" s="757"/>
      <c r="BY873" s="773" t="s">
        <v>398</v>
      </c>
      <c r="BZ873" s="773"/>
      <c r="CA873" s="773"/>
      <c r="CB873" s="773"/>
      <c r="CC873" s="773"/>
      <c r="CD873" s="773"/>
      <c r="CE873" s="773"/>
      <c r="CF873" s="773"/>
      <c r="CG873" s="773"/>
      <c r="CH873" s="773"/>
      <c r="CI873" s="773"/>
      <c r="CJ873" s="773"/>
      <c r="CK873" s="773"/>
      <c r="CL873" s="773"/>
      <c r="CM873" s="773"/>
      <c r="CN873" s="773"/>
      <c r="CO873" s="773"/>
      <c r="CP873" s="773"/>
      <c r="CQ873" s="773" t="s">
        <v>400</v>
      </c>
      <c r="CR873" s="773"/>
      <c r="CS873" s="773"/>
      <c r="CT873" s="773"/>
      <c r="CU873" s="773"/>
      <c r="CV873" s="773"/>
      <c r="CW873" s="773"/>
      <c r="CX873" s="773"/>
      <c r="CY873" s="773"/>
      <c r="CZ873" s="773"/>
      <c r="DA873" s="773"/>
      <c r="DB873" s="773"/>
      <c r="DC873" s="773"/>
      <c r="DD873" s="773"/>
      <c r="DE873" s="773"/>
      <c r="DF873" s="773"/>
      <c r="DG873" s="773"/>
      <c r="DH873" s="773"/>
      <c r="DI873" s="773" t="s">
        <v>452</v>
      </c>
      <c r="DJ873" s="773"/>
      <c r="DK873" s="773"/>
      <c r="DL873" s="773"/>
      <c r="DM873" s="773"/>
      <c r="DN873" s="773"/>
      <c r="DO873" s="773"/>
      <c r="DP873" s="773"/>
      <c r="DQ873" s="773"/>
      <c r="DR873" s="773"/>
      <c r="DS873" s="773"/>
      <c r="DT873" s="773"/>
      <c r="DU873" s="773"/>
      <c r="DV873" s="773"/>
      <c r="DW873" s="773"/>
      <c r="DX873" s="773"/>
      <c r="ED873" s="206"/>
      <c r="EE873" s="206"/>
      <c r="EF873" s="206"/>
      <c r="EG873" s="206"/>
      <c r="EH873" s="206"/>
      <c r="EI873" s="206"/>
      <c r="EJ873" s="206"/>
      <c r="EK873" s="206"/>
      <c r="EL873" s="206"/>
      <c r="EM873" s="206"/>
      <c r="EN873" s="205"/>
      <c r="EO873" s="205"/>
      <c r="EP873" s="205"/>
      <c r="EQ873" s="205"/>
      <c r="ER873" s="205"/>
      <c r="ES873" s="205"/>
      <c r="ET873" s="205"/>
      <c r="EU873" s="205"/>
      <c r="EV873" s="205"/>
      <c r="EW873" s="205"/>
      <c r="EX873" s="205"/>
      <c r="EY873" s="205"/>
      <c r="EZ873" s="205"/>
    </row>
    <row r="874" spans="1:156" ht="18.75" hidden="1" customHeight="1">
      <c r="A874" s="5"/>
      <c r="E874" s="755" t="s">
        <v>152</v>
      </c>
      <c r="F874" s="756"/>
      <c r="G874" s="756"/>
      <c r="H874" s="756"/>
      <c r="I874" s="756"/>
      <c r="J874" s="757"/>
      <c r="K874" s="774" t="str">
        <f>IF(U286&lt;&gt;"",U286,"")</f>
        <v/>
      </c>
      <c r="L874" s="775"/>
      <c r="M874" s="775"/>
      <c r="N874" s="775"/>
      <c r="O874" s="775"/>
      <c r="P874" s="775"/>
      <c r="Q874" s="775"/>
      <c r="R874" s="775"/>
      <c r="S874" s="775"/>
      <c r="T874" s="775"/>
      <c r="U874" s="775"/>
      <c r="V874" s="775"/>
      <c r="W874" s="775"/>
      <c r="X874" s="775"/>
      <c r="Y874" s="775"/>
      <c r="Z874" s="775"/>
      <c r="AA874" s="775"/>
      <c r="AB874" s="776"/>
      <c r="AC874" s="754" t="str">
        <f>IF(U306&lt;&gt;"",U306,"")</f>
        <v/>
      </c>
      <c r="AD874" s="754"/>
      <c r="AE874" s="754"/>
      <c r="AF874" s="754"/>
      <c r="AG874" s="754"/>
      <c r="AH874" s="754"/>
      <c r="AI874" s="754"/>
      <c r="AJ874" s="754"/>
      <c r="AK874" s="754"/>
      <c r="AL874" s="754"/>
      <c r="AM874" s="754"/>
      <c r="AN874" s="754"/>
      <c r="AO874" s="754"/>
      <c r="AP874" s="754"/>
      <c r="AQ874" s="754"/>
      <c r="AR874" s="754"/>
      <c r="AS874" s="754"/>
      <c r="AT874" s="754"/>
      <c r="AU874" s="754" t="str">
        <f>IF(AND(U323&lt;&gt;"",U323&lt;&gt;"指定無"),U323&amp;AK323&amp;AS323,"")</f>
        <v/>
      </c>
      <c r="AV874" s="754"/>
      <c r="AW874" s="754"/>
      <c r="AX874" s="754"/>
      <c r="AY874" s="754"/>
      <c r="AZ874" s="754"/>
      <c r="BA874" s="754"/>
      <c r="BB874" s="754"/>
      <c r="BC874" s="754"/>
      <c r="BD874" s="754"/>
      <c r="BE874" s="754"/>
      <c r="BF874" s="754"/>
      <c r="BG874" s="754"/>
      <c r="BH874" s="754"/>
      <c r="BI874" s="754"/>
      <c r="BJ874" s="754"/>
      <c r="BS874" s="755" t="s">
        <v>152</v>
      </c>
      <c r="BT874" s="756"/>
      <c r="BU874" s="756"/>
      <c r="BV874" s="756"/>
      <c r="BW874" s="756"/>
      <c r="BX874" s="757"/>
      <c r="BY874" s="773" t="s">
        <v>398</v>
      </c>
      <c r="BZ874" s="773"/>
      <c r="CA874" s="773"/>
      <c r="CB874" s="773"/>
      <c r="CC874" s="773"/>
      <c r="CD874" s="773"/>
      <c r="CE874" s="773"/>
      <c r="CF874" s="773"/>
      <c r="CG874" s="773"/>
      <c r="CH874" s="773"/>
      <c r="CI874" s="773"/>
      <c r="CJ874" s="773"/>
      <c r="CK874" s="773"/>
      <c r="CL874" s="773"/>
      <c r="CM874" s="773"/>
      <c r="CN874" s="773"/>
      <c r="CO874" s="773"/>
      <c r="CP874" s="773"/>
      <c r="CQ874" s="773" t="s">
        <v>400</v>
      </c>
      <c r="CR874" s="773"/>
      <c r="CS874" s="773"/>
      <c r="CT874" s="773"/>
      <c r="CU874" s="773"/>
      <c r="CV874" s="773"/>
      <c r="CW874" s="773"/>
      <c r="CX874" s="773"/>
      <c r="CY874" s="773"/>
      <c r="CZ874" s="773"/>
      <c r="DA874" s="773"/>
      <c r="DB874" s="773"/>
      <c r="DC874" s="773"/>
      <c r="DD874" s="773"/>
      <c r="DE874" s="773"/>
      <c r="DF874" s="773"/>
      <c r="DG874" s="773"/>
      <c r="DH874" s="773"/>
      <c r="DI874" s="773" t="s">
        <v>452</v>
      </c>
      <c r="DJ874" s="773"/>
      <c r="DK874" s="773"/>
      <c r="DL874" s="773"/>
      <c r="DM874" s="773"/>
      <c r="DN874" s="773"/>
      <c r="DO874" s="773"/>
      <c r="DP874" s="773"/>
      <c r="DQ874" s="773"/>
      <c r="DR874" s="773"/>
      <c r="DS874" s="773"/>
      <c r="DT874" s="773"/>
      <c r="DU874" s="773"/>
      <c r="DV874" s="773"/>
      <c r="DW874" s="773"/>
      <c r="DX874" s="773"/>
      <c r="ED874" s="206"/>
      <c r="EE874" s="206"/>
      <c r="EF874" s="206"/>
      <c r="EG874" s="206"/>
      <c r="EH874" s="206"/>
      <c r="EI874" s="206"/>
      <c r="EJ874" s="206"/>
      <c r="EK874" s="206"/>
      <c r="EL874" s="206"/>
      <c r="EM874" s="206"/>
      <c r="EN874" s="205"/>
      <c r="EO874" s="205"/>
      <c r="EP874" s="205"/>
      <c r="EQ874" s="205"/>
      <c r="ER874" s="205"/>
      <c r="ES874" s="205"/>
      <c r="ET874" s="205"/>
      <c r="EU874" s="205"/>
      <c r="EV874" s="205"/>
      <c r="EW874" s="205"/>
      <c r="EX874" s="205"/>
      <c r="EY874" s="205"/>
      <c r="EZ874" s="205"/>
    </row>
    <row r="875" spans="1:156" ht="18.75" hidden="1" customHeight="1">
      <c r="A875" s="5"/>
      <c r="E875" s="755" t="s">
        <v>149</v>
      </c>
      <c r="F875" s="756"/>
      <c r="G875" s="756"/>
      <c r="H875" s="756"/>
      <c r="I875" s="756"/>
      <c r="J875" s="757"/>
      <c r="K875" s="774" t="str">
        <f>IF(U289&lt;&gt;"",U289,"")</f>
        <v/>
      </c>
      <c r="L875" s="775"/>
      <c r="M875" s="775"/>
      <c r="N875" s="775"/>
      <c r="O875" s="775"/>
      <c r="P875" s="775"/>
      <c r="Q875" s="775"/>
      <c r="R875" s="775"/>
      <c r="S875" s="775"/>
      <c r="T875" s="775"/>
      <c r="U875" s="775"/>
      <c r="V875" s="775"/>
      <c r="W875" s="775"/>
      <c r="X875" s="775"/>
      <c r="Y875" s="775"/>
      <c r="Z875" s="775"/>
      <c r="AA875" s="775"/>
      <c r="AB875" s="776"/>
      <c r="AC875" s="754" t="str">
        <f>IF(U309&lt;&gt;"",U309,"")</f>
        <v/>
      </c>
      <c r="AD875" s="754"/>
      <c r="AE875" s="754"/>
      <c r="AF875" s="754"/>
      <c r="AG875" s="754"/>
      <c r="AH875" s="754"/>
      <c r="AI875" s="754"/>
      <c r="AJ875" s="754"/>
      <c r="AK875" s="754"/>
      <c r="AL875" s="754"/>
      <c r="AM875" s="754"/>
      <c r="AN875" s="754"/>
      <c r="AO875" s="754"/>
      <c r="AP875" s="754"/>
      <c r="AQ875" s="754"/>
      <c r="AR875" s="754"/>
      <c r="AS875" s="754"/>
      <c r="AT875" s="754"/>
      <c r="AU875" s="754" t="str">
        <f>IF(AND(U324&lt;&gt;"",U324&lt;&gt;"指定無"),U324&amp;AK324&amp;AS324,"")</f>
        <v/>
      </c>
      <c r="AV875" s="754"/>
      <c r="AW875" s="754"/>
      <c r="AX875" s="754"/>
      <c r="AY875" s="754"/>
      <c r="AZ875" s="754"/>
      <c r="BA875" s="754"/>
      <c r="BB875" s="754"/>
      <c r="BC875" s="754"/>
      <c r="BD875" s="754"/>
      <c r="BE875" s="754"/>
      <c r="BF875" s="754"/>
      <c r="BG875" s="754"/>
      <c r="BH875" s="754"/>
      <c r="BI875" s="754"/>
      <c r="BJ875" s="754"/>
      <c r="BS875" s="755" t="s">
        <v>149</v>
      </c>
      <c r="BT875" s="756"/>
      <c r="BU875" s="756"/>
      <c r="BV875" s="756"/>
      <c r="BW875" s="756"/>
      <c r="BX875" s="757"/>
      <c r="BY875" s="773" t="s">
        <v>399</v>
      </c>
      <c r="BZ875" s="773"/>
      <c r="CA875" s="773"/>
      <c r="CB875" s="773"/>
      <c r="CC875" s="773"/>
      <c r="CD875" s="773"/>
      <c r="CE875" s="773"/>
      <c r="CF875" s="773"/>
      <c r="CG875" s="773"/>
      <c r="CH875" s="773"/>
      <c r="CI875" s="773"/>
      <c r="CJ875" s="773"/>
      <c r="CK875" s="773"/>
      <c r="CL875" s="773"/>
      <c r="CM875" s="773"/>
      <c r="CN875" s="773"/>
      <c r="CO875" s="773"/>
      <c r="CP875" s="773"/>
      <c r="CQ875" s="773" t="s">
        <v>401</v>
      </c>
      <c r="CR875" s="773"/>
      <c r="CS875" s="773"/>
      <c r="CT875" s="773"/>
      <c r="CU875" s="773"/>
      <c r="CV875" s="773"/>
      <c r="CW875" s="773"/>
      <c r="CX875" s="773"/>
      <c r="CY875" s="773"/>
      <c r="CZ875" s="773"/>
      <c r="DA875" s="773"/>
      <c r="DB875" s="773"/>
      <c r="DC875" s="773"/>
      <c r="DD875" s="773"/>
      <c r="DE875" s="773"/>
      <c r="DF875" s="773"/>
      <c r="DG875" s="773"/>
      <c r="DH875" s="773"/>
      <c r="DI875" s="773" t="s">
        <v>403</v>
      </c>
      <c r="DJ875" s="773"/>
      <c r="DK875" s="773"/>
      <c r="DL875" s="773"/>
      <c r="DM875" s="773"/>
      <c r="DN875" s="773"/>
      <c r="DO875" s="773"/>
      <c r="DP875" s="773"/>
      <c r="DQ875" s="773"/>
      <c r="DR875" s="773"/>
      <c r="DS875" s="773"/>
      <c r="DT875" s="773"/>
      <c r="DU875" s="773"/>
      <c r="DV875" s="773"/>
      <c r="DW875" s="773"/>
      <c r="DX875" s="773"/>
      <c r="ED875" s="205"/>
      <c r="EE875" s="205"/>
      <c r="EF875" s="205"/>
      <c r="EG875" s="205"/>
      <c r="EH875" s="205"/>
      <c r="EI875" s="205"/>
      <c r="EJ875" s="205"/>
      <c r="EK875" s="205"/>
      <c r="EL875" s="205"/>
      <c r="EM875" s="205"/>
      <c r="EN875" s="205"/>
      <c r="EO875" s="205"/>
      <c r="EP875" s="205"/>
      <c r="EQ875" s="205"/>
      <c r="ER875" s="205"/>
      <c r="ES875" s="205"/>
      <c r="ET875" s="205"/>
      <c r="EU875" s="205"/>
      <c r="EV875" s="205"/>
      <c r="EW875" s="205"/>
      <c r="EX875" s="205"/>
      <c r="EY875" s="205"/>
      <c r="EZ875" s="205"/>
    </row>
    <row r="876" spans="1:156" ht="18.75" hidden="1" customHeight="1">
      <c r="A876" s="5"/>
      <c r="E876" s="755" t="s">
        <v>150</v>
      </c>
      <c r="F876" s="756"/>
      <c r="G876" s="756"/>
      <c r="H876" s="756"/>
      <c r="I876" s="756"/>
      <c r="J876" s="757"/>
      <c r="K876" s="774" t="str">
        <f>IF(U292&lt;&gt;"",U292,"")</f>
        <v/>
      </c>
      <c r="L876" s="775"/>
      <c r="M876" s="775"/>
      <c r="N876" s="775"/>
      <c r="O876" s="775"/>
      <c r="P876" s="775"/>
      <c r="Q876" s="775"/>
      <c r="R876" s="775"/>
      <c r="S876" s="775"/>
      <c r="T876" s="775"/>
      <c r="U876" s="775"/>
      <c r="V876" s="775"/>
      <c r="W876" s="775"/>
      <c r="X876" s="775"/>
      <c r="Y876" s="775"/>
      <c r="Z876" s="775"/>
      <c r="AA876" s="775"/>
      <c r="AB876" s="776"/>
      <c r="AC876" s="754" t="str">
        <f>IF(U312&lt;&gt;"",U312,"")</f>
        <v/>
      </c>
      <c r="AD876" s="754"/>
      <c r="AE876" s="754"/>
      <c r="AF876" s="754"/>
      <c r="AG876" s="754"/>
      <c r="AH876" s="754"/>
      <c r="AI876" s="754"/>
      <c r="AJ876" s="754"/>
      <c r="AK876" s="754"/>
      <c r="AL876" s="754"/>
      <c r="AM876" s="754"/>
      <c r="AN876" s="754"/>
      <c r="AO876" s="754"/>
      <c r="AP876" s="754"/>
      <c r="AQ876" s="754"/>
      <c r="AR876" s="754"/>
      <c r="AS876" s="754"/>
      <c r="AT876" s="754"/>
      <c r="AU876" s="754" t="str">
        <f>IF(AND(U325&lt;&gt;"",U325&lt;&gt;"指定無"),U325&amp;AK325&amp;AS325,"")</f>
        <v/>
      </c>
      <c r="AV876" s="754"/>
      <c r="AW876" s="754"/>
      <c r="AX876" s="754"/>
      <c r="AY876" s="754"/>
      <c r="AZ876" s="754"/>
      <c r="BA876" s="754"/>
      <c r="BB876" s="754"/>
      <c r="BC876" s="754"/>
      <c r="BD876" s="754"/>
      <c r="BE876" s="754"/>
      <c r="BF876" s="754"/>
      <c r="BG876" s="754"/>
      <c r="BH876" s="754"/>
      <c r="BI876" s="754"/>
      <c r="BJ876" s="754"/>
      <c r="BS876" s="755" t="s">
        <v>150</v>
      </c>
      <c r="BT876" s="756"/>
      <c r="BU876" s="756"/>
      <c r="BV876" s="756"/>
      <c r="BW876" s="756"/>
      <c r="BX876" s="757"/>
      <c r="BY876" s="773" t="s">
        <v>400</v>
      </c>
      <c r="BZ876" s="773"/>
      <c r="CA876" s="773"/>
      <c r="CB876" s="773"/>
      <c r="CC876" s="773"/>
      <c r="CD876" s="773"/>
      <c r="CE876" s="773"/>
      <c r="CF876" s="773"/>
      <c r="CG876" s="773"/>
      <c r="CH876" s="773"/>
      <c r="CI876" s="773"/>
      <c r="CJ876" s="773"/>
      <c r="CK876" s="773"/>
      <c r="CL876" s="773"/>
      <c r="CM876" s="773"/>
      <c r="CN876" s="773"/>
      <c r="CO876" s="773"/>
      <c r="CP876" s="773"/>
      <c r="CQ876" s="773" t="s">
        <v>400</v>
      </c>
      <c r="CR876" s="773"/>
      <c r="CS876" s="773"/>
      <c r="CT876" s="773"/>
      <c r="CU876" s="773"/>
      <c r="CV876" s="773"/>
      <c r="CW876" s="773"/>
      <c r="CX876" s="773"/>
      <c r="CY876" s="773"/>
      <c r="CZ876" s="773"/>
      <c r="DA876" s="773"/>
      <c r="DB876" s="773"/>
      <c r="DC876" s="773"/>
      <c r="DD876" s="773"/>
      <c r="DE876" s="773"/>
      <c r="DF876" s="773"/>
      <c r="DG876" s="773"/>
      <c r="DH876" s="773"/>
      <c r="DI876" s="773" t="s">
        <v>453</v>
      </c>
      <c r="DJ876" s="773"/>
      <c r="DK876" s="773"/>
      <c r="DL876" s="773"/>
      <c r="DM876" s="773"/>
      <c r="DN876" s="773"/>
      <c r="DO876" s="773"/>
      <c r="DP876" s="773"/>
      <c r="DQ876" s="773"/>
      <c r="DR876" s="773"/>
      <c r="DS876" s="773"/>
      <c r="DT876" s="773"/>
      <c r="DU876" s="773"/>
      <c r="DV876" s="773"/>
      <c r="DW876" s="773"/>
      <c r="DX876" s="773"/>
      <c r="ED876" s="205"/>
      <c r="EE876" s="205"/>
      <c r="EF876" s="205"/>
      <c r="EG876" s="205"/>
      <c r="EH876" s="205"/>
      <c r="EI876" s="205"/>
      <c r="EJ876" s="205"/>
      <c r="EK876" s="205"/>
      <c r="EL876" s="205"/>
      <c r="EM876" s="205"/>
      <c r="EN876" s="205"/>
      <c r="EO876" s="205"/>
      <c r="EP876" s="205"/>
      <c r="EQ876" s="205"/>
      <c r="ER876" s="205"/>
      <c r="ES876" s="205"/>
      <c r="ET876" s="205"/>
      <c r="EU876" s="205"/>
      <c r="EV876" s="205"/>
      <c r="EW876" s="205"/>
      <c r="EX876" s="205"/>
      <c r="EY876" s="205"/>
      <c r="EZ876" s="205"/>
    </row>
    <row r="877" spans="1:156" ht="18.75" customHeight="1" thickBot="1">
      <c r="A877" s="5"/>
      <c r="B877" s="5"/>
      <c r="C877" s="5"/>
      <c r="D877" s="5"/>
      <c r="E877" s="5"/>
      <c r="F877" s="5"/>
      <c r="G877" s="5"/>
      <c r="H877" s="5"/>
      <c r="I877" s="5"/>
      <c r="J877" s="5"/>
      <c r="K877" s="5"/>
      <c r="L877" s="5"/>
      <c r="M877" s="5"/>
      <c r="N877" s="5"/>
      <c r="O877" s="5"/>
      <c r="P877" s="5"/>
      <c r="Q877" s="5"/>
      <c r="R877" s="5"/>
      <c r="S877" s="5"/>
      <c r="T877" s="5"/>
      <c r="U877" s="5"/>
      <c r="V877" s="5"/>
      <c r="W877" s="5"/>
      <c r="X877" s="5"/>
    </row>
    <row r="878" spans="1:156" ht="18.75" customHeight="1">
      <c r="A878" s="5"/>
      <c r="B878" s="5"/>
      <c r="C878" s="5"/>
      <c r="D878" s="5"/>
      <c r="E878" s="83"/>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c r="AD878" s="156"/>
      <c r="AE878" s="156"/>
      <c r="AF878" s="156"/>
      <c r="AG878" s="156"/>
      <c r="AH878" s="156"/>
      <c r="AI878" s="156"/>
      <c r="AJ878" s="156"/>
      <c r="AK878" s="156"/>
      <c r="AL878" s="156"/>
      <c r="AM878" s="156"/>
      <c r="AN878" s="156"/>
      <c r="AO878" s="156"/>
      <c r="AP878" s="156"/>
      <c r="AQ878" s="156"/>
      <c r="AR878" s="156"/>
      <c r="AS878" s="156"/>
      <c r="AT878" s="156"/>
      <c r="AU878" s="156"/>
      <c r="AV878" s="156"/>
      <c r="AW878" s="156"/>
      <c r="AX878" s="156"/>
      <c r="AY878" s="156"/>
      <c r="AZ878" s="156"/>
      <c r="BA878" s="156"/>
      <c r="BB878" s="156"/>
      <c r="BC878" s="156"/>
      <c r="BD878" s="156"/>
      <c r="BE878" s="156"/>
      <c r="BF878" s="156"/>
      <c r="BG878" s="156"/>
      <c r="BH878" s="156"/>
      <c r="BI878" s="156"/>
      <c r="BJ878" s="157"/>
      <c r="BS878" s="83"/>
      <c r="BT878" s="156"/>
      <c r="BU878" s="156"/>
      <c r="BV878" s="156"/>
      <c r="BW878" s="156"/>
      <c r="BX878" s="156"/>
      <c r="BY878" s="156"/>
      <c r="BZ878" s="156"/>
      <c r="CA878" s="156"/>
      <c r="CB878" s="156"/>
      <c r="CC878" s="156"/>
      <c r="CD878" s="156"/>
      <c r="CE878" s="156"/>
      <c r="CF878" s="156"/>
      <c r="CG878" s="156"/>
      <c r="CH878" s="156"/>
      <c r="CI878" s="156"/>
      <c r="CJ878" s="156"/>
      <c r="CK878" s="156"/>
      <c r="CL878" s="156"/>
      <c r="CM878" s="156"/>
      <c r="CN878" s="156"/>
      <c r="CO878" s="156"/>
      <c r="CP878" s="156"/>
      <c r="CQ878" s="156"/>
      <c r="CR878" s="156"/>
      <c r="CS878" s="156"/>
      <c r="CT878" s="156"/>
      <c r="CU878" s="156"/>
      <c r="CV878" s="156"/>
      <c r="CW878" s="156"/>
      <c r="CX878" s="156"/>
      <c r="CY878" s="156"/>
      <c r="CZ878" s="156"/>
      <c r="DA878" s="156"/>
      <c r="DB878" s="156"/>
      <c r="DC878" s="156"/>
      <c r="DD878" s="156"/>
      <c r="DE878" s="156"/>
      <c r="DF878" s="156"/>
      <c r="DG878" s="156"/>
      <c r="DH878" s="156"/>
      <c r="DI878" s="156"/>
      <c r="DJ878" s="156"/>
      <c r="DK878" s="156"/>
      <c r="DL878" s="156"/>
      <c r="DM878" s="156"/>
      <c r="DN878" s="156"/>
      <c r="DO878" s="156"/>
      <c r="DP878" s="156"/>
      <c r="DQ878" s="156"/>
      <c r="DR878" s="156"/>
      <c r="DS878" s="156"/>
      <c r="DT878" s="156"/>
      <c r="DU878" s="156"/>
      <c r="DV878" s="156"/>
      <c r="DW878" s="156"/>
      <c r="DX878" s="157"/>
    </row>
    <row r="879" spans="1:156" ht="18.75" customHeight="1">
      <c r="A879" s="5"/>
      <c r="B879" s="5"/>
      <c r="C879" s="5"/>
      <c r="D879" s="5"/>
      <c r="E879" s="84"/>
      <c r="BJ879" s="158"/>
      <c r="BS879" s="84"/>
      <c r="DX879" s="158"/>
    </row>
    <row r="880" spans="1:156" ht="18.75" customHeight="1">
      <c r="A880" s="5"/>
      <c r="B880" s="5"/>
      <c r="C880" s="5"/>
      <c r="D880" s="5"/>
      <c r="E880" s="84"/>
      <c r="BJ880" s="158"/>
      <c r="BS880" s="84"/>
      <c r="DX880" s="158"/>
    </row>
    <row r="881" spans="1:128" ht="18.75" customHeight="1">
      <c r="A881" s="5"/>
      <c r="B881" s="5"/>
      <c r="C881" s="5"/>
      <c r="D881" s="5"/>
      <c r="E881" s="84"/>
      <c r="BJ881" s="158"/>
      <c r="BS881" s="84"/>
      <c r="DX881" s="158"/>
    </row>
    <row r="882" spans="1:128" ht="18.75" customHeight="1">
      <c r="A882" s="5"/>
      <c r="B882" s="5"/>
      <c r="C882" s="5"/>
      <c r="D882" s="5"/>
      <c r="E882" s="84"/>
      <c r="BJ882" s="158"/>
      <c r="BS882" s="84"/>
      <c r="DX882" s="158"/>
    </row>
    <row r="883" spans="1:128" ht="18.75" customHeight="1">
      <c r="A883" s="5"/>
      <c r="B883" s="5"/>
      <c r="C883" s="5"/>
      <c r="D883" s="5"/>
      <c r="E883" s="84"/>
      <c r="BJ883" s="158"/>
      <c r="BS883" s="84"/>
      <c r="DX883" s="158"/>
    </row>
    <row r="884" spans="1:128" ht="18.75" customHeight="1">
      <c r="A884" s="5"/>
      <c r="B884" s="5"/>
      <c r="C884" s="5"/>
      <c r="D884" s="5"/>
      <c r="E884" s="84"/>
      <c r="BJ884" s="158"/>
      <c r="BS884" s="84"/>
      <c r="DX884" s="158"/>
    </row>
    <row r="885" spans="1:128" ht="18.75" customHeight="1">
      <c r="A885" s="5"/>
      <c r="B885" s="5"/>
      <c r="C885" s="5"/>
      <c r="D885" s="5"/>
      <c r="E885" s="84"/>
      <c r="BJ885" s="158"/>
      <c r="BS885" s="84"/>
      <c r="DX885" s="158"/>
    </row>
    <row r="886" spans="1:128" ht="18.75" customHeight="1">
      <c r="A886" s="5"/>
      <c r="B886" s="5"/>
      <c r="C886" s="5"/>
      <c r="D886" s="5"/>
      <c r="E886" s="84"/>
      <c r="BJ886" s="158"/>
      <c r="BS886" s="84"/>
      <c r="DX886" s="158"/>
    </row>
    <row r="887" spans="1:128" ht="18.75" customHeight="1">
      <c r="A887" s="5"/>
      <c r="B887" s="5"/>
      <c r="C887" s="5"/>
      <c r="D887" s="5"/>
      <c r="E887" s="84"/>
      <c r="BJ887" s="158"/>
      <c r="BS887" s="84"/>
      <c r="DX887" s="158"/>
    </row>
    <row r="888" spans="1:128" ht="18.75" customHeight="1">
      <c r="A888" s="5"/>
      <c r="B888" s="5"/>
      <c r="C888" s="5"/>
      <c r="D888" s="5"/>
      <c r="E888" s="84"/>
      <c r="BJ888" s="158"/>
      <c r="BS888" s="84"/>
      <c r="DX888" s="158"/>
    </row>
    <row r="889" spans="1:128" ht="18.75" customHeight="1">
      <c r="A889" s="5"/>
      <c r="B889" s="5"/>
      <c r="C889" s="5"/>
      <c r="D889" s="5"/>
      <c r="E889" s="84"/>
      <c r="BJ889" s="158"/>
      <c r="BS889" s="84"/>
      <c r="DX889" s="158"/>
    </row>
    <row r="890" spans="1:128" ht="18.75" customHeight="1">
      <c r="A890" s="5"/>
      <c r="B890" s="5"/>
      <c r="C890" s="5"/>
      <c r="D890" s="5"/>
      <c r="E890" s="84"/>
      <c r="BJ890" s="158"/>
      <c r="BS890" s="84"/>
      <c r="DX890" s="158"/>
    </row>
    <row r="891" spans="1:128" ht="18.75" customHeight="1">
      <c r="A891" s="5"/>
      <c r="B891" s="5"/>
      <c r="C891" s="5"/>
      <c r="D891" s="5"/>
      <c r="E891" s="84"/>
      <c r="BJ891" s="158"/>
      <c r="BS891" s="84"/>
      <c r="DX891" s="158"/>
    </row>
    <row r="892" spans="1:128" ht="18.75" customHeight="1">
      <c r="A892" s="5"/>
      <c r="B892" s="5"/>
      <c r="C892" s="5"/>
      <c r="D892" s="5"/>
      <c r="E892" s="84"/>
      <c r="BJ892" s="158"/>
      <c r="BS892" s="84"/>
      <c r="DX892" s="158"/>
    </row>
    <row r="893" spans="1:128" ht="18.75" customHeight="1">
      <c r="A893" s="5"/>
      <c r="B893" s="5"/>
      <c r="C893" s="5"/>
      <c r="D893" s="5"/>
      <c r="E893" s="84"/>
      <c r="BJ893" s="158"/>
      <c r="BS893" s="84"/>
      <c r="DX893" s="158"/>
    </row>
    <row r="894" spans="1:128" ht="18.75" customHeight="1">
      <c r="A894" s="5"/>
      <c r="B894" s="5"/>
      <c r="C894" s="5"/>
      <c r="D894" s="5"/>
      <c r="E894" s="84"/>
      <c r="BJ894" s="158"/>
      <c r="BS894" s="84"/>
      <c r="DX894" s="158"/>
    </row>
    <row r="895" spans="1:128" ht="18.75" customHeight="1">
      <c r="A895" s="5"/>
      <c r="B895" s="5"/>
      <c r="C895" s="5"/>
      <c r="D895" s="5"/>
      <c r="E895" s="84"/>
      <c r="BJ895" s="158"/>
      <c r="BS895" s="84"/>
      <c r="DX895" s="158"/>
    </row>
    <row r="896" spans="1:128" ht="18.75" customHeight="1">
      <c r="A896" s="5"/>
      <c r="B896" s="5"/>
      <c r="C896" s="5"/>
      <c r="D896" s="5"/>
      <c r="E896" s="84"/>
      <c r="BJ896" s="158"/>
      <c r="BS896" s="84"/>
      <c r="DX896" s="158"/>
    </row>
    <row r="897" spans="1:128" ht="18.75" customHeight="1">
      <c r="A897" s="5"/>
      <c r="B897" s="5"/>
      <c r="C897" s="5"/>
      <c r="D897" s="5"/>
      <c r="E897" s="84"/>
      <c r="BJ897" s="158"/>
      <c r="BS897" s="84"/>
      <c r="DX897" s="158"/>
    </row>
    <row r="898" spans="1:128" ht="18.75" customHeight="1">
      <c r="A898" s="5"/>
      <c r="B898" s="5"/>
      <c r="C898" s="5"/>
      <c r="D898" s="5"/>
      <c r="E898" s="84"/>
      <c r="BJ898" s="158"/>
      <c r="BS898" s="84"/>
      <c r="DX898" s="158"/>
    </row>
    <row r="899" spans="1:128" ht="18.75" customHeight="1">
      <c r="A899" s="5"/>
      <c r="B899" s="5"/>
      <c r="C899" s="5"/>
      <c r="D899" s="5"/>
      <c r="E899" s="84"/>
      <c r="BJ899" s="158"/>
      <c r="BS899" s="84"/>
      <c r="DX899" s="158"/>
    </row>
    <row r="900" spans="1:128" ht="18.75" customHeight="1">
      <c r="A900" s="5"/>
      <c r="B900" s="5"/>
      <c r="C900" s="5"/>
      <c r="D900" s="5"/>
      <c r="E900" s="84"/>
      <c r="BJ900" s="158"/>
      <c r="BS900" s="84"/>
      <c r="DX900" s="158"/>
    </row>
    <row r="901" spans="1:128" ht="18.75" customHeight="1">
      <c r="A901" s="5"/>
      <c r="B901" s="5"/>
      <c r="C901" s="5"/>
      <c r="D901" s="5"/>
      <c r="E901" s="84"/>
      <c r="BJ901" s="158"/>
      <c r="BS901" s="84"/>
      <c r="DX901" s="158"/>
    </row>
    <row r="902" spans="1:128" ht="18.75" customHeight="1">
      <c r="A902" s="5"/>
      <c r="B902" s="5"/>
      <c r="C902" s="5"/>
      <c r="D902" s="5"/>
      <c r="E902" s="84"/>
      <c r="BJ902" s="158"/>
      <c r="BS902" s="84"/>
      <c r="DX902" s="158"/>
    </row>
    <row r="903" spans="1:128" ht="18.75" customHeight="1">
      <c r="A903" s="5"/>
      <c r="B903" s="5"/>
      <c r="C903" s="5"/>
      <c r="D903" s="5"/>
      <c r="E903" s="84"/>
      <c r="BJ903" s="158"/>
      <c r="BS903" s="84"/>
      <c r="DX903" s="158"/>
    </row>
    <row r="904" spans="1:128" ht="18.75" customHeight="1">
      <c r="A904" s="5"/>
      <c r="B904" s="5"/>
      <c r="C904" s="5"/>
      <c r="D904" s="5"/>
      <c r="E904" s="84"/>
      <c r="BJ904" s="158"/>
      <c r="BS904" s="84"/>
      <c r="DX904" s="158"/>
    </row>
    <row r="905" spans="1:128" ht="18.75" customHeight="1" thickBot="1">
      <c r="A905" s="5"/>
      <c r="B905" s="5"/>
      <c r="C905" s="5"/>
      <c r="D905" s="5"/>
      <c r="E905" s="85"/>
      <c r="F905" s="86"/>
      <c r="G905" s="86"/>
      <c r="H905" s="86"/>
      <c r="I905" s="86"/>
      <c r="J905" s="86"/>
      <c r="K905" s="86"/>
      <c r="L905" s="86"/>
      <c r="M905" s="86"/>
      <c r="N905" s="86"/>
      <c r="O905" s="86"/>
      <c r="P905" s="86"/>
      <c r="Q905" s="86"/>
      <c r="R905" s="86"/>
      <c r="S905" s="86"/>
      <c r="T905" s="86"/>
      <c r="U905" s="86"/>
      <c r="V905" s="86"/>
      <c r="W905" s="86"/>
      <c r="X905" s="86"/>
      <c r="Y905" s="86"/>
      <c r="Z905" s="86"/>
      <c r="AA905" s="86"/>
      <c r="AB905" s="86"/>
      <c r="AC905" s="86"/>
      <c r="AD905" s="86"/>
      <c r="AE905" s="86"/>
      <c r="AF905" s="86"/>
      <c r="AG905" s="86"/>
      <c r="AH905" s="86"/>
      <c r="AI905" s="86"/>
      <c r="AJ905" s="86"/>
      <c r="AK905" s="86"/>
      <c r="AL905" s="86"/>
      <c r="AM905" s="86"/>
      <c r="AN905" s="86"/>
      <c r="AO905" s="86"/>
      <c r="AP905" s="86"/>
      <c r="AQ905" s="86"/>
      <c r="AR905" s="86"/>
      <c r="AS905" s="86"/>
      <c r="AT905" s="86"/>
      <c r="AU905" s="86"/>
      <c r="AV905" s="86"/>
      <c r="AW905" s="86"/>
      <c r="AX905" s="86"/>
      <c r="AY905" s="86"/>
      <c r="AZ905" s="86"/>
      <c r="BA905" s="86"/>
      <c r="BB905" s="86"/>
      <c r="BC905" s="86"/>
      <c r="BD905" s="86"/>
      <c r="BE905" s="86"/>
      <c r="BF905" s="86"/>
      <c r="BG905" s="86"/>
      <c r="BH905" s="86"/>
      <c r="BI905" s="86"/>
      <c r="BJ905" s="159"/>
      <c r="BS905" s="85"/>
      <c r="BT905" s="86"/>
      <c r="BU905" s="86"/>
      <c r="BV905" s="86"/>
      <c r="BW905" s="86"/>
      <c r="BX905" s="86"/>
      <c r="BY905" s="86"/>
      <c r="BZ905" s="86"/>
      <c r="CA905" s="86"/>
      <c r="CB905" s="86"/>
      <c r="CC905" s="86"/>
      <c r="CD905" s="86"/>
      <c r="CE905" s="86"/>
      <c r="CF905" s="86"/>
      <c r="CG905" s="86"/>
      <c r="CH905" s="86"/>
      <c r="CI905" s="86"/>
      <c r="CJ905" s="86"/>
      <c r="CK905" s="86"/>
      <c r="CL905" s="86"/>
      <c r="CM905" s="86"/>
      <c r="CN905" s="86"/>
      <c r="CO905" s="86"/>
      <c r="CP905" s="86"/>
      <c r="CQ905" s="86"/>
      <c r="CR905" s="86"/>
      <c r="CS905" s="86"/>
      <c r="CT905" s="86"/>
      <c r="CU905" s="86"/>
      <c r="CV905" s="86"/>
      <c r="CW905" s="86"/>
      <c r="CX905" s="86"/>
      <c r="CY905" s="86"/>
      <c r="CZ905" s="86"/>
      <c r="DA905" s="86"/>
      <c r="DB905" s="86"/>
      <c r="DC905" s="86"/>
      <c r="DD905" s="86"/>
      <c r="DE905" s="86"/>
      <c r="DF905" s="86"/>
      <c r="DG905" s="86"/>
      <c r="DH905" s="86"/>
      <c r="DI905" s="86"/>
      <c r="DJ905" s="86"/>
      <c r="DK905" s="86"/>
      <c r="DL905" s="86"/>
      <c r="DM905" s="86"/>
      <c r="DN905" s="86"/>
      <c r="DO905" s="86"/>
      <c r="DP905" s="86"/>
      <c r="DQ905" s="86"/>
      <c r="DR905" s="86"/>
      <c r="DS905" s="86"/>
      <c r="DT905" s="86"/>
      <c r="DU905" s="86"/>
      <c r="DV905" s="86"/>
      <c r="DW905" s="86"/>
      <c r="DX905" s="159"/>
    </row>
    <row r="906" spans="1:128" ht="18.75" customHeight="1">
      <c r="A906" s="5"/>
      <c r="B906" s="5"/>
      <c r="C906" s="5"/>
      <c r="D906" s="5"/>
      <c r="E906" s="19" t="s">
        <v>113</v>
      </c>
      <c r="F906" s="5"/>
      <c r="G906" s="5"/>
      <c r="H906" s="5"/>
      <c r="I906" s="5"/>
      <c r="J906" s="5"/>
      <c r="K906" s="5"/>
      <c r="L906" s="5"/>
      <c r="M906" s="5"/>
      <c r="N906" s="5"/>
      <c r="O906" s="5"/>
      <c r="P906" s="5"/>
      <c r="Q906" s="5"/>
      <c r="R906" s="5"/>
      <c r="S906" s="5"/>
      <c r="T906" s="5"/>
      <c r="U906" s="5"/>
      <c r="V906" s="5"/>
      <c r="W906" s="5"/>
      <c r="X906" s="5"/>
      <c r="BS906" s="19" t="s">
        <v>113</v>
      </c>
      <c r="BT906" s="5"/>
      <c r="BU906" s="5"/>
      <c r="BV906" s="5"/>
      <c r="BW906" s="5"/>
      <c r="BX906" s="5"/>
      <c r="BY906" s="5"/>
      <c r="BZ906" s="5"/>
      <c r="CA906" s="5"/>
      <c r="CB906" s="5"/>
      <c r="CC906" s="5"/>
      <c r="CD906" s="5"/>
      <c r="CE906" s="5"/>
      <c r="CF906" s="5"/>
      <c r="CG906" s="5"/>
      <c r="CH906" s="5"/>
      <c r="CI906" s="5"/>
      <c r="CJ906" s="5"/>
      <c r="CK906" s="5"/>
      <c r="CL906" s="5"/>
    </row>
    <row r="907" spans="1:128" ht="18.75" customHeight="1">
      <c r="A907" s="5"/>
      <c r="B907" s="5"/>
      <c r="C907" s="5"/>
      <c r="D907" s="5"/>
      <c r="E907" s="772" t="s">
        <v>143</v>
      </c>
      <c r="F907" s="772"/>
      <c r="G907" s="772"/>
      <c r="H907" s="772"/>
      <c r="I907" s="772"/>
      <c r="J907" s="772"/>
      <c r="K907" s="772"/>
      <c r="L907" s="772"/>
      <c r="M907" s="772"/>
      <c r="N907" s="772"/>
      <c r="O907" s="772"/>
      <c r="P907" s="772"/>
      <c r="Q907" s="772"/>
      <c r="R907" s="772"/>
      <c r="S907" s="772"/>
      <c r="T907" s="772"/>
      <c r="U907" s="772"/>
      <c r="V907" s="772"/>
      <c r="W907" s="772"/>
      <c r="X907" s="772"/>
      <c r="Y907" s="772"/>
      <c r="Z907" s="772"/>
      <c r="AA907" s="772"/>
      <c r="AB907" s="772"/>
      <c r="AC907" s="772"/>
      <c r="AD907" s="772"/>
      <c r="AE907" s="772"/>
      <c r="AF907" s="772"/>
      <c r="AG907" s="772"/>
      <c r="AH907" s="772"/>
      <c r="AI907" s="772"/>
      <c r="AJ907" s="772"/>
      <c r="AK907" s="772"/>
      <c r="AL907" s="772"/>
      <c r="AM907" s="772"/>
      <c r="AN907" s="772"/>
      <c r="AO907" s="772"/>
      <c r="AP907" s="772"/>
      <c r="AQ907" s="772"/>
      <c r="AR907" s="772"/>
      <c r="AS907" s="772"/>
      <c r="AT907" s="772"/>
      <c r="AU907" s="772"/>
      <c r="AV907" s="772"/>
      <c r="AW907" s="772"/>
      <c r="AX907" s="772"/>
      <c r="AY907" s="772"/>
      <c r="AZ907" s="772"/>
      <c r="BA907" s="772"/>
      <c r="BB907" s="772"/>
      <c r="BC907" s="772"/>
      <c r="BD907" s="772"/>
      <c r="BE907" s="772"/>
      <c r="BF907" s="772"/>
      <c r="BG907" s="772"/>
      <c r="BH907" s="772"/>
      <c r="BI907" s="772"/>
      <c r="BJ907" s="772"/>
      <c r="BS907" s="772" t="s">
        <v>143</v>
      </c>
      <c r="BT907" s="772"/>
      <c r="BU907" s="772"/>
      <c r="BV907" s="772"/>
      <c r="BW907" s="772"/>
      <c r="BX907" s="772"/>
      <c r="BY907" s="772"/>
      <c r="BZ907" s="772"/>
      <c r="CA907" s="772"/>
      <c r="CB907" s="772"/>
      <c r="CC907" s="772"/>
      <c r="CD907" s="772"/>
      <c r="CE907" s="772"/>
      <c r="CF907" s="772"/>
      <c r="CG907" s="772"/>
      <c r="CH907" s="772"/>
      <c r="CI907" s="772"/>
      <c r="CJ907" s="772"/>
      <c r="CK907" s="772"/>
      <c r="CL907" s="772"/>
      <c r="CM907" s="772"/>
      <c r="CN907" s="772"/>
      <c r="CO907" s="772"/>
      <c r="CP907" s="772"/>
      <c r="CQ907" s="772"/>
      <c r="CR907" s="772"/>
      <c r="CS907" s="772"/>
      <c r="CT907" s="772"/>
      <c r="CU907" s="772"/>
      <c r="CV907" s="772"/>
      <c r="CW907" s="772"/>
      <c r="CX907" s="772"/>
      <c r="CY907" s="772"/>
      <c r="CZ907" s="772"/>
      <c r="DA907" s="772"/>
      <c r="DB907" s="772"/>
      <c r="DC907" s="772"/>
      <c r="DD907" s="772"/>
      <c r="DE907" s="772"/>
      <c r="DF907" s="772"/>
      <c r="DG907" s="772"/>
      <c r="DH907" s="772"/>
      <c r="DI907" s="772"/>
      <c r="DJ907" s="772"/>
      <c r="DK907" s="772"/>
      <c r="DL907" s="772"/>
      <c r="DM907" s="772"/>
      <c r="DN907" s="772"/>
      <c r="DO907" s="772"/>
      <c r="DP907" s="772"/>
      <c r="DQ907" s="772"/>
      <c r="DR907" s="772"/>
      <c r="DS907" s="772"/>
      <c r="DT907" s="772"/>
      <c r="DU907" s="772"/>
      <c r="DV907" s="772"/>
      <c r="DW907" s="772"/>
      <c r="DX907" s="772"/>
    </row>
    <row r="908" spans="1:128" ht="18.75" customHeight="1">
      <c r="A908" s="5"/>
      <c r="B908" s="5"/>
      <c r="C908" s="5"/>
      <c r="D908" s="5"/>
      <c r="E908" s="772"/>
      <c r="F908" s="772"/>
      <c r="G908" s="772"/>
      <c r="H908" s="772"/>
      <c r="I908" s="772"/>
      <c r="J908" s="772"/>
      <c r="K908" s="772"/>
      <c r="L908" s="772"/>
      <c r="M908" s="772"/>
      <c r="N908" s="772"/>
      <c r="O908" s="772"/>
      <c r="P908" s="772"/>
      <c r="Q908" s="772"/>
      <c r="R908" s="772"/>
      <c r="S908" s="772"/>
      <c r="T908" s="772"/>
      <c r="U908" s="772"/>
      <c r="V908" s="772"/>
      <c r="W908" s="772"/>
      <c r="X908" s="772"/>
      <c r="Y908" s="772"/>
      <c r="Z908" s="772"/>
      <c r="AA908" s="772"/>
      <c r="AB908" s="772"/>
      <c r="AC908" s="772"/>
      <c r="AD908" s="772"/>
      <c r="AE908" s="772"/>
      <c r="AF908" s="772"/>
      <c r="AG908" s="772"/>
      <c r="AH908" s="772"/>
      <c r="AI908" s="772"/>
      <c r="AJ908" s="772"/>
      <c r="AK908" s="772"/>
      <c r="AL908" s="772"/>
      <c r="AM908" s="772"/>
      <c r="AN908" s="772"/>
      <c r="AO908" s="772"/>
      <c r="AP908" s="772"/>
      <c r="AQ908" s="772"/>
      <c r="AR908" s="772"/>
      <c r="AS908" s="772"/>
      <c r="AT908" s="772"/>
      <c r="AU908" s="772"/>
      <c r="AV908" s="772"/>
      <c r="AW908" s="772"/>
      <c r="AX908" s="772"/>
      <c r="AY908" s="772"/>
      <c r="AZ908" s="772"/>
      <c r="BA908" s="772"/>
      <c r="BB908" s="772"/>
      <c r="BC908" s="772"/>
      <c r="BD908" s="772"/>
      <c r="BE908" s="772"/>
      <c r="BF908" s="772"/>
      <c r="BG908" s="772"/>
      <c r="BH908" s="772"/>
      <c r="BI908" s="772"/>
      <c r="BJ908" s="772"/>
      <c r="BS908" s="772"/>
      <c r="BT908" s="772"/>
      <c r="BU908" s="772"/>
      <c r="BV908" s="772"/>
      <c r="BW908" s="772"/>
      <c r="BX908" s="772"/>
      <c r="BY908" s="772"/>
      <c r="BZ908" s="772"/>
      <c r="CA908" s="772"/>
      <c r="CB908" s="772"/>
      <c r="CC908" s="772"/>
      <c r="CD908" s="772"/>
      <c r="CE908" s="772"/>
      <c r="CF908" s="772"/>
      <c r="CG908" s="772"/>
      <c r="CH908" s="772"/>
      <c r="CI908" s="772"/>
      <c r="CJ908" s="772"/>
      <c r="CK908" s="772"/>
      <c r="CL908" s="772"/>
      <c r="CM908" s="772"/>
      <c r="CN908" s="772"/>
      <c r="CO908" s="772"/>
      <c r="CP908" s="772"/>
      <c r="CQ908" s="772"/>
      <c r="CR908" s="772"/>
      <c r="CS908" s="772"/>
      <c r="CT908" s="772"/>
      <c r="CU908" s="772"/>
      <c r="CV908" s="772"/>
      <c r="CW908" s="772"/>
      <c r="CX908" s="772"/>
      <c r="CY908" s="772"/>
      <c r="CZ908" s="772"/>
      <c r="DA908" s="772"/>
      <c r="DB908" s="772"/>
      <c r="DC908" s="772"/>
      <c r="DD908" s="772"/>
      <c r="DE908" s="772"/>
      <c r="DF908" s="772"/>
      <c r="DG908" s="772"/>
      <c r="DH908" s="772"/>
      <c r="DI908" s="772"/>
      <c r="DJ908" s="772"/>
      <c r="DK908" s="772"/>
      <c r="DL908" s="772"/>
      <c r="DM908" s="772"/>
      <c r="DN908" s="772"/>
      <c r="DO908" s="772"/>
      <c r="DP908" s="772"/>
      <c r="DQ908" s="772"/>
      <c r="DR908" s="772"/>
      <c r="DS908" s="772"/>
      <c r="DT908" s="772"/>
      <c r="DU908" s="772"/>
      <c r="DV908" s="772"/>
      <c r="DW908" s="772"/>
      <c r="DX908" s="772"/>
    </row>
    <row r="909" spans="1:128" ht="18.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row>
    <row r="910" spans="1:128" ht="18.75" customHeight="1">
      <c r="A910" s="5"/>
      <c r="C910" s="5"/>
      <c r="D910" s="5"/>
    </row>
    <row r="911" spans="1:128" ht="18.75" customHeight="1">
      <c r="A911" s="5"/>
    </row>
    <row r="912" spans="1:128" ht="18.75" customHeight="1">
      <c r="A912" s="5"/>
    </row>
    <row r="913" spans="1:24" ht="18.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row>
    <row r="914" spans="1:24" ht="18.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row>
    <row r="915" spans="1:24" ht="18.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row>
    <row r="916" spans="1:24" ht="18.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row>
  </sheetData>
  <mergeCells count="1968">
    <mergeCell ref="DA55:DB55"/>
    <mergeCell ref="DC55:DT55"/>
    <mergeCell ref="DU55:DX55"/>
    <mergeCell ref="DY55:EB55"/>
    <mergeCell ref="V55:AM55"/>
    <mergeCell ref="AN55:AQ55"/>
    <mergeCell ref="AR55:AU55"/>
    <mergeCell ref="BS55:BT55"/>
    <mergeCell ref="BU55:CL55"/>
    <mergeCell ref="BS54:CT54"/>
    <mergeCell ref="DA54:EB54"/>
    <mergeCell ref="BS295:DX296"/>
    <mergeCell ref="D208:BK210"/>
    <mergeCell ref="C246:T246"/>
    <mergeCell ref="E244:W244"/>
    <mergeCell ref="DU57:DX57"/>
    <mergeCell ref="DY57:EB57"/>
    <mergeCell ref="T57:U57"/>
    <mergeCell ref="V57:AM57"/>
    <mergeCell ref="AN57:AQ57"/>
    <mergeCell ref="AR57:AU57"/>
    <mergeCell ref="BS57:BT57"/>
    <mergeCell ref="BU57:CL57"/>
    <mergeCell ref="T55:U55"/>
    <mergeCell ref="CM60:CP60"/>
    <mergeCell ref="CQ60:CT60"/>
    <mergeCell ref="DA60:DB60"/>
    <mergeCell ref="DC60:DT60"/>
    <mergeCell ref="DU60:DX60"/>
    <mergeCell ref="DY60:EB60"/>
    <mergeCell ref="T60:U60"/>
    <mergeCell ref="V60:AM60"/>
    <mergeCell ref="F371:U373"/>
    <mergeCell ref="F368:U370"/>
    <mergeCell ref="V359:BI361"/>
    <mergeCell ref="V362:BI364"/>
    <mergeCell ref="V365:BI367"/>
    <mergeCell ref="V368:BI370"/>
    <mergeCell ref="V371:BI373"/>
    <mergeCell ref="BO17:EB17"/>
    <mergeCell ref="C32:N32"/>
    <mergeCell ref="O32:BH32"/>
    <mergeCell ref="BI32:BL32"/>
    <mergeCell ref="BQ32:CB32"/>
    <mergeCell ref="CC32:DV32"/>
    <mergeCell ref="DW32:DZ32"/>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CM55:CP55"/>
    <mergeCell ref="CQ55:CT55"/>
    <mergeCell ref="DS2:DZ3"/>
    <mergeCell ref="C4:BL6"/>
    <mergeCell ref="BQ4:DZ6"/>
    <mergeCell ref="C9:BL9"/>
    <mergeCell ref="BQ9:DZ9"/>
    <mergeCell ref="BO16:EB16"/>
    <mergeCell ref="CO35:CR35"/>
    <mergeCell ref="CS35:CV35"/>
    <mergeCell ref="CW35:CZ35"/>
    <mergeCell ref="DA35:DH35"/>
    <mergeCell ref="S35:Z35"/>
    <mergeCell ref="CG35:CN35"/>
    <mergeCell ref="CQ56:CT56"/>
    <mergeCell ref="DA56:DB56"/>
    <mergeCell ref="DC56:DT56"/>
    <mergeCell ref="DU56:DX56"/>
    <mergeCell ref="DY56:EB56"/>
    <mergeCell ref="T56:U56"/>
    <mergeCell ref="T54:AU54"/>
    <mergeCell ref="DS47:DZ48"/>
    <mergeCell ref="C49:BL49"/>
    <mergeCell ref="BQ49:DZ49"/>
    <mergeCell ref="AA35:AD35"/>
    <mergeCell ref="AE35:AH35"/>
    <mergeCell ref="AI35:AL35"/>
    <mergeCell ref="AM35:AT35"/>
    <mergeCell ref="CM56:CP56"/>
    <mergeCell ref="V56:AM56"/>
    <mergeCell ref="AN56:AQ56"/>
    <mergeCell ref="AR56:AU56"/>
    <mergeCell ref="BS56:BT56"/>
    <mergeCell ref="BU56:CL56"/>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BR186:CF186"/>
    <mergeCell ref="CR186:DF186"/>
    <mergeCell ref="DH186:DX186"/>
    <mergeCell ref="D185:R185"/>
    <mergeCell ref="AD185:AR185"/>
    <mergeCell ref="AT185:BJ185"/>
    <mergeCell ref="BR185:CF185"/>
    <mergeCell ref="CR185:DF185"/>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DH185:DX185"/>
    <mergeCell ref="BE215:BL216"/>
    <mergeCell ref="DS215:DZ216"/>
    <mergeCell ref="F221:Q221"/>
    <mergeCell ref="R221:AI221"/>
    <mergeCell ref="AJ221:BI221"/>
    <mergeCell ref="BT221:CE221"/>
    <mergeCell ref="CF221:CW221"/>
    <mergeCell ref="CX221:DW221"/>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BR182:CF182"/>
    <mergeCell ref="CR182:DF182"/>
    <mergeCell ref="AD181:AR181"/>
    <mergeCell ref="D186:R186"/>
    <mergeCell ref="AD186:AR186"/>
    <mergeCell ref="AT186:BJ186"/>
    <mergeCell ref="R226:AI227"/>
    <mergeCell ref="AJ226:BI227"/>
    <mergeCell ref="CF226:CW227"/>
    <mergeCell ref="CX226:DW227"/>
    <mergeCell ref="F222:Q227"/>
    <mergeCell ref="R222:AI223"/>
    <mergeCell ref="AJ222:BI223"/>
    <mergeCell ref="BT222:CE227"/>
    <mergeCell ref="CF222:CW223"/>
    <mergeCell ref="CX222:DW223"/>
    <mergeCell ref="R224:AI225"/>
    <mergeCell ref="AJ224:BI225"/>
    <mergeCell ref="CF224:CW225"/>
    <mergeCell ref="CX224:DW225"/>
    <mergeCell ref="BE270:BL271"/>
    <mergeCell ref="DS270:DZ271"/>
    <mergeCell ref="E278:T279"/>
    <mergeCell ref="U278:AJ279"/>
    <mergeCell ref="AK278:AT279"/>
    <mergeCell ref="AU278:BJ278"/>
    <mergeCell ref="BS278:CH279"/>
    <mergeCell ref="CI278:CX279"/>
    <mergeCell ref="CY278:DH279"/>
    <mergeCell ref="DI278:DX278"/>
    <mergeCell ref="BS244:BZ244"/>
    <mergeCell ref="CZ244:DG244"/>
    <mergeCell ref="F228:Q231"/>
    <mergeCell ref="R228:AI229"/>
    <mergeCell ref="AJ228:BI229"/>
    <mergeCell ref="BT228:CE231"/>
    <mergeCell ref="CF228:CW229"/>
    <mergeCell ref="CX228:DW229"/>
    <mergeCell ref="R230:AI231"/>
    <mergeCell ref="AJ230:BI231"/>
    <mergeCell ref="CF230:CW231"/>
    <mergeCell ref="CX230:DW231"/>
    <mergeCell ref="BS272:DZ274"/>
    <mergeCell ref="AW281:AX281"/>
    <mergeCell ref="BC281:BD281"/>
    <mergeCell ref="DK281:DL281"/>
    <mergeCell ref="DQ281:DR281"/>
    <mergeCell ref="E283:T285"/>
    <mergeCell ref="U283:AJ285"/>
    <mergeCell ref="AK283:AR285"/>
    <mergeCell ref="AS283:AT285"/>
    <mergeCell ref="BE283:BG285"/>
    <mergeCell ref="BH283:BJ285"/>
    <mergeCell ref="BS280:CH282"/>
    <mergeCell ref="CI280:CX282"/>
    <mergeCell ref="CY280:DF282"/>
    <mergeCell ref="DG280:DH282"/>
    <mergeCell ref="DS280:DU282"/>
    <mergeCell ref="DV280:DX282"/>
    <mergeCell ref="AU279:AZ279"/>
    <mergeCell ref="BA279:BJ279"/>
    <mergeCell ref="DI279:DN279"/>
    <mergeCell ref="DO279:DX279"/>
    <mergeCell ref="E280:T282"/>
    <mergeCell ref="U280:AJ282"/>
    <mergeCell ref="AK280:AR282"/>
    <mergeCell ref="AS280:AT282"/>
    <mergeCell ref="BE280:BG282"/>
    <mergeCell ref="BH280:BJ282"/>
    <mergeCell ref="AW287:AX287"/>
    <mergeCell ref="BC287:BD287"/>
    <mergeCell ref="DK287:DL287"/>
    <mergeCell ref="DQ287:DR287"/>
    <mergeCell ref="E289:T291"/>
    <mergeCell ref="U289:AJ291"/>
    <mergeCell ref="AK289:AR291"/>
    <mergeCell ref="AS289:AT291"/>
    <mergeCell ref="BE289:BG291"/>
    <mergeCell ref="BH289:BJ291"/>
    <mergeCell ref="BS286:CH288"/>
    <mergeCell ref="CI286:CX288"/>
    <mergeCell ref="CY286:DF288"/>
    <mergeCell ref="DG286:DH288"/>
    <mergeCell ref="DS286:DU288"/>
    <mergeCell ref="DV286:DX288"/>
    <mergeCell ref="AW284:AX284"/>
    <mergeCell ref="BC284:BD284"/>
    <mergeCell ref="DK284:DL284"/>
    <mergeCell ref="DQ284:DR284"/>
    <mergeCell ref="E286:T288"/>
    <mergeCell ref="U286:AJ288"/>
    <mergeCell ref="AK286:AR288"/>
    <mergeCell ref="AS286:AT288"/>
    <mergeCell ref="BE286:BG288"/>
    <mergeCell ref="BH286:BJ288"/>
    <mergeCell ref="BS283:CH285"/>
    <mergeCell ref="CI283:CX285"/>
    <mergeCell ref="CY283:DF285"/>
    <mergeCell ref="DG283:DH285"/>
    <mergeCell ref="DS283:DU285"/>
    <mergeCell ref="DV283:DX285"/>
    <mergeCell ref="AW293:AX293"/>
    <mergeCell ref="BC293:BD293"/>
    <mergeCell ref="DK293:DL293"/>
    <mergeCell ref="DQ293:DR293"/>
    <mergeCell ref="E298:T299"/>
    <mergeCell ref="U298:AJ299"/>
    <mergeCell ref="AK298:AT299"/>
    <mergeCell ref="AU298:BJ298"/>
    <mergeCell ref="BS298:CH299"/>
    <mergeCell ref="CI298:CX299"/>
    <mergeCell ref="BS292:CH294"/>
    <mergeCell ref="CI292:CX294"/>
    <mergeCell ref="CY292:DF294"/>
    <mergeCell ref="DG292:DH294"/>
    <mergeCell ref="DS292:DU294"/>
    <mergeCell ref="DV292:DX294"/>
    <mergeCell ref="AW290:AX290"/>
    <mergeCell ref="BC290:BD290"/>
    <mergeCell ref="DK290:DL290"/>
    <mergeCell ref="DQ290:DR290"/>
    <mergeCell ref="E292:T294"/>
    <mergeCell ref="U292:AJ294"/>
    <mergeCell ref="AK292:AR294"/>
    <mergeCell ref="AS292:AT294"/>
    <mergeCell ref="BE292:BG294"/>
    <mergeCell ref="BH292:BJ294"/>
    <mergeCell ref="BS289:CH291"/>
    <mergeCell ref="CI289:CX291"/>
    <mergeCell ref="CY289:DF291"/>
    <mergeCell ref="DG289:DH291"/>
    <mergeCell ref="DS289:DU291"/>
    <mergeCell ref="DV289:DX291"/>
    <mergeCell ref="BS300:CH302"/>
    <mergeCell ref="CI300:CX302"/>
    <mergeCell ref="CY300:DF302"/>
    <mergeCell ref="DG300:DH302"/>
    <mergeCell ref="DS300:DU302"/>
    <mergeCell ref="DV300:DX302"/>
    <mergeCell ref="DK301:DL301"/>
    <mergeCell ref="DQ301:DR301"/>
    <mergeCell ref="E300:T302"/>
    <mergeCell ref="U300:AJ302"/>
    <mergeCell ref="AK300:AR302"/>
    <mergeCell ref="AS300:AT302"/>
    <mergeCell ref="BE300:BG302"/>
    <mergeCell ref="BH300:BJ302"/>
    <mergeCell ref="AW301:AX301"/>
    <mergeCell ref="BC301:BD301"/>
    <mergeCell ref="CY298:DH299"/>
    <mergeCell ref="DI298:DX298"/>
    <mergeCell ref="AU299:AZ299"/>
    <mergeCell ref="BA299:BJ299"/>
    <mergeCell ref="DI299:DN299"/>
    <mergeCell ref="DO299:DX299"/>
    <mergeCell ref="BS306:CH308"/>
    <mergeCell ref="CI306:CX308"/>
    <mergeCell ref="CY306:DF308"/>
    <mergeCell ref="DG306:DH308"/>
    <mergeCell ref="DS306:DU308"/>
    <mergeCell ref="DV306:DX308"/>
    <mergeCell ref="DK307:DL307"/>
    <mergeCell ref="DQ307:DR307"/>
    <mergeCell ref="E306:T308"/>
    <mergeCell ref="U306:AJ308"/>
    <mergeCell ref="AK306:AR308"/>
    <mergeCell ref="AS306:AT308"/>
    <mergeCell ref="BE306:BG308"/>
    <mergeCell ref="BH306:BJ308"/>
    <mergeCell ref="AW307:AX307"/>
    <mergeCell ref="BC307:BD307"/>
    <mergeCell ref="BS303:CH305"/>
    <mergeCell ref="CI303:CX305"/>
    <mergeCell ref="CY303:DF305"/>
    <mergeCell ref="DG303:DH305"/>
    <mergeCell ref="DS303:DU305"/>
    <mergeCell ref="DV303:DX305"/>
    <mergeCell ref="DK304:DL304"/>
    <mergeCell ref="DQ304:DR304"/>
    <mergeCell ref="E303:T305"/>
    <mergeCell ref="U303:AJ305"/>
    <mergeCell ref="AK303:AR305"/>
    <mergeCell ref="AS303:AT305"/>
    <mergeCell ref="BE303:BG305"/>
    <mergeCell ref="BH303:BJ305"/>
    <mergeCell ref="AW304:AX304"/>
    <mergeCell ref="BC304:BD304"/>
    <mergeCell ref="BS312:CH314"/>
    <mergeCell ref="CI312:CX314"/>
    <mergeCell ref="CY312:DF314"/>
    <mergeCell ref="DG312:DH314"/>
    <mergeCell ref="DS312:DU314"/>
    <mergeCell ref="DV312:DX314"/>
    <mergeCell ref="DK313:DL313"/>
    <mergeCell ref="DQ313:DR313"/>
    <mergeCell ref="E312:T314"/>
    <mergeCell ref="U312:AJ314"/>
    <mergeCell ref="AK312:AR314"/>
    <mergeCell ref="AS312:AT314"/>
    <mergeCell ref="BE312:BG314"/>
    <mergeCell ref="BH312:BJ314"/>
    <mergeCell ref="AW313:AX313"/>
    <mergeCell ref="BC313:BD313"/>
    <mergeCell ref="BS309:CH311"/>
    <mergeCell ref="CI309:CX311"/>
    <mergeCell ref="CY309:DF311"/>
    <mergeCell ref="DG309:DH311"/>
    <mergeCell ref="DS309:DU311"/>
    <mergeCell ref="DV309:DX311"/>
    <mergeCell ref="DK310:DL310"/>
    <mergeCell ref="DQ310:DR310"/>
    <mergeCell ref="E309:T311"/>
    <mergeCell ref="U309:AJ311"/>
    <mergeCell ref="AK309:AR311"/>
    <mergeCell ref="AS309:AT311"/>
    <mergeCell ref="BE309:BG311"/>
    <mergeCell ref="BH309:BJ311"/>
    <mergeCell ref="AW310:AX310"/>
    <mergeCell ref="BC310:BD310"/>
    <mergeCell ref="CI321:CX321"/>
    <mergeCell ref="CY321:DF321"/>
    <mergeCell ref="DG321:DH321"/>
    <mergeCell ref="DI321:DX321"/>
    <mergeCell ref="E322:T322"/>
    <mergeCell ref="U322:AJ322"/>
    <mergeCell ref="AK322:AR322"/>
    <mergeCell ref="AS322:AT322"/>
    <mergeCell ref="AU322:BJ322"/>
    <mergeCell ref="BS322:CH322"/>
    <mergeCell ref="E321:T321"/>
    <mergeCell ref="U321:AJ321"/>
    <mergeCell ref="AK321:AR321"/>
    <mergeCell ref="AS321:AT321"/>
    <mergeCell ref="AU321:BJ321"/>
    <mergeCell ref="BS321:CH321"/>
    <mergeCell ref="E319:T320"/>
    <mergeCell ref="U319:AJ320"/>
    <mergeCell ref="AK319:AT320"/>
    <mergeCell ref="AU319:BJ320"/>
    <mergeCell ref="BS319:CH320"/>
    <mergeCell ref="CI319:CX320"/>
    <mergeCell ref="CY319:DH320"/>
    <mergeCell ref="DI319:DX320"/>
    <mergeCell ref="CI323:CX323"/>
    <mergeCell ref="CY323:DF323"/>
    <mergeCell ref="DG323:DH323"/>
    <mergeCell ref="DI323:DX323"/>
    <mergeCell ref="E324:T324"/>
    <mergeCell ref="U324:AJ324"/>
    <mergeCell ref="AK324:AR324"/>
    <mergeCell ref="AS324:AT324"/>
    <mergeCell ref="AU324:BJ324"/>
    <mergeCell ref="BS324:CH324"/>
    <mergeCell ref="CI322:CX322"/>
    <mergeCell ref="CY322:DF322"/>
    <mergeCell ref="DG322:DH322"/>
    <mergeCell ref="DI322:DX322"/>
    <mergeCell ref="E323:T323"/>
    <mergeCell ref="U323:AJ323"/>
    <mergeCell ref="AK323:AR323"/>
    <mergeCell ref="AS323:AT323"/>
    <mergeCell ref="AU323:BJ323"/>
    <mergeCell ref="BS323:CH323"/>
    <mergeCell ref="BE345:BL346"/>
    <mergeCell ref="DS345:DZ346"/>
    <mergeCell ref="C349:BL350"/>
    <mergeCell ref="BQ349:DZ350"/>
    <mergeCell ref="F353:BI353"/>
    <mergeCell ref="BT353:DW353"/>
    <mergeCell ref="CI325:CX325"/>
    <mergeCell ref="CY325:DF325"/>
    <mergeCell ref="DG325:DH325"/>
    <mergeCell ref="DI325:DX325"/>
    <mergeCell ref="BT332:CA332"/>
    <mergeCell ref="CI324:CX324"/>
    <mergeCell ref="CY324:DF324"/>
    <mergeCell ref="DG324:DH324"/>
    <mergeCell ref="DI324:DX324"/>
    <mergeCell ref="E325:T325"/>
    <mergeCell ref="U325:AJ325"/>
    <mergeCell ref="AK325:AR325"/>
    <mergeCell ref="AS325:AT325"/>
    <mergeCell ref="AU325:BJ325"/>
    <mergeCell ref="BS325:CH325"/>
    <mergeCell ref="F332:AI332"/>
    <mergeCell ref="F362:U364"/>
    <mergeCell ref="BT362:CI364"/>
    <mergeCell ref="CJ362:DW362"/>
    <mergeCell ref="CJ364:DW364"/>
    <mergeCell ref="F359:U361"/>
    <mergeCell ref="BT359:CI361"/>
    <mergeCell ref="CJ359:DW359"/>
    <mergeCell ref="CJ360:DW360"/>
    <mergeCell ref="CJ361:DW361"/>
    <mergeCell ref="F354:U355"/>
    <mergeCell ref="V354:BI355"/>
    <mergeCell ref="BT354:CI355"/>
    <mergeCell ref="CJ354:DW355"/>
    <mergeCell ref="F356:U358"/>
    <mergeCell ref="BT356:CI358"/>
    <mergeCell ref="CJ356:DW356"/>
    <mergeCell ref="CJ358:DW358"/>
    <mergeCell ref="V356:BI358"/>
    <mergeCell ref="F375:BI375"/>
    <mergeCell ref="BT375:DW375"/>
    <mergeCell ref="F376:BI376"/>
    <mergeCell ref="BT376:DW376"/>
    <mergeCell ref="F378:BI378"/>
    <mergeCell ref="BT378:DW378"/>
    <mergeCell ref="BT368:CI368"/>
    <mergeCell ref="CJ368:DW368"/>
    <mergeCell ref="BT371:CI371"/>
    <mergeCell ref="CJ371:DW371"/>
    <mergeCell ref="F365:U367"/>
    <mergeCell ref="BT365:CI367"/>
    <mergeCell ref="CJ365:DW365"/>
    <mergeCell ref="CJ367:DW367"/>
    <mergeCell ref="BK469:BL471"/>
    <mergeCell ref="J413:K413"/>
    <mergeCell ref="BX413:BY413"/>
    <mergeCell ref="BE461:BL462"/>
    <mergeCell ref="DS461:DZ462"/>
    <mergeCell ref="G465:BA466"/>
    <mergeCell ref="BE465:BL466"/>
    <mergeCell ref="BU465:DO466"/>
    <mergeCell ref="DS465:DZ466"/>
    <mergeCell ref="AA385:AB385"/>
    <mergeCell ref="CO385:CP385"/>
    <mergeCell ref="BE404:BL405"/>
    <mergeCell ref="DS404:DZ405"/>
    <mergeCell ref="J412:K412"/>
    <mergeCell ref="BX412:BY412"/>
    <mergeCell ref="F379:BI379"/>
    <mergeCell ref="BT379:DW379"/>
    <mergeCell ref="G383:H383"/>
    <mergeCell ref="BU383:BV383"/>
    <mergeCell ref="G384:H384"/>
    <mergeCell ref="BU384:BV384"/>
    <mergeCell ref="DY475:DZ477"/>
    <mergeCell ref="G480:T481"/>
    <mergeCell ref="BU480:CH481"/>
    <mergeCell ref="G482:V486"/>
    <mergeCell ref="BU482:CJ486"/>
    <mergeCell ref="Z483:AZ485"/>
    <mergeCell ref="BE483:BF485"/>
    <mergeCell ref="BG483:BH485"/>
    <mergeCell ref="BI483:BJ485"/>
    <mergeCell ref="BK483:BL485"/>
    <mergeCell ref="BI475:BJ477"/>
    <mergeCell ref="BK475:BL477"/>
    <mergeCell ref="CN475:DN477"/>
    <mergeCell ref="DS475:DT477"/>
    <mergeCell ref="DU475:DV477"/>
    <mergeCell ref="DW475:DX477"/>
    <mergeCell ref="CN469:DN471"/>
    <mergeCell ref="DS469:DT471"/>
    <mergeCell ref="DU469:DV471"/>
    <mergeCell ref="DW469:DX471"/>
    <mergeCell ref="DY469:DZ471"/>
    <mergeCell ref="G474:V478"/>
    <mergeCell ref="BU474:CJ478"/>
    <mergeCell ref="Z475:AZ477"/>
    <mergeCell ref="BE475:BF477"/>
    <mergeCell ref="BG475:BH477"/>
    <mergeCell ref="G468:V472"/>
    <mergeCell ref="BU468:CJ472"/>
    <mergeCell ref="Z469:AZ471"/>
    <mergeCell ref="BE469:BF471"/>
    <mergeCell ref="BG469:BH471"/>
    <mergeCell ref="BI469:BJ471"/>
    <mergeCell ref="DY489:DZ491"/>
    <mergeCell ref="G495:T496"/>
    <mergeCell ref="BU495:CH496"/>
    <mergeCell ref="G497:V501"/>
    <mergeCell ref="BU497:CJ501"/>
    <mergeCell ref="Z498:AZ500"/>
    <mergeCell ref="BE498:BF500"/>
    <mergeCell ref="BG498:BH500"/>
    <mergeCell ref="BI498:BJ500"/>
    <mergeCell ref="BK498:BL500"/>
    <mergeCell ref="BI489:BJ491"/>
    <mergeCell ref="BK489:BL491"/>
    <mergeCell ref="CN489:DN491"/>
    <mergeCell ref="DS489:DT491"/>
    <mergeCell ref="DU489:DV491"/>
    <mergeCell ref="DW489:DX491"/>
    <mergeCell ref="CN483:DN485"/>
    <mergeCell ref="DS483:DT485"/>
    <mergeCell ref="DU483:DV485"/>
    <mergeCell ref="DW483:DX485"/>
    <mergeCell ref="DY483:DZ485"/>
    <mergeCell ref="G488:V492"/>
    <mergeCell ref="BU488:CJ492"/>
    <mergeCell ref="Z489:AZ491"/>
    <mergeCell ref="BE489:BF491"/>
    <mergeCell ref="BG489:BH491"/>
    <mergeCell ref="DY504:DZ506"/>
    <mergeCell ref="G510:V514"/>
    <mergeCell ref="BU510:CJ514"/>
    <mergeCell ref="Z511:AZ513"/>
    <mergeCell ref="BE511:BF513"/>
    <mergeCell ref="BG511:BH513"/>
    <mergeCell ref="BI511:BJ513"/>
    <mergeCell ref="BK511:BL513"/>
    <mergeCell ref="CN511:DN513"/>
    <mergeCell ref="DS511:DT513"/>
    <mergeCell ref="BI504:BJ506"/>
    <mergeCell ref="BK504:BL506"/>
    <mergeCell ref="CN504:DN506"/>
    <mergeCell ref="DS504:DT506"/>
    <mergeCell ref="DU504:DV506"/>
    <mergeCell ref="DW504:DX506"/>
    <mergeCell ref="CN498:DN500"/>
    <mergeCell ref="DS498:DT500"/>
    <mergeCell ref="DU498:DV500"/>
    <mergeCell ref="DW498:DX500"/>
    <mergeCell ref="DY498:DZ500"/>
    <mergeCell ref="G503:V507"/>
    <mergeCell ref="BU503:CJ507"/>
    <mergeCell ref="Z504:AZ506"/>
    <mergeCell ref="BE504:BF506"/>
    <mergeCell ref="BG504:BH506"/>
    <mergeCell ref="CN517:DN519"/>
    <mergeCell ref="DS517:DT519"/>
    <mergeCell ref="DU517:DV519"/>
    <mergeCell ref="DW517:DX519"/>
    <mergeCell ref="DY517:DZ519"/>
    <mergeCell ref="BE539:BL540"/>
    <mergeCell ref="DS539:DZ540"/>
    <mergeCell ref="DU511:DV513"/>
    <mergeCell ref="DW511:DX513"/>
    <mergeCell ref="DY511:DZ513"/>
    <mergeCell ref="G516:V520"/>
    <mergeCell ref="BU516:CJ520"/>
    <mergeCell ref="Z517:AZ519"/>
    <mergeCell ref="BE517:BF519"/>
    <mergeCell ref="BG517:BH519"/>
    <mergeCell ref="BI517:BJ519"/>
    <mergeCell ref="BK517:BL519"/>
    <mergeCell ref="CN546:CS546"/>
    <mergeCell ref="CT546:CV546"/>
    <mergeCell ref="CW546:DD546"/>
    <mergeCell ref="DE546:DN546"/>
    <mergeCell ref="DO546:DX546"/>
    <mergeCell ref="CN545:DN545"/>
    <mergeCell ref="DO545:DX545"/>
    <mergeCell ref="BR545:BT546"/>
    <mergeCell ref="BU545:CM545"/>
    <mergeCell ref="BU546:BZ546"/>
    <mergeCell ref="CA546:CC546"/>
    <mergeCell ref="CD546:CM546"/>
    <mergeCell ref="DO547:DX547"/>
    <mergeCell ref="CA547:CC547"/>
    <mergeCell ref="CD547:CM547"/>
    <mergeCell ref="CN547:CS547"/>
    <mergeCell ref="CT547:CV547"/>
    <mergeCell ref="CW547:DD547"/>
    <mergeCell ref="DE547:DN547"/>
    <mergeCell ref="BR547:BT547"/>
    <mergeCell ref="BU547:BZ547"/>
    <mergeCell ref="CN549:CS549"/>
    <mergeCell ref="CT549:CV549"/>
    <mergeCell ref="CW549:DD549"/>
    <mergeCell ref="DE549:DN549"/>
    <mergeCell ref="DO549:DX549"/>
    <mergeCell ref="BR549:BT549"/>
    <mergeCell ref="BU549:BZ549"/>
    <mergeCell ref="CA549:CC549"/>
    <mergeCell ref="CD549:CM549"/>
    <mergeCell ref="CW548:DD548"/>
    <mergeCell ref="DE548:DN548"/>
    <mergeCell ref="DO548:DX548"/>
    <mergeCell ref="BR548:BT548"/>
    <mergeCell ref="BU548:BZ548"/>
    <mergeCell ref="CA548:CC548"/>
    <mergeCell ref="CD548:CM548"/>
    <mergeCell ref="CN548:CS548"/>
    <mergeCell ref="CT548:CV548"/>
    <mergeCell ref="DO550:DX550"/>
    <mergeCell ref="CA550:CC550"/>
    <mergeCell ref="CD550:CM550"/>
    <mergeCell ref="CN550:CS550"/>
    <mergeCell ref="CT550:CV550"/>
    <mergeCell ref="CW550:DD550"/>
    <mergeCell ref="DE550:DN550"/>
    <mergeCell ref="BR550:BT550"/>
    <mergeCell ref="BU550:BZ550"/>
    <mergeCell ref="CN552:CS552"/>
    <mergeCell ref="CT552:CV552"/>
    <mergeCell ref="CW552:DD552"/>
    <mergeCell ref="DE552:DN552"/>
    <mergeCell ref="DO552:DX552"/>
    <mergeCell ref="BR552:BT552"/>
    <mergeCell ref="BU552:BZ552"/>
    <mergeCell ref="CA552:CC552"/>
    <mergeCell ref="CD552:CM552"/>
    <mergeCell ref="CW551:DD551"/>
    <mergeCell ref="DE551:DN551"/>
    <mergeCell ref="DO551:DX551"/>
    <mergeCell ref="BR551:BT551"/>
    <mergeCell ref="BU551:BZ551"/>
    <mergeCell ref="CA551:CC551"/>
    <mergeCell ref="CD551:CM551"/>
    <mergeCell ref="CN551:CS551"/>
    <mergeCell ref="CT551:CV551"/>
    <mergeCell ref="DO553:DX553"/>
    <mergeCell ref="CA553:CC553"/>
    <mergeCell ref="CD553:CM553"/>
    <mergeCell ref="CN553:CS553"/>
    <mergeCell ref="CT553:CV553"/>
    <mergeCell ref="CW553:DD553"/>
    <mergeCell ref="DE553:DN553"/>
    <mergeCell ref="BR553:BT553"/>
    <mergeCell ref="BU553:BZ553"/>
    <mergeCell ref="CN555:CS555"/>
    <mergeCell ref="CT555:CV555"/>
    <mergeCell ref="CW555:DD555"/>
    <mergeCell ref="DE555:DN555"/>
    <mergeCell ref="DO555:DX555"/>
    <mergeCell ref="BR555:BT555"/>
    <mergeCell ref="BU555:BZ555"/>
    <mergeCell ref="CA555:CC555"/>
    <mergeCell ref="CD555:CM555"/>
    <mergeCell ref="CW554:DD554"/>
    <mergeCell ref="DE554:DN554"/>
    <mergeCell ref="DO554:DX554"/>
    <mergeCell ref="BR554:BT554"/>
    <mergeCell ref="BU554:BZ554"/>
    <mergeCell ref="CA554:CC554"/>
    <mergeCell ref="CD554:CM554"/>
    <mergeCell ref="CN554:CS554"/>
    <mergeCell ref="CT554:CV554"/>
    <mergeCell ref="DO556:DX556"/>
    <mergeCell ref="CA556:CC556"/>
    <mergeCell ref="CD556:CM556"/>
    <mergeCell ref="CN556:CS556"/>
    <mergeCell ref="CT556:CV556"/>
    <mergeCell ref="CW556:DD556"/>
    <mergeCell ref="DE556:DN556"/>
    <mergeCell ref="BR556:BT556"/>
    <mergeCell ref="BU556:BZ556"/>
    <mergeCell ref="CN558:CS558"/>
    <mergeCell ref="CT558:CV558"/>
    <mergeCell ref="CW558:DD558"/>
    <mergeCell ref="DE558:DN558"/>
    <mergeCell ref="DO558:DX558"/>
    <mergeCell ref="BR558:BT558"/>
    <mergeCell ref="BU558:BZ558"/>
    <mergeCell ref="CA558:CC558"/>
    <mergeCell ref="CD558:CM558"/>
    <mergeCell ref="CW557:DD557"/>
    <mergeCell ref="DE557:DN557"/>
    <mergeCell ref="DO557:DX557"/>
    <mergeCell ref="BR557:BT557"/>
    <mergeCell ref="BU557:BZ557"/>
    <mergeCell ref="CA557:CC557"/>
    <mergeCell ref="CD557:CM557"/>
    <mergeCell ref="CN557:CS557"/>
    <mergeCell ref="CT557:CV557"/>
    <mergeCell ref="DO559:DX559"/>
    <mergeCell ref="CA559:CC559"/>
    <mergeCell ref="CD559:CM559"/>
    <mergeCell ref="CN559:CS559"/>
    <mergeCell ref="CT559:CV559"/>
    <mergeCell ref="CW559:DD559"/>
    <mergeCell ref="DE559:DN559"/>
    <mergeCell ref="BR559:BT559"/>
    <mergeCell ref="BU559:BZ559"/>
    <mergeCell ref="CN561:CS561"/>
    <mergeCell ref="CT561:CV561"/>
    <mergeCell ref="CW561:DD561"/>
    <mergeCell ref="DE561:DN561"/>
    <mergeCell ref="DO561:DX561"/>
    <mergeCell ref="BR561:BT561"/>
    <mergeCell ref="BU561:BZ561"/>
    <mergeCell ref="CA561:CC561"/>
    <mergeCell ref="CD561:CM561"/>
    <mergeCell ref="CW560:DD560"/>
    <mergeCell ref="DE560:DN560"/>
    <mergeCell ref="DO560:DX560"/>
    <mergeCell ref="BR560:BT560"/>
    <mergeCell ref="BU560:BZ560"/>
    <mergeCell ref="CA560:CC560"/>
    <mergeCell ref="CD560:CM560"/>
    <mergeCell ref="CN560:CS560"/>
    <mergeCell ref="CT560:CV560"/>
    <mergeCell ref="DO562:DX562"/>
    <mergeCell ref="CA562:CC562"/>
    <mergeCell ref="CD562:CM562"/>
    <mergeCell ref="CN562:CS562"/>
    <mergeCell ref="CT562:CV562"/>
    <mergeCell ref="CW562:DD562"/>
    <mergeCell ref="DE562:DN562"/>
    <mergeCell ref="BR562:BT562"/>
    <mergeCell ref="BU562:BZ562"/>
    <mergeCell ref="CN564:CS564"/>
    <mergeCell ref="CT564:CV564"/>
    <mergeCell ref="CW564:DD564"/>
    <mergeCell ref="DE564:DN564"/>
    <mergeCell ref="DO564:DX564"/>
    <mergeCell ref="BR564:BT564"/>
    <mergeCell ref="BU564:BZ564"/>
    <mergeCell ref="CA564:CC564"/>
    <mergeCell ref="CD564:CM564"/>
    <mergeCell ref="CW563:DD563"/>
    <mergeCell ref="DE563:DN563"/>
    <mergeCell ref="DO563:DX563"/>
    <mergeCell ref="BR563:BT563"/>
    <mergeCell ref="BU563:BZ563"/>
    <mergeCell ref="CA563:CC563"/>
    <mergeCell ref="CD563:CM563"/>
    <mergeCell ref="CN563:CS563"/>
    <mergeCell ref="CT563:CV563"/>
    <mergeCell ref="DO565:DX565"/>
    <mergeCell ref="CA565:CC565"/>
    <mergeCell ref="CD565:CM565"/>
    <mergeCell ref="CN565:CS565"/>
    <mergeCell ref="CT565:CV565"/>
    <mergeCell ref="CW565:DD565"/>
    <mergeCell ref="DE565:DN565"/>
    <mergeCell ref="BR565:BT565"/>
    <mergeCell ref="BU565:BZ565"/>
    <mergeCell ref="CN567:CS567"/>
    <mergeCell ref="CT567:CV567"/>
    <mergeCell ref="CW567:DD567"/>
    <mergeCell ref="DE567:DN567"/>
    <mergeCell ref="DO567:DX567"/>
    <mergeCell ref="BR567:BT567"/>
    <mergeCell ref="BU567:BZ567"/>
    <mergeCell ref="CA567:CC567"/>
    <mergeCell ref="CD567:CM567"/>
    <mergeCell ref="CW566:DD566"/>
    <mergeCell ref="DE566:DN566"/>
    <mergeCell ref="DO566:DX566"/>
    <mergeCell ref="BR566:BT566"/>
    <mergeCell ref="BU566:BZ566"/>
    <mergeCell ref="CA566:CC566"/>
    <mergeCell ref="CD566:CM566"/>
    <mergeCell ref="CN566:CS566"/>
    <mergeCell ref="CT566:CV566"/>
    <mergeCell ref="DO568:DX568"/>
    <mergeCell ref="CA568:CC568"/>
    <mergeCell ref="CD568:CM568"/>
    <mergeCell ref="CN568:CS568"/>
    <mergeCell ref="CT568:CV568"/>
    <mergeCell ref="CW568:DD568"/>
    <mergeCell ref="DE568:DN568"/>
    <mergeCell ref="BR568:BT568"/>
    <mergeCell ref="BU568:BZ568"/>
    <mergeCell ref="CN570:CS570"/>
    <mergeCell ref="CT570:CV570"/>
    <mergeCell ref="CW570:DD570"/>
    <mergeCell ref="DE570:DN570"/>
    <mergeCell ref="DO570:DX570"/>
    <mergeCell ref="BR570:BT570"/>
    <mergeCell ref="BU570:BZ570"/>
    <mergeCell ref="CA570:CC570"/>
    <mergeCell ref="CD570:CM570"/>
    <mergeCell ref="CW569:DD569"/>
    <mergeCell ref="DE569:DN569"/>
    <mergeCell ref="DO569:DX569"/>
    <mergeCell ref="BR569:BT569"/>
    <mergeCell ref="BU569:BZ569"/>
    <mergeCell ref="CA569:CC569"/>
    <mergeCell ref="CD569:CM569"/>
    <mergeCell ref="CN569:CS569"/>
    <mergeCell ref="CT569:CV569"/>
    <mergeCell ref="DO571:DX571"/>
    <mergeCell ref="CA571:CC571"/>
    <mergeCell ref="CD571:CM571"/>
    <mergeCell ref="CN571:CS571"/>
    <mergeCell ref="CT571:CV571"/>
    <mergeCell ref="CW571:DD571"/>
    <mergeCell ref="DE571:DN571"/>
    <mergeCell ref="BR571:BT571"/>
    <mergeCell ref="BU571:BZ571"/>
    <mergeCell ref="CN573:CS573"/>
    <mergeCell ref="CT573:CV573"/>
    <mergeCell ref="CW573:DD573"/>
    <mergeCell ref="DE573:DN573"/>
    <mergeCell ref="DO573:DX573"/>
    <mergeCell ref="BR573:BT573"/>
    <mergeCell ref="BU573:BZ573"/>
    <mergeCell ref="CA573:CC573"/>
    <mergeCell ref="CD573:CM573"/>
    <mergeCell ref="CW572:DD572"/>
    <mergeCell ref="DE572:DN572"/>
    <mergeCell ref="DO572:DX572"/>
    <mergeCell ref="BR572:BT572"/>
    <mergeCell ref="BU572:BZ572"/>
    <mergeCell ref="CA572:CC572"/>
    <mergeCell ref="CD572:CM572"/>
    <mergeCell ref="CN572:CS572"/>
    <mergeCell ref="CT572:CV572"/>
    <mergeCell ref="DO574:DX574"/>
    <mergeCell ref="CA574:CC574"/>
    <mergeCell ref="CD574:CM574"/>
    <mergeCell ref="CN574:CS574"/>
    <mergeCell ref="CT574:CV574"/>
    <mergeCell ref="CW574:DD574"/>
    <mergeCell ref="DE574:DN574"/>
    <mergeCell ref="BR574:BT574"/>
    <mergeCell ref="BU574:BZ574"/>
    <mergeCell ref="CN576:CS576"/>
    <mergeCell ref="CT576:CV576"/>
    <mergeCell ref="CW576:DD576"/>
    <mergeCell ref="DE576:DN576"/>
    <mergeCell ref="DO576:DX576"/>
    <mergeCell ref="BR576:BT576"/>
    <mergeCell ref="BU576:BZ576"/>
    <mergeCell ref="CA576:CC576"/>
    <mergeCell ref="CD576:CM576"/>
    <mergeCell ref="CW575:DD575"/>
    <mergeCell ref="DE575:DN575"/>
    <mergeCell ref="DO575:DX575"/>
    <mergeCell ref="BR575:BT575"/>
    <mergeCell ref="BU575:BZ575"/>
    <mergeCell ref="CA575:CC575"/>
    <mergeCell ref="CD575:CM575"/>
    <mergeCell ref="CN575:CS575"/>
    <mergeCell ref="CT575:CV575"/>
    <mergeCell ref="DO577:DX577"/>
    <mergeCell ref="CA577:CC577"/>
    <mergeCell ref="CD577:CM577"/>
    <mergeCell ref="CN577:CS577"/>
    <mergeCell ref="CT577:CV577"/>
    <mergeCell ref="CW577:DD577"/>
    <mergeCell ref="DE577:DN577"/>
    <mergeCell ref="BR577:BT577"/>
    <mergeCell ref="BU577:BZ577"/>
    <mergeCell ref="CN579:CS579"/>
    <mergeCell ref="CT579:CV579"/>
    <mergeCell ref="CW579:DD579"/>
    <mergeCell ref="DE579:DN579"/>
    <mergeCell ref="DO579:DX579"/>
    <mergeCell ref="BR579:BT579"/>
    <mergeCell ref="BU579:BZ579"/>
    <mergeCell ref="CA579:CC579"/>
    <mergeCell ref="CD579:CM579"/>
    <mergeCell ref="CW578:DD578"/>
    <mergeCell ref="DE578:DN578"/>
    <mergeCell ref="DO578:DX578"/>
    <mergeCell ref="BR578:BT578"/>
    <mergeCell ref="BU578:BZ578"/>
    <mergeCell ref="CA578:CC578"/>
    <mergeCell ref="CD578:CM578"/>
    <mergeCell ref="CN578:CS578"/>
    <mergeCell ref="CT578:CV578"/>
    <mergeCell ref="DO580:DX580"/>
    <mergeCell ref="CA580:CC580"/>
    <mergeCell ref="CD580:CM580"/>
    <mergeCell ref="CN580:CS580"/>
    <mergeCell ref="CT580:CV580"/>
    <mergeCell ref="CW580:DD580"/>
    <mergeCell ref="DE580:DN580"/>
    <mergeCell ref="BR580:BT580"/>
    <mergeCell ref="BU580:BZ580"/>
    <mergeCell ref="CN582:CS582"/>
    <mergeCell ref="CT582:CV582"/>
    <mergeCell ref="CW582:DD582"/>
    <mergeCell ref="DE582:DN582"/>
    <mergeCell ref="DO582:DX582"/>
    <mergeCell ref="BR582:BT582"/>
    <mergeCell ref="BU582:BZ582"/>
    <mergeCell ref="CA582:CC582"/>
    <mergeCell ref="CD582:CM582"/>
    <mergeCell ref="CW581:DD581"/>
    <mergeCell ref="DE581:DN581"/>
    <mergeCell ref="DO581:DX581"/>
    <mergeCell ref="BR581:BT581"/>
    <mergeCell ref="BU581:BZ581"/>
    <mergeCell ref="CA581:CC581"/>
    <mergeCell ref="CD581:CM581"/>
    <mergeCell ref="CN581:CS581"/>
    <mergeCell ref="CT581:CV581"/>
    <mergeCell ref="DO583:DX583"/>
    <mergeCell ref="CA583:CC583"/>
    <mergeCell ref="CD583:CM583"/>
    <mergeCell ref="CN583:CS583"/>
    <mergeCell ref="CT583:CV583"/>
    <mergeCell ref="CW583:DD583"/>
    <mergeCell ref="DE583:DN583"/>
    <mergeCell ref="BR583:BT583"/>
    <mergeCell ref="BU583:BZ583"/>
    <mergeCell ref="CN585:CS585"/>
    <mergeCell ref="CT585:CV585"/>
    <mergeCell ref="CW585:DD585"/>
    <mergeCell ref="DE585:DN585"/>
    <mergeCell ref="DO585:DX585"/>
    <mergeCell ref="BR585:BT585"/>
    <mergeCell ref="BU585:BZ585"/>
    <mergeCell ref="CA585:CC585"/>
    <mergeCell ref="CD585:CM585"/>
    <mergeCell ref="CW584:DD584"/>
    <mergeCell ref="DE584:DN584"/>
    <mergeCell ref="DO584:DX584"/>
    <mergeCell ref="BR584:BT584"/>
    <mergeCell ref="BU584:BZ584"/>
    <mergeCell ref="CA584:CC584"/>
    <mergeCell ref="CD584:CM584"/>
    <mergeCell ref="CN584:CS584"/>
    <mergeCell ref="CT584:CV584"/>
    <mergeCell ref="DO586:DX586"/>
    <mergeCell ref="CA586:CC586"/>
    <mergeCell ref="CD586:CM586"/>
    <mergeCell ref="CN586:CS586"/>
    <mergeCell ref="CT586:CV586"/>
    <mergeCell ref="CW586:DD586"/>
    <mergeCell ref="DE586:DN586"/>
    <mergeCell ref="BR586:BT586"/>
    <mergeCell ref="BU586:BZ586"/>
    <mergeCell ref="CN588:CS588"/>
    <mergeCell ref="CT588:CV588"/>
    <mergeCell ref="CW588:DD588"/>
    <mergeCell ref="DE588:DN588"/>
    <mergeCell ref="DO588:DX588"/>
    <mergeCell ref="BR588:BT588"/>
    <mergeCell ref="BU588:BZ588"/>
    <mergeCell ref="CA588:CC588"/>
    <mergeCell ref="CD588:CM588"/>
    <mergeCell ref="CW587:DD587"/>
    <mergeCell ref="DE587:DN587"/>
    <mergeCell ref="DO587:DX587"/>
    <mergeCell ref="BR587:BT587"/>
    <mergeCell ref="BU587:BZ587"/>
    <mergeCell ref="CA587:CC587"/>
    <mergeCell ref="CD587:CM587"/>
    <mergeCell ref="CN587:CS587"/>
    <mergeCell ref="CT587:CV587"/>
    <mergeCell ref="DO589:DX589"/>
    <mergeCell ref="CA589:CC589"/>
    <mergeCell ref="CD589:CM589"/>
    <mergeCell ref="CN589:CS589"/>
    <mergeCell ref="CT589:CV589"/>
    <mergeCell ref="CW589:DD589"/>
    <mergeCell ref="DE589:DN589"/>
    <mergeCell ref="BR589:BT589"/>
    <mergeCell ref="BU589:BZ589"/>
    <mergeCell ref="CN591:CS591"/>
    <mergeCell ref="CT591:CV591"/>
    <mergeCell ref="CW591:DD591"/>
    <mergeCell ref="DE591:DN591"/>
    <mergeCell ref="DO591:DX591"/>
    <mergeCell ref="BR591:BT591"/>
    <mergeCell ref="BU591:BZ591"/>
    <mergeCell ref="CA591:CC591"/>
    <mergeCell ref="CD591:CM591"/>
    <mergeCell ref="CW590:DD590"/>
    <mergeCell ref="DE590:DN590"/>
    <mergeCell ref="DO590:DX590"/>
    <mergeCell ref="BR590:BT590"/>
    <mergeCell ref="BU590:BZ590"/>
    <mergeCell ref="CA590:CC590"/>
    <mergeCell ref="CD590:CM590"/>
    <mergeCell ref="CN590:CS590"/>
    <mergeCell ref="CT590:CV590"/>
    <mergeCell ref="DO592:DX592"/>
    <mergeCell ref="CA592:CC592"/>
    <mergeCell ref="CD592:CM592"/>
    <mergeCell ref="CN592:CS592"/>
    <mergeCell ref="CT592:CV592"/>
    <mergeCell ref="CW592:DD592"/>
    <mergeCell ref="DE592:DN592"/>
    <mergeCell ref="BR592:BT592"/>
    <mergeCell ref="BU592:BZ592"/>
    <mergeCell ref="CN594:CS594"/>
    <mergeCell ref="CT594:CV594"/>
    <mergeCell ref="CW594:DD594"/>
    <mergeCell ref="DE594:DN594"/>
    <mergeCell ref="DO594:DX594"/>
    <mergeCell ref="BR594:BT594"/>
    <mergeCell ref="BU594:BZ594"/>
    <mergeCell ref="CA594:CC594"/>
    <mergeCell ref="CD594:CM594"/>
    <mergeCell ref="CW593:DD593"/>
    <mergeCell ref="DE593:DN593"/>
    <mergeCell ref="DO593:DX593"/>
    <mergeCell ref="BR593:BT593"/>
    <mergeCell ref="BU593:BZ593"/>
    <mergeCell ref="CA593:CC593"/>
    <mergeCell ref="CD593:CM593"/>
    <mergeCell ref="CN593:CS593"/>
    <mergeCell ref="CT593:CV593"/>
    <mergeCell ref="DO595:DX595"/>
    <mergeCell ref="CA595:CC595"/>
    <mergeCell ref="CD595:CM595"/>
    <mergeCell ref="CN595:CS595"/>
    <mergeCell ref="CT595:CV595"/>
    <mergeCell ref="CW595:DD595"/>
    <mergeCell ref="DE595:DN595"/>
    <mergeCell ref="BR595:BT595"/>
    <mergeCell ref="BU595:BZ595"/>
    <mergeCell ref="CM606:DA606"/>
    <mergeCell ref="CM608:DA609"/>
    <mergeCell ref="CM610:DA610"/>
    <mergeCell ref="CW596:DD596"/>
    <mergeCell ref="DE596:DN596"/>
    <mergeCell ref="DO596:DX596"/>
    <mergeCell ref="BE601:BL602"/>
    <mergeCell ref="DS601:DZ602"/>
    <mergeCell ref="CM604:DA605"/>
    <mergeCell ref="BR596:BT596"/>
    <mergeCell ref="BU596:BZ596"/>
    <mergeCell ref="CA596:CC596"/>
    <mergeCell ref="CD596:CM596"/>
    <mergeCell ref="CN596:CS596"/>
    <mergeCell ref="CT596:CV596"/>
    <mergeCell ref="CV617:DE618"/>
    <mergeCell ref="DI617:DR618"/>
    <mergeCell ref="BV619:CE619"/>
    <mergeCell ref="CI619:CR619"/>
    <mergeCell ref="CV619:DE619"/>
    <mergeCell ref="DI619:DR619"/>
    <mergeCell ref="BV617:CE618"/>
    <mergeCell ref="CI617:CR618"/>
    <mergeCell ref="CV613:DE614"/>
    <mergeCell ref="DI613:DR614"/>
    <mergeCell ref="BV615:CE615"/>
    <mergeCell ref="CI615:CR615"/>
    <mergeCell ref="CV615:DE615"/>
    <mergeCell ref="DI615:DR615"/>
    <mergeCell ref="BV613:CE614"/>
    <mergeCell ref="CI613:CR614"/>
    <mergeCell ref="CV625:DE626"/>
    <mergeCell ref="DI625:DR626"/>
    <mergeCell ref="BV627:CE627"/>
    <mergeCell ref="CI627:CR627"/>
    <mergeCell ref="CV627:DE627"/>
    <mergeCell ref="DI627:DR627"/>
    <mergeCell ref="BV625:CE626"/>
    <mergeCell ref="CI625:CR626"/>
    <mergeCell ref="CV621:DE622"/>
    <mergeCell ref="DI621:DR622"/>
    <mergeCell ref="BV623:CE623"/>
    <mergeCell ref="CI623:CR623"/>
    <mergeCell ref="CV623:DE623"/>
    <mergeCell ref="DI623:DR623"/>
    <mergeCell ref="BV621:CE622"/>
    <mergeCell ref="CI621:CR622"/>
    <mergeCell ref="BR640:CA641"/>
    <mergeCell ref="BR638:CA639"/>
    <mergeCell ref="CB638:CP639"/>
    <mergeCell ref="CQ638:DT639"/>
    <mergeCell ref="CB640:CP641"/>
    <mergeCell ref="CQ640:DT641"/>
    <mergeCell ref="BE632:BL633"/>
    <mergeCell ref="DR632:DY633"/>
    <mergeCell ref="BR636:CA637"/>
    <mergeCell ref="CB636:CP637"/>
    <mergeCell ref="CQ636:DT637"/>
    <mergeCell ref="BR648:CA649"/>
    <mergeCell ref="BR646:CA647"/>
    <mergeCell ref="CB646:CP647"/>
    <mergeCell ref="CQ646:DT647"/>
    <mergeCell ref="CB648:CP649"/>
    <mergeCell ref="CQ648:DT649"/>
    <mergeCell ref="BR644:CA645"/>
    <mergeCell ref="BR642:CA643"/>
    <mergeCell ref="CB642:CP643"/>
    <mergeCell ref="CQ642:DT643"/>
    <mergeCell ref="CB644:CP645"/>
    <mergeCell ref="CQ644:DT645"/>
    <mergeCell ref="CH662:CO663"/>
    <mergeCell ref="CP662:DI662"/>
    <mergeCell ref="DJ662:DQ663"/>
    <mergeCell ref="DR662:DY663"/>
    <mergeCell ref="CP663:CY663"/>
    <mergeCell ref="CZ663:DI663"/>
    <mergeCell ref="BE658:BL659"/>
    <mergeCell ref="DS658:DZ659"/>
    <mergeCell ref="BR662:BY663"/>
    <mergeCell ref="BZ662:CG663"/>
    <mergeCell ref="BZ665:CG665"/>
    <mergeCell ref="CH665:CO665"/>
    <mergeCell ref="CP665:CY665"/>
    <mergeCell ref="CZ665:DI665"/>
    <mergeCell ref="DJ665:DQ665"/>
    <mergeCell ref="DR665:DY665"/>
    <mergeCell ref="DJ664:DQ664"/>
    <mergeCell ref="DR664:DY664"/>
    <mergeCell ref="BR665:BY665"/>
    <mergeCell ref="BR664:BY664"/>
    <mergeCell ref="BZ664:CG664"/>
    <mergeCell ref="CH664:CO664"/>
    <mergeCell ref="CP664:CY664"/>
    <mergeCell ref="CZ664:DI664"/>
    <mergeCell ref="BZ667:CG667"/>
    <mergeCell ref="CH667:CO667"/>
    <mergeCell ref="CP667:CY667"/>
    <mergeCell ref="CZ667:DI667"/>
    <mergeCell ref="DJ667:DQ667"/>
    <mergeCell ref="DR667:DY667"/>
    <mergeCell ref="DJ666:DQ666"/>
    <mergeCell ref="DR666:DY666"/>
    <mergeCell ref="BR667:BY667"/>
    <mergeCell ref="BR666:BY666"/>
    <mergeCell ref="BZ666:CG666"/>
    <mergeCell ref="CH666:CO666"/>
    <mergeCell ref="CP666:CY666"/>
    <mergeCell ref="CZ666:DI666"/>
    <mergeCell ref="BZ669:CG669"/>
    <mergeCell ref="CH669:CO669"/>
    <mergeCell ref="CP669:CY669"/>
    <mergeCell ref="CZ669:DI669"/>
    <mergeCell ref="DJ669:DQ669"/>
    <mergeCell ref="DR669:DY669"/>
    <mergeCell ref="DJ668:DQ668"/>
    <mergeCell ref="DR668:DY668"/>
    <mergeCell ref="BR669:BY669"/>
    <mergeCell ref="BR668:BY668"/>
    <mergeCell ref="BZ668:CG668"/>
    <mergeCell ref="CH668:CO668"/>
    <mergeCell ref="CP668:CY668"/>
    <mergeCell ref="CZ668:DI668"/>
    <mergeCell ref="BZ671:CG671"/>
    <mergeCell ref="CH671:CO671"/>
    <mergeCell ref="CP671:CY671"/>
    <mergeCell ref="CZ671:DI671"/>
    <mergeCell ref="DJ671:DQ671"/>
    <mergeCell ref="DR671:DY671"/>
    <mergeCell ref="DJ670:DQ670"/>
    <mergeCell ref="DR670:DY670"/>
    <mergeCell ref="BR671:BY671"/>
    <mergeCell ref="BR670:BY670"/>
    <mergeCell ref="BZ670:CG670"/>
    <mergeCell ref="CH670:CO670"/>
    <mergeCell ref="CP670:CY670"/>
    <mergeCell ref="CZ670:DI670"/>
    <mergeCell ref="BZ673:CG673"/>
    <mergeCell ref="CH673:CO673"/>
    <mergeCell ref="CP673:CY673"/>
    <mergeCell ref="CZ673:DI673"/>
    <mergeCell ref="DJ673:DQ673"/>
    <mergeCell ref="DR673:DY673"/>
    <mergeCell ref="DJ672:DQ672"/>
    <mergeCell ref="DR672:DY672"/>
    <mergeCell ref="BR673:BY673"/>
    <mergeCell ref="BR672:BY672"/>
    <mergeCell ref="BZ672:CG672"/>
    <mergeCell ref="CH672:CO672"/>
    <mergeCell ref="CP672:CY672"/>
    <mergeCell ref="CZ672:DI672"/>
    <mergeCell ref="BZ675:CG675"/>
    <mergeCell ref="CH675:CO675"/>
    <mergeCell ref="CP675:CY675"/>
    <mergeCell ref="CZ675:DI675"/>
    <mergeCell ref="DJ675:DQ675"/>
    <mergeCell ref="DR675:DY675"/>
    <mergeCell ref="DJ674:DQ674"/>
    <mergeCell ref="DR674:DY674"/>
    <mergeCell ref="BR675:BY675"/>
    <mergeCell ref="BR674:BY674"/>
    <mergeCell ref="BZ674:CG674"/>
    <mergeCell ref="CH674:CO674"/>
    <mergeCell ref="CP674:CY674"/>
    <mergeCell ref="CZ674:DI674"/>
    <mergeCell ref="BZ677:CG677"/>
    <mergeCell ref="CH677:CO677"/>
    <mergeCell ref="CP677:CY677"/>
    <mergeCell ref="CZ677:DI677"/>
    <mergeCell ref="DJ677:DQ677"/>
    <mergeCell ref="DR677:DY677"/>
    <mergeCell ref="DJ676:DQ676"/>
    <mergeCell ref="DR676:DY676"/>
    <mergeCell ref="BR677:BY677"/>
    <mergeCell ref="BR676:BY676"/>
    <mergeCell ref="BZ676:CG676"/>
    <mergeCell ref="CH676:CO676"/>
    <mergeCell ref="CP676:CY676"/>
    <mergeCell ref="CZ676:DI676"/>
    <mergeCell ref="BZ679:CG679"/>
    <mergeCell ref="CH679:CO679"/>
    <mergeCell ref="CP679:CY679"/>
    <mergeCell ref="CZ679:DI679"/>
    <mergeCell ref="DJ679:DQ679"/>
    <mergeCell ref="DR679:DY679"/>
    <mergeCell ref="DJ678:DQ678"/>
    <mergeCell ref="DR678:DY678"/>
    <mergeCell ref="BR679:BY679"/>
    <mergeCell ref="BR678:BY678"/>
    <mergeCell ref="BZ678:CG678"/>
    <mergeCell ref="CH678:CO678"/>
    <mergeCell ref="CP678:CY678"/>
    <mergeCell ref="CZ678:DI678"/>
    <mergeCell ref="BZ681:CG681"/>
    <mergeCell ref="CH681:CO681"/>
    <mergeCell ref="CP681:CY681"/>
    <mergeCell ref="CZ681:DI681"/>
    <mergeCell ref="DJ681:DQ681"/>
    <mergeCell ref="DR681:DY681"/>
    <mergeCell ref="DJ680:DQ680"/>
    <mergeCell ref="DR680:DY680"/>
    <mergeCell ref="BR681:BY681"/>
    <mergeCell ref="BR680:BY680"/>
    <mergeCell ref="BZ680:CG680"/>
    <mergeCell ref="CH680:CO680"/>
    <mergeCell ref="CP680:CY680"/>
    <mergeCell ref="CZ680:DI680"/>
    <mergeCell ref="BZ683:CG683"/>
    <mergeCell ref="CH683:CO683"/>
    <mergeCell ref="CP683:CY683"/>
    <mergeCell ref="CZ683:DI683"/>
    <mergeCell ref="DJ683:DQ683"/>
    <mergeCell ref="DR683:DY683"/>
    <mergeCell ref="DJ682:DQ682"/>
    <mergeCell ref="DR682:DY682"/>
    <mergeCell ref="BR683:BY683"/>
    <mergeCell ref="BR682:BY682"/>
    <mergeCell ref="BZ682:CG682"/>
    <mergeCell ref="CH682:CO682"/>
    <mergeCell ref="CP682:CY682"/>
    <mergeCell ref="CZ682:DI682"/>
    <mergeCell ref="BZ685:CG685"/>
    <mergeCell ref="CH685:CO685"/>
    <mergeCell ref="CP685:CY685"/>
    <mergeCell ref="CZ685:DI685"/>
    <mergeCell ref="DJ685:DQ685"/>
    <mergeCell ref="DR685:DY685"/>
    <mergeCell ref="DJ684:DQ684"/>
    <mergeCell ref="DR684:DY684"/>
    <mergeCell ref="BR685:BY685"/>
    <mergeCell ref="BR684:BY684"/>
    <mergeCell ref="BZ684:CG684"/>
    <mergeCell ref="CH684:CO684"/>
    <mergeCell ref="CP684:CY684"/>
    <mergeCell ref="CZ684:DI684"/>
    <mergeCell ref="BZ687:CG687"/>
    <mergeCell ref="CH687:CO687"/>
    <mergeCell ref="CP687:CY687"/>
    <mergeCell ref="CZ687:DI687"/>
    <mergeCell ref="DJ687:DQ687"/>
    <mergeCell ref="DR687:DY687"/>
    <mergeCell ref="DJ686:DQ686"/>
    <mergeCell ref="DR686:DY686"/>
    <mergeCell ref="BR687:BY687"/>
    <mergeCell ref="BR686:BY686"/>
    <mergeCell ref="BZ686:CG686"/>
    <mergeCell ref="CH686:CO686"/>
    <mergeCell ref="CP686:CY686"/>
    <mergeCell ref="CZ686:DI686"/>
    <mergeCell ref="BZ689:CG689"/>
    <mergeCell ref="CH689:CO689"/>
    <mergeCell ref="CP689:CY689"/>
    <mergeCell ref="CZ689:DI689"/>
    <mergeCell ref="DJ689:DQ689"/>
    <mergeCell ref="DR689:DY689"/>
    <mergeCell ref="DJ688:DQ688"/>
    <mergeCell ref="DR688:DY688"/>
    <mergeCell ref="BR689:BY689"/>
    <mergeCell ref="BR688:BY688"/>
    <mergeCell ref="BZ688:CG688"/>
    <mergeCell ref="CH688:CO688"/>
    <mergeCell ref="CP688:CY688"/>
    <mergeCell ref="CZ688:DI688"/>
    <mergeCell ref="BZ691:CG691"/>
    <mergeCell ref="CH691:CO691"/>
    <mergeCell ref="CP691:CY691"/>
    <mergeCell ref="CZ691:DI691"/>
    <mergeCell ref="DJ691:DQ691"/>
    <mergeCell ref="DR691:DY691"/>
    <mergeCell ref="DJ690:DQ690"/>
    <mergeCell ref="DR690:DY690"/>
    <mergeCell ref="BR691:BY691"/>
    <mergeCell ref="BR690:BY690"/>
    <mergeCell ref="BZ690:CG690"/>
    <mergeCell ref="CH690:CO690"/>
    <mergeCell ref="CP690:CY690"/>
    <mergeCell ref="CZ690:DI690"/>
    <mergeCell ref="BZ693:CG693"/>
    <mergeCell ref="CH693:CO693"/>
    <mergeCell ref="CP693:CY693"/>
    <mergeCell ref="CZ693:DI693"/>
    <mergeCell ref="DJ693:DQ693"/>
    <mergeCell ref="DR693:DY693"/>
    <mergeCell ref="DJ692:DQ692"/>
    <mergeCell ref="DR692:DY692"/>
    <mergeCell ref="BR693:BY693"/>
    <mergeCell ref="BR692:BY692"/>
    <mergeCell ref="BZ692:CG692"/>
    <mergeCell ref="CH692:CO692"/>
    <mergeCell ref="CP692:CY692"/>
    <mergeCell ref="CZ692:DI692"/>
    <mergeCell ref="N708:W708"/>
    <mergeCell ref="AG708:AP708"/>
    <mergeCell ref="CB708:CK708"/>
    <mergeCell ref="CU708:DD708"/>
    <mergeCell ref="I710:P717"/>
    <mergeCell ref="Q710:AJ711"/>
    <mergeCell ref="AK710:BH711"/>
    <mergeCell ref="BW710:CD717"/>
    <mergeCell ref="CE710:CX711"/>
    <mergeCell ref="CY710:DV711"/>
    <mergeCell ref="BZ694:CG694"/>
    <mergeCell ref="CH694:CO694"/>
    <mergeCell ref="DJ694:DQ694"/>
    <mergeCell ref="DR694:DY694"/>
    <mergeCell ref="BE703:BL704"/>
    <mergeCell ref="DS703:DZ704"/>
    <mergeCell ref="BR694:BY694"/>
    <mergeCell ref="Q716:T716"/>
    <mergeCell ref="U716:AF716"/>
    <mergeCell ref="AL716:AM716"/>
    <mergeCell ref="CE716:CH716"/>
    <mergeCell ref="CI716:CT716"/>
    <mergeCell ref="CZ716:DA716"/>
    <mergeCell ref="Q715:T715"/>
    <mergeCell ref="U715:AF715"/>
    <mergeCell ref="AL715:AM715"/>
    <mergeCell ref="CE715:CH715"/>
    <mergeCell ref="CI715:CT715"/>
    <mergeCell ref="CZ715:DA715"/>
    <mergeCell ref="CK713:CT713"/>
    <mergeCell ref="CZ713:DA713"/>
    <mergeCell ref="Q714:T714"/>
    <mergeCell ref="U714:V714"/>
    <mergeCell ref="W714:X714"/>
    <mergeCell ref="AL714:AM714"/>
    <mergeCell ref="CE714:CH714"/>
    <mergeCell ref="CI714:CJ714"/>
    <mergeCell ref="CK714:CL714"/>
    <mergeCell ref="CZ714:DA714"/>
    <mergeCell ref="Q713:T713"/>
    <mergeCell ref="U713:V713"/>
    <mergeCell ref="W713:AF713"/>
    <mergeCell ref="AL713:AM713"/>
    <mergeCell ref="CE713:CH713"/>
    <mergeCell ref="CI713:CJ713"/>
    <mergeCell ref="CK723:CL723"/>
    <mergeCell ref="CZ723:DA723"/>
    <mergeCell ref="Q724:T724"/>
    <mergeCell ref="U724:AF724"/>
    <mergeCell ref="CE724:CH724"/>
    <mergeCell ref="CI724:CT724"/>
    <mergeCell ref="CE722:CH722"/>
    <mergeCell ref="CI722:CJ722"/>
    <mergeCell ref="CK722:CT722"/>
    <mergeCell ref="CZ722:DA722"/>
    <mergeCell ref="Q723:T723"/>
    <mergeCell ref="U723:V723"/>
    <mergeCell ref="W723:X723"/>
    <mergeCell ref="AL723:AM723"/>
    <mergeCell ref="CE723:CH723"/>
    <mergeCell ref="CI723:CJ723"/>
    <mergeCell ref="I719:P726"/>
    <mergeCell ref="Q719:AJ720"/>
    <mergeCell ref="AK719:BH720"/>
    <mergeCell ref="BW719:CD726"/>
    <mergeCell ref="CE719:CX720"/>
    <mergeCell ref="CY719:DV720"/>
    <mergeCell ref="Q722:T722"/>
    <mergeCell ref="U722:V722"/>
    <mergeCell ref="W722:AF722"/>
    <mergeCell ref="AL722:AM722"/>
    <mergeCell ref="E767:BJ767"/>
    <mergeCell ref="BS767:DX767"/>
    <mergeCell ref="E768:BJ768"/>
    <mergeCell ref="BS768:DX768"/>
    <mergeCell ref="E769:BJ769"/>
    <mergeCell ref="BS769:DX769"/>
    <mergeCell ref="E764:BJ764"/>
    <mergeCell ref="BS764:DX764"/>
    <mergeCell ref="E765:BJ765"/>
    <mergeCell ref="BS765:DX765"/>
    <mergeCell ref="E766:BJ766"/>
    <mergeCell ref="BS766:DX766"/>
    <mergeCell ref="Q725:T725"/>
    <mergeCell ref="U725:AF725"/>
    <mergeCell ref="CE725:CH725"/>
    <mergeCell ref="CI725:CT725"/>
    <mergeCell ref="BE760:BL761"/>
    <mergeCell ref="DS760:DZ761"/>
    <mergeCell ref="E777:BJ777"/>
    <mergeCell ref="BS777:DX777"/>
    <mergeCell ref="E778:BJ778"/>
    <mergeCell ref="BS778:DX778"/>
    <mergeCell ref="E780:BJ780"/>
    <mergeCell ref="BS780:DX780"/>
    <mergeCell ref="E773:BJ773"/>
    <mergeCell ref="BS773:DX773"/>
    <mergeCell ref="E775:BJ775"/>
    <mergeCell ref="BS775:DX775"/>
    <mergeCell ref="E776:BJ776"/>
    <mergeCell ref="BS776:DX776"/>
    <mergeCell ref="E770:BJ770"/>
    <mergeCell ref="BS770:DX770"/>
    <mergeCell ref="E771:BJ771"/>
    <mergeCell ref="BS771:DX771"/>
    <mergeCell ref="E772:BJ772"/>
    <mergeCell ref="BS772:DX772"/>
    <mergeCell ref="N811:W811"/>
    <mergeCell ref="AG811:AP811"/>
    <mergeCell ref="CB811:CK811"/>
    <mergeCell ref="CU811:DD811"/>
    <mergeCell ref="I813:P821"/>
    <mergeCell ref="Q813:AJ814"/>
    <mergeCell ref="AK813:BH814"/>
    <mergeCell ref="BW813:CD821"/>
    <mergeCell ref="CE813:CX814"/>
    <mergeCell ref="CY813:DV814"/>
    <mergeCell ref="E785:BJ785"/>
    <mergeCell ref="BS785:DX785"/>
    <mergeCell ref="E786:BJ786"/>
    <mergeCell ref="BS786:DX786"/>
    <mergeCell ref="BE806:BL807"/>
    <mergeCell ref="DS806:DZ807"/>
    <mergeCell ref="E781:BJ781"/>
    <mergeCell ref="BS781:DX781"/>
    <mergeCell ref="E782:BJ782"/>
    <mergeCell ref="BS782:DX782"/>
    <mergeCell ref="E783:BJ783"/>
    <mergeCell ref="BS783:DX783"/>
    <mergeCell ref="Q818:T818"/>
    <mergeCell ref="U818:AF818"/>
    <mergeCell ref="AL818:AM818"/>
    <mergeCell ref="CE818:CH818"/>
    <mergeCell ref="CI818:CT818"/>
    <mergeCell ref="CZ818:DA818"/>
    <mergeCell ref="CK816:CT816"/>
    <mergeCell ref="CZ816:DA816"/>
    <mergeCell ref="Q817:T817"/>
    <mergeCell ref="U817:V817"/>
    <mergeCell ref="W817:X817"/>
    <mergeCell ref="AL817:AM817"/>
    <mergeCell ref="CE817:CH817"/>
    <mergeCell ref="CI817:CJ817"/>
    <mergeCell ref="CK817:CL817"/>
    <mergeCell ref="CZ817:DA817"/>
    <mergeCell ref="Q816:T816"/>
    <mergeCell ref="U816:V816"/>
    <mergeCell ref="W816:AF816"/>
    <mergeCell ref="AL816:AM816"/>
    <mergeCell ref="CE816:CH816"/>
    <mergeCell ref="CI816:CJ816"/>
    <mergeCell ref="W826:AF826"/>
    <mergeCell ref="AL826:AM826"/>
    <mergeCell ref="CE826:CH826"/>
    <mergeCell ref="CI826:CJ826"/>
    <mergeCell ref="CK826:CT826"/>
    <mergeCell ref="CZ826:DA826"/>
    <mergeCell ref="AL820:AM820"/>
    <mergeCell ref="CZ820:DA820"/>
    <mergeCell ref="I823:P831"/>
    <mergeCell ref="Q823:AJ824"/>
    <mergeCell ref="AK823:BH824"/>
    <mergeCell ref="BW823:CD831"/>
    <mergeCell ref="CE823:CX824"/>
    <mergeCell ref="CY823:DV824"/>
    <mergeCell ref="Q826:T826"/>
    <mergeCell ref="U826:V826"/>
    <mergeCell ref="Q819:T819"/>
    <mergeCell ref="U819:AF819"/>
    <mergeCell ref="AL819:AM819"/>
    <mergeCell ref="CE819:CH819"/>
    <mergeCell ref="CI819:CT819"/>
    <mergeCell ref="CZ819:DA819"/>
    <mergeCell ref="Q829:T829"/>
    <mergeCell ref="U829:AF829"/>
    <mergeCell ref="CE829:CH829"/>
    <mergeCell ref="CI829:CT829"/>
    <mergeCell ref="BE836:BL837"/>
    <mergeCell ref="DS836:DZ837"/>
    <mergeCell ref="CK827:CL827"/>
    <mergeCell ref="CZ827:DA827"/>
    <mergeCell ref="Q828:T828"/>
    <mergeCell ref="U828:AF828"/>
    <mergeCell ref="CE828:CH828"/>
    <mergeCell ref="CI828:CT828"/>
    <mergeCell ref="Q827:T827"/>
    <mergeCell ref="U827:V827"/>
    <mergeCell ref="W827:X827"/>
    <mergeCell ref="AL827:AM827"/>
    <mergeCell ref="CE827:CH827"/>
    <mergeCell ref="CI827:CJ827"/>
    <mergeCell ref="E867:BJ868"/>
    <mergeCell ref="BS867:DX868"/>
    <mergeCell ref="E870:J871"/>
    <mergeCell ref="K870:AT870"/>
    <mergeCell ref="AU870:BJ871"/>
    <mergeCell ref="BS870:BX871"/>
    <mergeCell ref="BY870:DH870"/>
    <mergeCell ref="DI870:DX871"/>
    <mergeCell ref="K871:AB871"/>
    <mergeCell ref="AC871:AT871"/>
    <mergeCell ref="G843:X843"/>
    <mergeCell ref="Y843:BH843"/>
    <mergeCell ref="BU843:CL843"/>
    <mergeCell ref="CM843:DV843"/>
    <mergeCell ref="BE863:BL864"/>
    <mergeCell ref="DS863:DZ864"/>
    <mergeCell ref="G840:X841"/>
    <mergeCell ref="Y840:BH841"/>
    <mergeCell ref="AU874:BJ874"/>
    <mergeCell ref="BS874:BX874"/>
    <mergeCell ref="BY874:CP874"/>
    <mergeCell ref="BU840:CL841"/>
    <mergeCell ref="CM840:DV841"/>
    <mergeCell ref="G842:X842"/>
    <mergeCell ref="Y842:BH842"/>
    <mergeCell ref="BU842:CL842"/>
    <mergeCell ref="CM842:DV842"/>
    <mergeCell ref="DI872:DX872"/>
    <mergeCell ref="E873:J873"/>
    <mergeCell ref="K873:AB873"/>
    <mergeCell ref="AC873:AT873"/>
    <mergeCell ref="AU873:BJ873"/>
    <mergeCell ref="BS873:BX873"/>
    <mergeCell ref="BY873:CP873"/>
    <mergeCell ref="CQ873:DH873"/>
    <mergeCell ref="DI873:DX873"/>
    <mergeCell ref="BY871:CP871"/>
    <mergeCell ref="CQ871:DH871"/>
    <mergeCell ref="E872:J872"/>
    <mergeCell ref="K872:AB872"/>
    <mergeCell ref="AC872:AT872"/>
    <mergeCell ref="AU872:BJ872"/>
    <mergeCell ref="BS872:BX872"/>
    <mergeCell ref="BY872:CP872"/>
    <mergeCell ref="CQ872:DH872"/>
    <mergeCell ref="CP138:CZ138"/>
    <mergeCell ref="BR190:CJ190"/>
    <mergeCell ref="BR194:CJ194"/>
    <mergeCell ref="BR198:CJ198"/>
    <mergeCell ref="D198:V198"/>
    <mergeCell ref="D194:V194"/>
    <mergeCell ref="D190:V190"/>
    <mergeCell ref="D203:BK206"/>
    <mergeCell ref="BR203:DY206"/>
    <mergeCell ref="CQ876:DH876"/>
    <mergeCell ref="DI876:DX876"/>
    <mergeCell ref="E907:BJ908"/>
    <mergeCell ref="BS907:DX908"/>
    <mergeCell ref="E876:J876"/>
    <mergeCell ref="K876:AB876"/>
    <mergeCell ref="AC876:AT876"/>
    <mergeCell ref="AU876:BJ876"/>
    <mergeCell ref="BS876:BX876"/>
    <mergeCell ref="BY876:CP876"/>
    <mergeCell ref="CQ874:DH874"/>
    <mergeCell ref="DI874:DX874"/>
    <mergeCell ref="E875:J875"/>
    <mergeCell ref="K875:AB875"/>
    <mergeCell ref="AC875:AT875"/>
    <mergeCell ref="AU875:BJ875"/>
    <mergeCell ref="BS875:BX875"/>
    <mergeCell ref="BY875:CP875"/>
    <mergeCell ref="CQ875:DH875"/>
    <mergeCell ref="DI875:DX875"/>
    <mergeCell ref="E874:J874"/>
    <mergeCell ref="K874:AB874"/>
    <mergeCell ref="AC874:AT874"/>
  </mergeCells>
  <phoneticPr fontId="23"/>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15" manualBreakCount="15">
    <brk id="45" max="65" man="1"/>
    <brk id="98" max="65" man="1"/>
    <brk id="147" max="65" man="1"/>
    <brk id="213" max="65" man="1"/>
    <brk id="268" max="65" man="1"/>
    <brk id="343" max="65" man="1"/>
    <brk id="402" max="65" man="1"/>
    <brk id="459" max="65" man="1"/>
    <brk id="537" max="65" man="1"/>
    <brk id="599" max="65" man="1"/>
    <brk id="656" max="65" man="1"/>
    <brk id="701" max="65" man="1"/>
    <brk id="758" max="65" man="1"/>
    <brk id="804" max="65" man="1"/>
    <brk id="861" max="65" man="1"/>
  </rowBreaks>
  <colBreaks count="2" manualBreakCount="2">
    <brk id="66" max="1243" man="1"/>
    <brk id="132" min="1" max="7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N409"/>
  <sheetViews>
    <sheetView view="pageBreakPreview" zoomScale="85" zoomScaleNormal="100" zoomScaleSheetLayoutView="85" workbookViewId="0">
      <selection activeCell="G6" sqref="G6:BA7"/>
    </sheetView>
  </sheetViews>
  <sheetFormatPr defaultColWidth="9" defaultRowHeight="18.75" customHeight="1"/>
  <cols>
    <col min="1" max="133" width="1.625" style="38" customWidth="1"/>
    <col min="134" max="134" width="1.625" style="184" customWidth="1"/>
    <col min="135" max="135" width="9" style="232" customWidth="1"/>
    <col min="136" max="195" width="9" style="238" customWidth="1"/>
    <col min="196" max="224" width="9" style="239" customWidth="1"/>
    <col min="225" max="16384" width="9" style="239"/>
  </cols>
  <sheetData>
    <row r="1" spans="1:195" s="272" customFormat="1" ht="18.75" customHeight="1">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9" t="s">
        <v>469</v>
      </c>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68"/>
      <c r="DK1" s="268"/>
      <c r="DL1" s="268"/>
      <c r="DM1" s="268"/>
      <c r="DN1" s="268"/>
      <c r="DO1" s="268"/>
      <c r="DP1" s="268"/>
      <c r="DQ1" s="268"/>
      <c r="DR1" s="268"/>
      <c r="DS1" s="268"/>
      <c r="DT1" s="268"/>
      <c r="DU1" s="268"/>
      <c r="DV1" s="268"/>
      <c r="DW1" s="268"/>
      <c r="DX1" s="268"/>
      <c r="DY1" s="268"/>
      <c r="DZ1" s="268"/>
      <c r="EA1" s="268"/>
      <c r="EB1" s="268"/>
      <c r="EC1" s="268"/>
      <c r="ED1" s="268"/>
      <c r="EE1" s="271"/>
    </row>
    <row r="2" spans="1:195" s="236" customFormat="1" ht="18.75" customHeigh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758" t="s">
        <v>277</v>
      </c>
      <c r="BF2" s="759"/>
      <c r="BG2" s="759"/>
      <c r="BH2" s="759"/>
      <c r="BI2" s="759"/>
      <c r="BJ2" s="759"/>
      <c r="BK2" s="759"/>
      <c r="BL2" s="760"/>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758" t="s">
        <v>223</v>
      </c>
      <c r="DT2" s="759"/>
      <c r="DU2" s="759"/>
      <c r="DV2" s="759"/>
      <c r="DW2" s="759"/>
      <c r="DX2" s="759"/>
      <c r="DY2" s="759"/>
      <c r="DZ2" s="760"/>
      <c r="EA2" s="58"/>
      <c r="EB2" s="58"/>
      <c r="EC2" s="58"/>
      <c r="ED2" s="188"/>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row>
    <row r="3" spans="1:195" s="236" customFormat="1" ht="18.75" customHeight="1">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761"/>
      <c r="BF3" s="762"/>
      <c r="BG3" s="762"/>
      <c r="BH3" s="762"/>
      <c r="BI3" s="762"/>
      <c r="BJ3" s="762"/>
      <c r="BK3" s="762"/>
      <c r="BL3" s="763"/>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761"/>
      <c r="DT3" s="762"/>
      <c r="DU3" s="762"/>
      <c r="DV3" s="762"/>
      <c r="DW3" s="762"/>
      <c r="DX3" s="762"/>
      <c r="DY3" s="762"/>
      <c r="DZ3" s="763"/>
      <c r="EA3" s="58"/>
      <c r="EB3" s="58"/>
      <c r="EC3" s="58"/>
      <c r="ED3" s="188"/>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row>
    <row r="4" spans="1:195" s="236" customFormat="1" ht="18.75" customHeight="1">
      <c r="A4" s="58"/>
      <c r="B4" s="58"/>
      <c r="C4" s="60" t="s">
        <v>90</v>
      </c>
      <c r="D4" s="60"/>
      <c r="E4" s="60"/>
      <c r="F4" s="60"/>
      <c r="G4" s="60"/>
      <c r="H4" s="60"/>
      <c r="I4" s="60"/>
      <c r="J4" s="60"/>
      <c r="K4" s="60"/>
      <c r="L4" s="60"/>
      <c r="M4" s="60"/>
      <c r="N4" s="60"/>
      <c r="O4" s="60"/>
      <c r="P4" s="60"/>
      <c r="Q4" s="60"/>
      <c r="R4" s="60"/>
      <c r="S4" s="60"/>
      <c r="T4" s="60"/>
      <c r="U4" s="60"/>
      <c r="V4" s="58"/>
      <c r="W4" s="102"/>
      <c r="X4" s="58"/>
      <c r="Y4" s="58"/>
      <c r="Z4" s="58"/>
      <c r="AA4" s="58"/>
      <c r="AB4" s="5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58"/>
      <c r="BN4" s="58"/>
      <c r="BO4" s="58"/>
      <c r="BP4" s="58"/>
      <c r="BQ4" s="60" t="s">
        <v>90</v>
      </c>
      <c r="BR4" s="60"/>
      <c r="BS4" s="60"/>
      <c r="BT4" s="60"/>
      <c r="BU4" s="60"/>
      <c r="BV4" s="60"/>
      <c r="BW4" s="60"/>
      <c r="BX4" s="60"/>
      <c r="BY4" s="60"/>
      <c r="BZ4" s="60"/>
      <c r="CA4" s="60"/>
      <c r="CB4" s="60"/>
      <c r="CC4" s="60"/>
      <c r="CD4" s="60"/>
      <c r="CE4" s="60"/>
      <c r="CF4" s="60"/>
      <c r="CG4" s="60"/>
      <c r="CH4" s="60"/>
      <c r="CI4" s="60"/>
      <c r="CJ4" s="58"/>
      <c r="CK4" s="102"/>
      <c r="CL4" s="58"/>
      <c r="CM4" s="58"/>
      <c r="CN4" s="58"/>
      <c r="CO4" s="58"/>
      <c r="CP4" s="5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58"/>
      <c r="EB4" s="58"/>
      <c r="EC4" s="58"/>
      <c r="ED4" s="188"/>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row>
    <row r="5" spans="1:195" s="236" customFormat="1" ht="18.75" customHeight="1" thickBot="1">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38"/>
      <c r="BE5" s="38"/>
      <c r="BF5" s="38"/>
      <c r="BG5" s="38"/>
      <c r="BH5" s="38"/>
      <c r="BI5" s="38"/>
      <c r="BJ5" s="38"/>
      <c r="BK5" s="38"/>
      <c r="BL5" s="3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38"/>
      <c r="DS5" s="38"/>
      <c r="DT5" s="38"/>
      <c r="DU5" s="38"/>
      <c r="DV5" s="38"/>
      <c r="DW5" s="38"/>
      <c r="DX5" s="38"/>
      <c r="DY5" s="38"/>
      <c r="DZ5" s="38"/>
      <c r="EA5" s="58"/>
      <c r="EB5" s="58"/>
      <c r="EC5" s="58"/>
      <c r="ED5" s="188"/>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row>
    <row r="6" spans="1:195" s="236" customFormat="1" ht="16.5" customHeight="1">
      <c r="A6" s="58"/>
      <c r="B6" s="58"/>
      <c r="C6" s="58"/>
      <c r="D6" s="58"/>
      <c r="E6" s="58"/>
      <c r="F6" s="58"/>
      <c r="G6" s="977" t="s">
        <v>414</v>
      </c>
      <c r="H6" s="978"/>
      <c r="I6" s="978"/>
      <c r="J6" s="978"/>
      <c r="K6" s="978"/>
      <c r="L6" s="978"/>
      <c r="M6" s="978"/>
      <c r="N6" s="978"/>
      <c r="O6" s="978"/>
      <c r="P6" s="978"/>
      <c r="Q6" s="978"/>
      <c r="R6" s="978"/>
      <c r="S6" s="978"/>
      <c r="T6" s="978"/>
      <c r="U6" s="978"/>
      <c r="V6" s="978"/>
      <c r="W6" s="978"/>
      <c r="X6" s="978"/>
      <c r="Y6" s="978"/>
      <c r="Z6" s="978"/>
      <c r="AA6" s="978"/>
      <c r="AB6" s="978"/>
      <c r="AC6" s="978"/>
      <c r="AD6" s="978"/>
      <c r="AE6" s="978"/>
      <c r="AF6" s="978"/>
      <c r="AG6" s="978"/>
      <c r="AH6" s="978"/>
      <c r="AI6" s="978"/>
      <c r="AJ6" s="978"/>
      <c r="AK6" s="978"/>
      <c r="AL6" s="978"/>
      <c r="AM6" s="978"/>
      <c r="AN6" s="978"/>
      <c r="AO6" s="978"/>
      <c r="AP6" s="978"/>
      <c r="AQ6" s="978"/>
      <c r="AR6" s="978"/>
      <c r="AS6" s="978"/>
      <c r="AT6" s="978"/>
      <c r="AU6" s="978"/>
      <c r="AV6" s="978"/>
      <c r="AW6" s="978"/>
      <c r="AX6" s="978"/>
      <c r="AY6" s="978"/>
      <c r="AZ6" s="978"/>
      <c r="BA6" s="979"/>
      <c r="BB6" s="277"/>
      <c r="BC6" s="58"/>
      <c r="BD6" s="58"/>
      <c r="BE6" s="983" t="s">
        <v>91</v>
      </c>
      <c r="BF6" s="925"/>
      <c r="BG6" s="925"/>
      <c r="BH6" s="925"/>
      <c r="BI6" s="925"/>
      <c r="BJ6" s="925"/>
      <c r="BK6" s="925"/>
      <c r="BL6" s="927"/>
      <c r="BM6" s="58"/>
      <c r="BN6" s="58"/>
      <c r="BO6" s="58"/>
      <c r="BP6" s="58"/>
      <c r="BQ6" s="58"/>
      <c r="BR6" s="58"/>
      <c r="BS6" s="58"/>
      <c r="BT6" s="58"/>
      <c r="BU6" s="977" t="s">
        <v>414</v>
      </c>
      <c r="BV6" s="978"/>
      <c r="BW6" s="978"/>
      <c r="BX6" s="978"/>
      <c r="BY6" s="978"/>
      <c r="BZ6" s="978"/>
      <c r="CA6" s="978"/>
      <c r="CB6" s="978"/>
      <c r="CC6" s="978"/>
      <c r="CD6" s="978"/>
      <c r="CE6" s="978"/>
      <c r="CF6" s="978"/>
      <c r="CG6" s="978"/>
      <c r="CH6" s="978"/>
      <c r="CI6" s="978"/>
      <c r="CJ6" s="978"/>
      <c r="CK6" s="978"/>
      <c r="CL6" s="978"/>
      <c r="CM6" s="978"/>
      <c r="CN6" s="978"/>
      <c r="CO6" s="978"/>
      <c r="CP6" s="978"/>
      <c r="CQ6" s="978"/>
      <c r="CR6" s="978"/>
      <c r="CS6" s="978"/>
      <c r="CT6" s="978"/>
      <c r="CU6" s="978"/>
      <c r="CV6" s="978"/>
      <c r="CW6" s="978"/>
      <c r="CX6" s="978"/>
      <c r="CY6" s="978"/>
      <c r="CZ6" s="978"/>
      <c r="DA6" s="978"/>
      <c r="DB6" s="978"/>
      <c r="DC6" s="978"/>
      <c r="DD6" s="978"/>
      <c r="DE6" s="978"/>
      <c r="DF6" s="978"/>
      <c r="DG6" s="978"/>
      <c r="DH6" s="978"/>
      <c r="DI6" s="978"/>
      <c r="DJ6" s="978"/>
      <c r="DK6" s="978"/>
      <c r="DL6" s="978"/>
      <c r="DM6" s="978"/>
      <c r="DN6" s="978"/>
      <c r="DO6" s="979"/>
      <c r="DP6" s="277"/>
      <c r="DQ6" s="58"/>
      <c r="DR6" s="58"/>
      <c r="DS6" s="983" t="s">
        <v>91</v>
      </c>
      <c r="DT6" s="925"/>
      <c r="DU6" s="925"/>
      <c r="DV6" s="925"/>
      <c r="DW6" s="925"/>
      <c r="DX6" s="925"/>
      <c r="DY6" s="925"/>
      <c r="DZ6" s="927"/>
      <c r="EA6" s="58"/>
      <c r="EB6" s="58"/>
      <c r="EC6" s="58"/>
      <c r="ED6" s="188"/>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row>
    <row r="7" spans="1:195" s="236" customFormat="1" ht="16.5" customHeight="1" thickBot="1">
      <c r="A7" s="58"/>
      <c r="B7" s="58"/>
      <c r="C7" s="58"/>
      <c r="D7" s="58"/>
      <c r="E7" s="58"/>
      <c r="F7" s="58"/>
      <c r="G7" s="980"/>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2"/>
      <c r="BB7" s="277"/>
      <c r="BC7" s="58"/>
      <c r="BD7" s="58"/>
      <c r="BE7" s="984"/>
      <c r="BF7" s="926"/>
      <c r="BG7" s="926"/>
      <c r="BH7" s="926"/>
      <c r="BI7" s="926"/>
      <c r="BJ7" s="926"/>
      <c r="BK7" s="926"/>
      <c r="BL7" s="929"/>
      <c r="BM7" s="58"/>
      <c r="BN7" s="58"/>
      <c r="BO7" s="58"/>
      <c r="BP7" s="58"/>
      <c r="BQ7" s="58"/>
      <c r="BR7" s="58"/>
      <c r="BS7" s="58"/>
      <c r="BT7" s="58"/>
      <c r="BU7" s="980"/>
      <c r="BV7" s="981"/>
      <c r="BW7" s="981"/>
      <c r="BX7" s="981"/>
      <c r="BY7" s="981"/>
      <c r="BZ7" s="981"/>
      <c r="CA7" s="981"/>
      <c r="CB7" s="981"/>
      <c r="CC7" s="981"/>
      <c r="CD7" s="981"/>
      <c r="CE7" s="981"/>
      <c r="CF7" s="981"/>
      <c r="CG7" s="981"/>
      <c r="CH7" s="981"/>
      <c r="CI7" s="981"/>
      <c r="CJ7" s="981"/>
      <c r="CK7" s="981"/>
      <c r="CL7" s="981"/>
      <c r="CM7" s="981"/>
      <c r="CN7" s="981"/>
      <c r="CO7" s="981"/>
      <c r="CP7" s="981"/>
      <c r="CQ7" s="981"/>
      <c r="CR7" s="981"/>
      <c r="CS7" s="981"/>
      <c r="CT7" s="981"/>
      <c r="CU7" s="981"/>
      <c r="CV7" s="981"/>
      <c r="CW7" s="981"/>
      <c r="CX7" s="981"/>
      <c r="CY7" s="981"/>
      <c r="CZ7" s="981"/>
      <c r="DA7" s="981"/>
      <c r="DB7" s="981"/>
      <c r="DC7" s="981"/>
      <c r="DD7" s="981"/>
      <c r="DE7" s="981"/>
      <c r="DF7" s="981"/>
      <c r="DG7" s="981"/>
      <c r="DH7" s="981"/>
      <c r="DI7" s="981"/>
      <c r="DJ7" s="981"/>
      <c r="DK7" s="981"/>
      <c r="DL7" s="981"/>
      <c r="DM7" s="981"/>
      <c r="DN7" s="981"/>
      <c r="DO7" s="982"/>
      <c r="DP7" s="277"/>
      <c r="DQ7" s="58"/>
      <c r="DR7" s="58"/>
      <c r="DS7" s="984"/>
      <c r="DT7" s="926"/>
      <c r="DU7" s="926"/>
      <c r="DV7" s="926"/>
      <c r="DW7" s="926"/>
      <c r="DX7" s="926"/>
      <c r="DY7" s="926"/>
      <c r="DZ7" s="929"/>
      <c r="EA7" s="58"/>
      <c r="EB7" s="58"/>
      <c r="EC7" s="58"/>
      <c r="ED7" s="188"/>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row>
    <row r="8" spans="1:195" s="236" customFormat="1" ht="26.25" customHeight="1" thickBot="1">
      <c r="A8" s="58"/>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38"/>
      <c r="BC8" s="38"/>
      <c r="BD8" s="58"/>
      <c r="BE8" s="38"/>
      <c r="BF8" s="38"/>
      <c r="BG8" s="38"/>
      <c r="BH8" s="38"/>
      <c r="BI8" s="38"/>
      <c r="BJ8" s="38"/>
      <c r="BK8" s="38"/>
      <c r="BL8" s="3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38"/>
      <c r="DQ8" s="38"/>
      <c r="DR8" s="58"/>
      <c r="DS8" s="38"/>
      <c r="DT8" s="38"/>
      <c r="DU8" s="38"/>
      <c r="DV8" s="38"/>
      <c r="DW8" s="38"/>
      <c r="DX8" s="38"/>
      <c r="DY8" s="38"/>
      <c r="DZ8" s="38"/>
      <c r="EA8" s="58"/>
      <c r="EB8" s="58"/>
      <c r="EC8" s="58"/>
      <c r="ED8" s="188"/>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row>
    <row r="9" spans="1:195" s="236" customFormat="1" ht="9.9499999999999993" customHeight="1" thickBot="1">
      <c r="A9" s="58"/>
      <c r="B9" s="58"/>
      <c r="C9" s="58"/>
      <c r="D9" s="58"/>
      <c r="E9" s="58"/>
      <c r="F9" s="58"/>
      <c r="G9" s="930" t="s">
        <v>415</v>
      </c>
      <c r="H9" s="936"/>
      <c r="I9" s="936"/>
      <c r="J9" s="936"/>
      <c r="K9" s="936"/>
      <c r="L9" s="936"/>
      <c r="M9" s="936"/>
      <c r="N9" s="936"/>
      <c r="O9" s="936"/>
      <c r="P9" s="936"/>
      <c r="Q9" s="936"/>
      <c r="R9" s="936"/>
      <c r="S9" s="936"/>
      <c r="T9" s="936"/>
      <c r="U9" s="936"/>
      <c r="V9" s="936"/>
      <c r="W9" s="104"/>
      <c r="X9" s="104"/>
      <c r="Y9" s="103"/>
      <c r="Z9" s="103"/>
      <c r="AA9" s="104"/>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6"/>
      <c r="BB9" s="58"/>
      <c r="BC9" s="58"/>
      <c r="BD9" s="58"/>
      <c r="BE9" s="279"/>
      <c r="BF9" s="279"/>
      <c r="BG9" s="279"/>
      <c r="BH9" s="279"/>
      <c r="BI9" s="279"/>
      <c r="BJ9" s="279"/>
      <c r="BK9" s="279"/>
      <c r="BL9" s="279"/>
      <c r="BM9" s="58"/>
      <c r="BN9" s="58"/>
      <c r="BO9" s="58"/>
      <c r="BP9" s="58"/>
      <c r="BQ9" s="58"/>
      <c r="BR9" s="58"/>
      <c r="BS9" s="58"/>
      <c r="BT9" s="58"/>
      <c r="BU9" s="930" t="s">
        <v>415</v>
      </c>
      <c r="BV9" s="936"/>
      <c r="BW9" s="936"/>
      <c r="BX9" s="936"/>
      <c r="BY9" s="936"/>
      <c r="BZ9" s="936"/>
      <c r="CA9" s="936"/>
      <c r="CB9" s="936"/>
      <c r="CC9" s="936"/>
      <c r="CD9" s="936"/>
      <c r="CE9" s="936"/>
      <c r="CF9" s="936"/>
      <c r="CG9" s="936"/>
      <c r="CH9" s="936"/>
      <c r="CI9" s="936"/>
      <c r="CJ9" s="936"/>
      <c r="CK9" s="104"/>
      <c r="CL9" s="104"/>
      <c r="CM9" s="103"/>
      <c r="CN9" s="103"/>
      <c r="CO9" s="104"/>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6"/>
      <c r="DP9" s="58"/>
      <c r="DQ9" s="58"/>
      <c r="DR9" s="58"/>
      <c r="DS9" s="279"/>
      <c r="DT9" s="279"/>
      <c r="DU9" s="279"/>
      <c r="DV9" s="279"/>
      <c r="DW9" s="279"/>
      <c r="DX9" s="279"/>
      <c r="DY9" s="279"/>
      <c r="DZ9" s="279"/>
      <c r="EA9" s="58"/>
      <c r="EB9" s="58"/>
      <c r="EC9" s="58"/>
      <c r="ED9" s="188"/>
      <c r="EE9" s="206"/>
      <c r="EF9" s="206"/>
      <c r="EG9" s="206"/>
      <c r="EH9" s="206"/>
      <c r="EI9" s="206"/>
      <c r="EJ9" s="206"/>
      <c r="EK9" s="206"/>
      <c r="EL9" s="206"/>
      <c r="EM9" s="206"/>
      <c r="EN9" s="206"/>
      <c r="EO9" s="206"/>
      <c r="EP9" s="206"/>
      <c r="EQ9" s="206"/>
      <c r="ER9" s="206"/>
      <c r="ES9" s="206"/>
      <c r="ET9" s="206"/>
      <c r="EU9" s="206"/>
      <c r="EV9" s="206"/>
      <c r="EW9" s="206"/>
      <c r="EX9" s="206"/>
      <c r="EY9" s="206"/>
      <c r="EZ9" s="206"/>
      <c r="FA9" s="206"/>
      <c r="FB9" s="206"/>
      <c r="FC9" s="206"/>
      <c r="FD9" s="206"/>
      <c r="FE9" s="206"/>
      <c r="FF9" s="206"/>
      <c r="FG9" s="206"/>
      <c r="FH9" s="206"/>
      <c r="FI9" s="206"/>
      <c r="FJ9" s="206"/>
      <c r="FK9" s="206"/>
      <c r="FL9" s="206"/>
      <c r="FM9" s="206"/>
      <c r="FN9" s="206"/>
      <c r="FO9" s="206"/>
      <c r="FP9" s="206"/>
      <c r="FQ9" s="206"/>
      <c r="FR9" s="206"/>
      <c r="FS9" s="206"/>
      <c r="FT9" s="206"/>
      <c r="FU9" s="206"/>
      <c r="FV9" s="206"/>
      <c r="FW9" s="206"/>
      <c r="FX9" s="206"/>
      <c r="FY9" s="206"/>
      <c r="FZ9" s="206"/>
      <c r="GA9" s="206"/>
      <c r="GB9" s="206"/>
      <c r="GC9" s="206"/>
      <c r="GD9" s="206"/>
      <c r="GE9" s="206"/>
      <c r="GF9" s="206"/>
      <c r="GG9" s="206"/>
      <c r="GH9" s="206"/>
      <c r="GI9" s="206"/>
      <c r="GJ9" s="206"/>
      <c r="GK9" s="206"/>
      <c r="GL9" s="206"/>
      <c r="GM9" s="206"/>
    </row>
    <row r="10" spans="1:195" s="236" customFormat="1" ht="11.1" customHeight="1">
      <c r="A10" s="58"/>
      <c r="B10" s="58"/>
      <c r="C10" s="58"/>
      <c r="D10" s="58"/>
      <c r="E10" s="58"/>
      <c r="F10" s="58"/>
      <c r="G10" s="937"/>
      <c r="H10" s="938"/>
      <c r="I10" s="938"/>
      <c r="J10" s="938"/>
      <c r="K10" s="938"/>
      <c r="L10" s="938"/>
      <c r="M10" s="938"/>
      <c r="N10" s="938"/>
      <c r="O10" s="938"/>
      <c r="P10" s="938"/>
      <c r="Q10" s="938"/>
      <c r="R10" s="938"/>
      <c r="S10" s="938"/>
      <c r="T10" s="938"/>
      <c r="U10" s="938"/>
      <c r="V10" s="938"/>
      <c r="W10" s="92"/>
      <c r="X10" s="92"/>
      <c r="Y10" s="102"/>
      <c r="Z10" s="911" t="s">
        <v>990</v>
      </c>
      <c r="AA10" s="912"/>
      <c r="AB10" s="912"/>
      <c r="AC10" s="912"/>
      <c r="AD10" s="912"/>
      <c r="AE10" s="912"/>
      <c r="AF10" s="912"/>
      <c r="AG10" s="912"/>
      <c r="AH10" s="912"/>
      <c r="AI10" s="912"/>
      <c r="AJ10" s="912"/>
      <c r="AK10" s="912"/>
      <c r="AL10" s="912"/>
      <c r="AM10" s="912"/>
      <c r="AN10" s="912"/>
      <c r="AO10" s="912"/>
      <c r="AP10" s="912"/>
      <c r="AQ10" s="912"/>
      <c r="AR10" s="912"/>
      <c r="AS10" s="912"/>
      <c r="AT10" s="912"/>
      <c r="AU10" s="912"/>
      <c r="AV10" s="912"/>
      <c r="AW10" s="912"/>
      <c r="AX10" s="912"/>
      <c r="AY10" s="912"/>
      <c r="AZ10" s="913"/>
      <c r="BA10" s="107"/>
      <c r="BB10" s="58"/>
      <c r="BC10" s="58"/>
      <c r="BD10" s="58"/>
      <c r="BE10" s="920"/>
      <c r="BF10" s="921"/>
      <c r="BG10" s="925" t="s">
        <v>92</v>
      </c>
      <c r="BH10" s="925"/>
      <c r="BI10" s="921"/>
      <c r="BJ10" s="921"/>
      <c r="BK10" s="925" t="s">
        <v>93</v>
      </c>
      <c r="BL10" s="927"/>
      <c r="BM10" s="58"/>
      <c r="BN10" s="58"/>
      <c r="BO10" s="58"/>
      <c r="BP10" s="58"/>
      <c r="BQ10" s="58"/>
      <c r="BR10" s="58"/>
      <c r="BS10" s="58"/>
      <c r="BT10" s="58"/>
      <c r="BU10" s="937"/>
      <c r="BV10" s="938"/>
      <c r="BW10" s="938"/>
      <c r="BX10" s="938"/>
      <c r="BY10" s="938"/>
      <c r="BZ10" s="938"/>
      <c r="CA10" s="938"/>
      <c r="CB10" s="938"/>
      <c r="CC10" s="938"/>
      <c r="CD10" s="938"/>
      <c r="CE10" s="938"/>
      <c r="CF10" s="938"/>
      <c r="CG10" s="938"/>
      <c r="CH10" s="938"/>
      <c r="CI10" s="938"/>
      <c r="CJ10" s="938"/>
      <c r="CK10" s="92"/>
      <c r="CL10" s="92"/>
      <c r="CM10" s="102"/>
      <c r="CN10" s="911" t="s">
        <v>416</v>
      </c>
      <c r="CO10" s="912"/>
      <c r="CP10" s="912"/>
      <c r="CQ10" s="912"/>
      <c r="CR10" s="912"/>
      <c r="CS10" s="912"/>
      <c r="CT10" s="912"/>
      <c r="CU10" s="912"/>
      <c r="CV10" s="912"/>
      <c r="CW10" s="912"/>
      <c r="CX10" s="912"/>
      <c r="CY10" s="912"/>
      <c r="CZ10" s="912"/>
      <c r="DA10" s="912"/>
      <c r="DB10" s="912"/>
      <c r="DC10" s="912"/>
      <c r="DD10" s="912"/>
      <c r="DE10" s="912"/>
      <c r="DF10" s="912"/>
      <c r="DG10" s="912"/>
      <c r="DH10" s="912"/>
      <c r="DI10" s="912"/>
      <c r="DJ10" s="912"/>
      <c r="DK10" s="912"/>
      <c r="DL10" s="912"/>
      <c r="DM10" s="912"/>
      <c r="DN10" s="913"/>
      <c r="DO10" s="107"/>
      <c r="DP10" s="58"/>
      <c r="DQ10" s="58"/>
      <c r="DR10" s="58"/>
      <c r="DS10" s="920">
        <v>4</v>
      </c>
      <c r="DT10" s="921"/>
      <c r="DU10" s="925" t="s">
        <v>92</v>
      </c>
      <c r="DV10" s="925"/>
      <c r="DW10" s="921">
        <v>1</v>
      </c>
      <c r="DX10" s="921"/>
      <c r="DY10" s="925" t="s">
        <v>93</v>
      </c>
      <c r="DZ10" s="927"/>
      <c r="EA10" s="58"/>
      <c r="EB10" s="58"/>
      <c r="EC10" s="58"/>
      <c r="ED10" s="188"/>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row>
    <row r="11" spans="1:195" s="236" customFormat="1" ht="11.1" customHeight="1">
      <c r="A11" s="58"/>
      <c r="B11" s="58"/>
      <c r="C11" s="58"/>
      <c r="D11" s="58"/>
      <c r="E11" s="58"/>
      <c r="F11" s="58"/>
      <c r="G11" s="937"/>
      <c r="H11" s="938"/>
      <c r="I11" s="938"/>
      <c r="J11" s="938"/>
      <c r="K11" s="938"/>
      <c r="L11" s="938"/>
      <c r="M11" s="938"/>
      <c r="N11" s="938"/>
      <c r="O11" s="938"/>
      <c r="P11" s="938"/>
      <c r="Q11" s="938"/>
      <c r="R11" s="938"/>
      <c r="S11" s="938"/>
      <c r="T11" s="938"/>
      <c r="U11" s="938"/>
      <c r="V11" s="938"/>
      <c r="W11" s="92"/>
      <c r="X11" s="92"/>
      <c r="Y11" s="102"/>
      <c r="Z11" s="914"/>
      <c r="AA11" s="915"/>
      <c r="AB11" s="915"/>
      <c r="AC11" s="915"/>
      <c r="AD11" s="915"/>
      <c r="AE11" s="915"/>
      <c r="AF11" s="915"/>
      <c r="AG11" s="915"/>
      <c r="AH11" s="915"/>
      <c r="AI11" s="915"/>
      <c r="AJ11" s="915"/>
      <c r="AK11" s="915"/>
      <c r="AL11" s="915"/>
      <c r="AM11" s="915"/>
      <c r="AN11" s="915"/>
      <c r="AO11" s="915"/>
      <c r="AP11" s="915"/>
      <c r="AQ11" s="915"/>
      <c r="AR11" s="915"/>
      <c r="AS11" s="915"/>
      <c r="AT11" s="915"/>
      <c r="AU11" s="915"/>
      <c r="AV11" s="915"/>
      <c r="AW11" s="915"/>
      <c r="AX11" s="915"/>
      <c r="AY11" s="915"/>
      <c r="AZ11" s="916"/>
      <c r="BA11" s="282"/>
      <c r="BB11" s="279"/>
      <c r="BC11" s="58"/>
      <c r="BD11" s="58"/>
      <c r="BE11" s="922"/>
      <c r="BF11" s="805"/>
      <c r="BG11" s="808"/>
      <c r="BH11" s="808"/>
      <c r="BI11" s="805"/>
      <c r="BJ11" s="805"/>
      <c r="BK11" s="808"/>
      <c r="BL11" s="928"/>
      <c r="BM11" s="58"/>
      <c r="BN11" s="58"/>
      <c r="BO11" s="58"/>
      <c r="BP11" s="58"/>
      <c r="BQ11" s="58"/>
      <c r="BR11" s="58"/>
      <c r="BS11" s="58"/>
      <c r="BT11" s="58"/>
      <c r="BU11" s="937"/>
      <c r="BV11" s="938"/>
      <c r="BW11" s="938"/>
      <c r="BX11" s="938"/>
      <c r="BY11" s="938"/>
      <c r="BZ11" s="938"/>
      <c r="CA11" s="938"/>
      <c r="CB11" s="938"/>
      <c r="CC11" s="938"/>
      <c r="CD11" s="938"/>
      <c r="CE11" s="938"/>
      <c r="CF11" s="938"/>
      <c r="CG11" s="938"/>
      <c r="CH11" s="938"/>
      <c r="CI11" s="938"/>
      <c r="CJ11" s="938"/>
      <c r="CK11" s="92"/>
      <c r="CL11" s="92"/>
      <c r="CM11" s="102"/>
      <c r="CN11" s="914"/>
      <c r="CO11" s="915"/>
      <c r="CP11" s="915"/>
      <c r="CQ11" s="915"/>
      <c r="CR11" s="915"/>
      <c r="CS11" s="915"/>
      <c r="CT11" s="915"/>
      <c r="CU11" s="915"/>
      <c r="CV11" s="915"/>
      <c r="CW11" s="915"/>
      <c r="CX11" s="915"/>
      <c r="CY11" s="915"/>
      <c r="CZ11" s="915"/>
      <c r="DA11" s="915"/>
      <c r="DB11" s="915"/>
      <c r="DC11" s="915"/>
      <c r="DD11" s="915"/>
      <c r="DE11" s="915"/>
      <c r="DF11" s="915"/>
      <c r="DG11" s="915"/>
      <c r="DH11" s="915"/>
      <c r="DI11" s="915"/>
      <c r="DJ11" s="915"/>
      <c r="DK11" s="915"/>
      <c r="DL11" s="915"/>
      <c r="DM11" s="915"/>
      <c r="DN11" s="916"/>
      <c r="DO11" s="282"/>
      <c r="DP11" s="279"/>
      <c r="DQ11" s="58"/>
      <c r="DR11" s="58"/>
      <c r="DS11" s="922"/>
      <c r="DT11" s="805"/>
      <c r="DU11" s="808"/>
      <c r="DV11" s="808"/>
      <c r="DW11" s="805"/>
      <c r="DX11" s="805"/>
      <c r="DY11" s="808"/>
      <c r="DZ11" s="928"/>
      <c r="EA11" s="58"/>
      <c r="EB11" s="58"/>
      <c r="EC11" s="58"/>
      <c r="ED11" s="188"/>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row>
    <row r="12" spans="1:195" s="236" customFormat="1" ht="11.1" customHeight="1" thickBot="1">
      <c r="A12" s="58"/>
      <c r="B12" s="58"/>
      <c r="C12" s="58"/>
      <c r="D12" s="58"/>
      <c r="E12" s="58"/>
      <c r="F12" s="58"/>
      <c r="G12" s="937"/>
      <c r="H12" s="938"/>
      <c r="I12" s="938"/>
      <c r="J12" s="938"/>
      <c r="K12" s="938"/>
      <c r="L12" s="938"/>
      <c r="M12" s="938"/>
      <c r="N12" s="938"/>
      <c r="O12" s="938"/>
      <c r="P12" s="938"/>
      <c r="Q12" s="938"/>
      <c r="R12" s="938"/>
      <c r="S12" s="938"/>
      <c r="T12" s="938"/>
      <c r="U12" s="938"/>
      <c r="V12" s="938"/>
      <c r="W12" s="92"/>
      <c r="X12" s="92"/>
      <c r="Y12" s="102"/>
      <c r="Z12" s="917"/>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9"/>
      <c r="BA12" s="282"/>
      <c r="BB12" s="279"/>
      <c r="BC12" s="58"/>
      <c r="BD12" s="58"/>
      <c r="BE12" s="923"/>
      <c r="BF12" s="924"/>
      <c r="BG12" s="926"/>
      <c r="BH12" s="926"/>
      <c r="BI12" s="924"/>
      <c r="BJ12" s="924"/>
      <c r="BK12" s="926"/>
      <c r="BL12" s="929"/>
      <c r="BM12" s="58"/>
      <c r="BN12" s="58"/>
      <c r="BO12" s="58"/>
      <c r="BP12" s="58"/>
      <c r="BQ12" s="58"/>
      <c r="BR12" s="58"/>
      <c r="BS12" s="58"/>
      <c r="BT12" s="58"/>
      <c r="BU12" s="937"/>
      <c r="BV12" s="938"/>
      <c r="BW12" s="938"/>
      <c r="BX12" s="938"/>
      <c r="BY12" s="938"/>
      <c r="BZ12" s="938"/>
      <c r="CA12" s="938"/>
      <c r="CB12" s="938"/>
      <c r="CC12" s="938"/>
      <c r="CD12" s="938"/>
      <c r="CE12" s="938"/>
      <c r="CF12" s="938"/>
      <c r="CG12" s="938"/>
      <c r="CH12" s="938"/>
      <c r="CI12" s="938"/>
      <c r="CJ12" s="938"/>
      <c r="CK12" s="92"/>
      <c r="CL12" s="92"/>
      <c r="CM12" s="102"/>
      <c r="CN12" s="917"/>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9"/>
      <c r="DO12" s="282"/>
      <c r="DP12" s="279"/>
      <c r="DQ12" s="58"/>
      <c r="DR12" s="58"/>
      <c r="DS12" s="923"/>
      <c r="DT12" s="924"/>
      <c r="DU12" s="926"/>
      <c r="DV12" s="926"/>
      <c r="DW12" s="924"/>
      <c r="DX12" s="924"/>
      <c r="DY12" s="926"/>
      <c r="DZ12" s="929"/>
      <c r="EA12" s="58"/>
      <c r="EB12" s="58"/>
      <c r="EC12" s="58"/>
      <c r="ED12" s="188"/>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row>
    <row r="13" spans="1:195" s="236" customFormat="1" ht="9.9499999999999993" customHeight="1" thickBot="1">
      <c r="A13" s="58"/>
      <c r="B13" s="58"/>
      <c r="C13" s="58"/>
      <c r="D13" s="58"/>
      <c r="E13" s="58"/>
      <c r="F13" s="58"/>
      <c r="G13" s="939"/>
      <c r="H13" s="940"/>
      <c r="I13" s="940"/>
      <c r="J13" s="940"/>
      <c r="K13" s="940"/>
      <c r="L13" s="940"/>
      <c r="M13" s="940"/>
      <c r="N13" s="940"/>
      <c r="O13" s="940"/>
      <c r="P13" s="940"/>
      <c r="Q13" s="940"/>
      <c r="R13" s="940"/>
      <c r="S13" s="940"/>
      <c r="T13" s="940"/>
      <c r="U13" s="940"/>
      <c r="V13" s="940"/>
      <c r="W13" s="109"/>
      <c r="X13" s="109"/>
      <c r="Y13" s="108"/>
      <c r="Z13" s="108"/>
      <c r="AA13" s="109"/>
      <c r="AB13" s="281"/>
      <c r="AC13" s="110"/>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3"/>
      <c r="BB13" s="279"/>
      <c r="BC13" s="58"/>
      <c r="BD13" s="58"/>
      <c r="BE13" s="58"/>
      <c r="BF13" s="58"/>
      <c r="BG13" s="58"/>
      <c r="BH13" s="58"/>
      <c r="BI13" s="58"/>
      <c r="BJ13" s="58"/>
      <c r="BK13" s="58"/>
      <c r="BL13" s="58"/>
      <c r="BM13" s="58"/>
      <c r="BN13" s="58"/>
      <c r="BO13" s="58"/>
      <c r="BP13" s="58"/>
      <c r="BQ13" s="58"/>
      <c r="BR13" s="58"/>
      <c r="BS13" s="58"/>
      <c r="BT13" s="58"/>
      <c r="BU13" s="939"/>
      <c r="BV13" s="940"/>
      <c r="BW13" s="940"/>
      <c r="BX13" s="940"/>
      <c r="BY13" s="940"/>
      <c r="BZ13" s="940"/>
      <c r="CA13" s="940"/>
      <c r="CB13" s="940"/>
      <c r="CC13" s="940"/>
      <c r="CD13" s="940"/>
      <c r="CE13" s="940"/>
      <c r="CF13" s="940"/>
      <c r="CG13" s="940"/>
      <c r="CH13" s="940"/>
      <c r="CI13" s="940"/>
      <c r="CJ13" s="940"/>
      <c r="CK13" s="109"/>
      <c r="CL13" s="109"/>
      <c r="CM13" s="108"/>
      <c r="CN13" s="108"/>
      <c r="CO13" s="109"/>
      <c r="CP13" s="281"/>
      <c r="CQ13" s="110"/>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3"/>
      <c r="DP13" s="279"/>
      <c r="DQ13" s="58"/>
      <c r="DR13" s="58"/>
      <c r="DS13" s="58"/>
      <c r="DT13" s="58"/>
      <c r="DU13" s="58"/>
      <c r="DV13" s="58"/>
      <c r="DW13" s="58"/>
      <c r="DX13" s="58"/>
      <c r="DY13" s="58"/>
      <c r="DZ13" s="58"/>
      <c r="EA13" s="58"/>
      <c r="EB13" s="58"/>
      <c r="EC13" s="58"/>
      <c r="ED13" s="188"/>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row>
    <row r="14" spans="1:195" s="236" customFormat="1" ht="12.95" customHeight="1" thickBot="1">
      <c r="A14" s="58"/>
      <c r="B14" s="58"/>
      <c r="C14" s="58"/>
      <c r="D14" s="58"/>
      <c r="E14" s="58"/>
      <c r="F14" s="58"/>
      <c r="G14" s="66"/>
      <c r="H14" s="66"/>
      <c r="I14" s="66"/>
      <c r="J14" s="66"/>
      <c r="K14" s="66"/>
      <c r="L14" s="66"/>
      <c r="M14" s="66"/>
      <c r="N14" s="66"/>
      <c r="O14" s="66"/>
      <c r="P14" s="66"/>
      <c r="Q14" s="66"/>
      <c r="R14" s="66"/>
      <c r="S14" s="66"/>
      <c r="T14" s="66"/>
      <c r="U14" s="66"/>
      <c r="V14" s="66"/>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66"/>
      <c r="BV14" s="66"/>
      <c r="BW14" s="66"/>
      <c r="BX14" s="66"/>
      <c r="BY14" s="66"/>
      <c r="BZ14" s="66"/>
      <c r="CA14" s="66"/>
      <c r="CB14" s="66"/>
      <c r="CC14" s="66"/>
      <c r="CD14" s="66"/>
      <c r="CE14" s="66"/>
      <c r="CF14" s="66"/>
      <c r="CG14" s="66"/>
      <c r="CH14" s="66"/>
      <c r="CI14" s="66"/>
      <c r="CJ14" s="66"/>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188"/>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row>
    <row r="15" spans="1:195" s="236" customFormat="1" ht="9.9499999999999993" customHeight="1" thickBot="1">
      <c r="A15" s="58"/>
      <c r="B15" s="58"/>
      <c r="C15" s="58"/>
      <c r="D15" s="58"/>
      <c r="E15" s="58"/>
      <c r="F15" s="58"/>
      <c r="G15" s="1200" t="s">
        <v>417</v>
      </c>
      <c r="H15" s="1201"/>
      <c r="I15" s="1201"/>
      <c r="J15" s="1201"/>
      <c r="K15" s="1201"/>
      <c r="L15" s="1201"/>
      <c r="M15" s="1201"/>
      <c r="N15" s="1201"/>
      <c r="O15" s="1201"/>
      <c r="P15" s="1201"/>
      <c r="Q15" s="1201"/>
      <c r="R15" s="1201"/>
      <c r="S15" s="1201"/>
      <c r="T15" s="1201"/>
      <c r="U15" s="1201"/>
      <c r="V15" s="1201"/>
      <c r="W15" s="112"/>
      <c r="X15" s="112"/>
      <c r="Y15" s="111"/>
      <c r="Z15" s="111"/>
      <c r="AA15" s="104"/>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6"/>
      <c r="BB15" s="58"/>
      <c r="BC15" s="58"/>
      <c r="BD15" s="58"/>
      <c r="BE15" s="58"/>
      <c r="BF15" s="58"/>
      <c r="BG15" s="58"/>
      <c r="BH15" s="58"/>
      <c r="BI15" s="58"/>
      <c r="BJ15" s="58"/>
      <c r="BK15" s="58"/>
      <c r="BL15" s="58"/>
      <c r="BM15" s="58"/>
      <c r="BN15" s="58"/>
      <c r="BO15" s="58"/>
      <c r="BP15" s="58"/>
      <c r="BQ15" s="58"/>
      <c r="BR15" s="58"/>
      <c r="BS15" s="58"/>
      <c r="BT15" s="58"/>
      <c r="BU15" s="930" t="s">
        <v>417</v>
      </c>
      <c r="BV15" s="936"/>
      <c r="BW15" s="936"/>
      <c r="BX15" s="936"/>
      <c r="BY15" s="936"/>
      <c r="BZ15" s="936"/>
      <c r="CA15" s="936"/>
      <c r="CB15" s="936"/>
      <c r="CC15" s="936"/>
      <c r="CD15" s="936"/>
      <c r="CE15" s="936"/>
      <c r="CF15" s="936"/>
      <c r="CG15" s="936"/>
      <c r="CH15" s="936"/>
      <c r="CI15" s="936"/>
      <c r="CJ15" s="936"/>
      <c r="CK15" s="112"/>
      <c r="CL15" s="112"/>
      <c r="CM15" s="111"/>
      <c r="CN15" s="111"/>
      <c r="CO15" s="104"/>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6"/>
      <c r="DP15" s="58"/>
      <c r="DQ15" s="58"/>
      <c r="DR15" s="58"/>
      <c r="DS15" s="58"/>
      <c r="DT15" s="58"/>
      <c r="DU15" s="58"/>
      <c r="DV15" s="58"/>
      <c r="DW15" s="58"/>
      <c r="DX15" s="58"/>
      <c r="DY15" s="58"/>
      <c r="DZ15" s="58"/>
      <c r="EA15" s="58"/>
      <c r="EB15" s="58"/>
      <c r="EC15" s="58"/>
      <c r="ED15" s="188"/>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row>
    <row r="16" spans="1:195" s="236" customFormat="1" ht="9.9499999999999993" customHeight="1">
      <c r="A16" s="58"/>
      <c r="B16" s="58"/>
      <c r="C16" s="58"/>
      <c r="D16" s="58"/>
      <c r="E16" s="58"/>
      <c r="F16" s="58"/>
      <c r="G16" s="1202"/>
      <c r="H16" s="1203"/>
      <c r="I16" s="1203"/>
      <c r="J16" s="1203"/>
      <c r="K16" s="1203"/>
      <c r="L16" s="1203"/>
      <c r="M16" s="1203"/>
      <c r="N16" s="1203"/>
      <c r="O16" s="1203"/>
      <c r="P16" s="1203"/>
      <c r="Q16" s="1203"/>
      <c r="R16" s="1203"/>
      <c r="S16" s="1203"/>
      <c r="T16" s="1203"/>
      <c r="U16" s="1203"/>
      <c r="V16" s="1203"/>
      <c r="W16" s="113"/>
      <c r="X16" s="113"/>
      <c r="Y16" s="288"/>
      <c r="Z16" s="911" t="s">
        <v>989</v>
      </c>
      <c r="AA16" s="912"/>
      <c r="AB16" s="912"/>
      <c r="AC16" s="912"/>
      <c r="AD16" s="912"/>
      <c r="AE16" s="912"/>
      <c r="AF16" s="912"/>
      <c r="AG16" s="912"/>
      <c r="AH16" s="912"/>
      <c r="AI16" s="912"/>
      <c r="AJ16" s="912"/>
      <c r="AK16" s="912"/>
      <c r="AL16" s="912"/>
      <c r="AM16" s="912"/>
      <c r="AN16" s="912"/>
      <c r="AO16" s="912"/>
      <c r="AP16" s="912"/>
      <c r="AQ16" s="912"/>
      <c r="AR16" s="912"/>
      <c r="AS16" s="912"/>
      <c r="AT16" s="912"/>
      <c r="AU16" s="912"/>
      <c r="AV16" s="912"/>
      <c r="AW16" s="912"/>
      <c r="AX16" s="912"/>
      <c r="AY16" s="912"/>
      <c r="AZ16" s="913"/>
      <c r="BA16" s="107"/>
      <c r="BB16" s="58"/>
      <c r="BC16" s="58"/>
      <c r="BD16" s="58"/>
      <c r="BE16" s="920"/>
      <c r="BF16" s="921"/>
      <c r="BG16" s="925" t="s">
        <v>92</v>
      </c>
      <c r="BH16" s="925"/>
      <c r="BI16" s="921"/>
      <c r="BJ16" s="921"/>
      <c r="BK16" s="925" t="s">
        <v>93</v>
      </c>
      <c r="BL16" s="927"/>
      <c r="BM16" s="58"/>
      <c r="BN16" s="58"/>
      <c r="BO16" s="58"/>
      <c r="BP16" s="58"/>
      <c r="BQ16" s="58"/>
      <c r="BR16" s="58"/>
      <c r="BS16" s="58"/>
      <c r="BT16" s="58"/>
      <c r="BU16" s="937"/>
      <c r="BV16" s="938"/>
      <c r="BW16" s="938"/>
      <c r="BX16" s="938"/>
      <c r="BY16" s="938"/>
      <c r="BZ16" s="938"/>
      <c r="CA16" s="938"/>
      <c r="CB16" s="938"/>
      <c r="CC16" s="938"/>
      <c r="CD16" s="938"/>
      <c r="CE16" s="938"/>
      <c r="CF16" s="938"/>
      <c r="CG16" s="938"/>
      <c r="CH16" s="938"/>
      <c r="CI16" s="938"/>
      <c r="CJ16" s="938"/>
      <c r="CK16" s="113"/>
      <c r="CL16" s="113"/>
      <c r="CM16" s="288"/>
      <c r="CN16" s="911" t="s">
        <v>418</v>
      </c>
      <c r="CO16" s="912"/>
      <c r="CP16" s="912"/>
      <c r="CQ16" s="912"/>
      <c r="CR16" s="912"/>
      <c r="CS16" s="912"/>
      <c r="CT16" s="912"/>
      <c r="CU16" s="912"/>
      <c r="CV16" s="912"/>
      <c r="CW16" s="912"/>
      <c r="CX16" s="912"/>
      <c r="CY16" s="912"/>
      <c r="CZ16" s="912"/>
      <c r="DA16" s="912"/>
      <c r="DB16" s="912"/>
      <c r="DC16" s="912"/>
      <c r="DD16" s="912"/>
      <c r="DE16" s="912"/>
      <c r="DF16" s="912"/>
      <c r="DG16" s="912"/>
      <c r="DH16" s="912"/>
      <c r="DI16" s="912"/>
      <c r="DJ16" s="912"/>
      <c r="DK16" s="912"/>
      <c r="DL16" s="912"/>
      <c r="DM16" s="912"/>
      <c r="DN16" s="913"/>
      <c r="DO16" s="107"/>
      <c r="DP16" s="58"/>
      <c r="DQ16" s="58"/>
      <c r="DR16" s="58"/>
      <c r="DS16" s="920">
        <v>4</v>
      </c>
      <c r="DT16" s="921"/>
      <c r="DU16" s="925" t="s">
        <v>92</v>
      </c>
      <c r="DV16" s="925"/>
      <c r="DW16" s="921">
        <v>1</v>
      </c>
      <c r="DX16" s="921"/>
      <c r="DY16" s="925" t="s">
        <v>93</v>
      </c>
      <c r="DZ16" s="927"/>
      <c r="EA16" s="58"/>
      <c r="EB16" s="58"/>
      <c r="EC16" s="58"/>
      <c r="ED16" s="188"/>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row>
    <row r="17" spans="1:195" s="236" customFormat="1" ht="9.9499999999999993" customHeight="1">
      <c r="A17" s="58"/>
      <c r="B17" s="58"/>
      <c r="C17" s="58"/>
      <c r="D17" s="58"/>
      <c r="E17" s="58"/>
      <c r="F17" s="58"/>
      <c r="G17" s="1202"/>
      <c r="H17" s="1203"/>
      <c r="I17" s="1203"/>
      <c r="J17" s="1203"/>
      <c r="K17" s="1203"/>
      <c r="L17" s="1203"/>
      <c r="M17" s="1203"/>
      <c r="N17" s="1203"/>
      <c r="O17" s="1203"/>
      <c r="P17" s="1203"/>
      <c r="Q17" s="1203"/>
      <c r="R17" s="1203"/>
      <c r="S17" s="1203"/>
      <c r="T17" s="1203"/>
      <c r="U17" s="1203"/>
      <c r="V17" s="1203"/>
      <c r="W17" s="113"/>
      <c r="X17" s="113"/>
      <c r="Y17" s="288"/>
      <c r="Z17" s="914"/>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6"/>
      <c r="BA17" s="282"/>
      <c r="BB17" s="279"/>
      <c r="BC17" s="58"/>
      <c r="BD17" s="58"/>
      <c r="BE17" s="922"/>
      <c r="BF17" s="805"/>
      <c r="BG17" s="808"/>
      <c r="BH17" s="808"/>
      <c r="BI17" s="805"/>
      <c r="BJ17" s="805"/>
      <c r="BK17" s="808"/>
      <c r="BL17" s="928"/>
      <c r="BM17" s="58"/>
      <c r="BN17" s="58"/>
      <c r="BO17" s="58"/>
      <c r="BP17" s="58"/>
      <c r="BQ17" s="58"/>
      <c r="BR17" s="58"/>
      <c r="BS17" s="58"/>
      <c r="BT17" s="58"/>
      <c r="BU17" s="937"/>
      <c r="BV17" s="938"/>
      <c r="BW17" s="938"/>
      <c r="BX17" s="938"/>
      <c r="BY17" s="938"/>
      <c r="BZ17" s="938"/>
      <c r="CA17" s="938"/>
      <c r="CB17" s="938"/>
      <c r="CC17" s="938"/>
      <c r="CD17" s="938"/>
      <c r="CE17" s="938"/>
      <c r="CF17" s="938"/>
      <c r="CG17" s="938"/>
      <c r="CH17" s="938"/>
      <c r="CI17" s="938"/>
      <c r="CJ17" s="938"/>
      <c r="CK17" s="113"/>
      <c r="CL17" s="113"/>
      <c r="CM17" s="288"/>
      <c r="CN17" s="914"/>
      <c r="CO17" s="915"/>
      <c r="CP17" s="915"/>
      <c r="CQ17" s="915"/>
      <c r="CR17" s="915"/>
      <c r="CS17" s="915"/>
      <c r="CT17" s="915"/>
      <c r="CU17" s="915"/>
      <c r="CV17" s="915"/>
      <c r="CW17" s="915"/>
      <c r="CX17" s="915"/>
      <c r="CY17" s="915"/>
      <c r="CZ17" s="915"/>
      <c r="DA17" s="915"/>
      <c r="DB17" s="915"/>
      <c r="DC17" s="915"/>
      <c r="DD17" s="915"/>
      <c r="DE17" s="915"/>
      <c r="DF17" s="915"/>
      <c r="DG17" s="915"/>
      <c r="DH17" s="915"/>
      <c r="DI17" s="915"/>
      <c r="DJ17" s="915"/>
      <c r="DK17" s="915"/>
      <c r="DL17" s="915"/>
      <c r="DM17" s="915"/>
      <c r="DN17" s="916"/>
      <c r="DO17" s="282"/>
      <c r="DP17" s="279"/>
      <c r="DQ17" s="58"/>
      <c r="DR17" s="58"/>
      <c r="DS17" s="922"/>
      <c r="DT17" s="805"/>
      <c r="DU17" s="808"/>
      <c r="DV17" s="808"/>
      <c r="DW17" s="805"/>
      <c r="DX17" s="805"/>
      <c r="DY17" s="808"/>
      <c r="DZ17" s="928"/>
      <c r="EA17" s="58"/>
      <c r="EB17" s="58"/>
      <c r="EC17" s="58"/>
      <c r="ED17" s="188"/>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206"/>
      <c r="FE17" s="206"/>
      <c r="FF17" s="206"/>
      <c r="FG17" s="206"/>
      <c r="FH17" s="206"/>
      <c r="FI17" s="206"/>
      <c r="FJ17" s="206"/>
      <c r="FK17" s="206"/>
      <c r="FL17" s="206"/>
      <c r="FM17" s="206"/>
      <c r="FN17" s="206"/>
      <c r="FO17" s="206"/>
      <c r="FP17" s="206"/>
      <c r="FQ17" s="206"/>
      <c r="FR17" s="206"/>
      <c r="FS17" s="206"/>
      <c r="FT17" s="206"/>
      <c r="FU17" s="206"/>
      <c r="FV17" s="206"/>
      <c r="FW17" s="206"/>
      <c r="FX17" s="206"/>
      <c r="FY17" s="206"/>
      <c r="FZ17" s="206"/>
      <c r="GA17" s="206"/>
      <c r="GB17" s="206"/>
      <c r="GC17" s="206"/>
      <c r="GD17" s="206"/>
      <c r="GE17" s="206"/>
      <c r="GF17" s="206"/>
      <c r="GG17" s="206"/>
      <c r="GH17" s="206"/>
      <c r="GI17" s="206"/>
      <c r="GJ17" s="206"/>
      <c r="GK17" s="206"/>
      <c r="GL17" s="206"/>
      <c r="GM17" s="206"/>
    </row>
    <row r="18" spans="1:195" s="236" customFormat="1" ht="9.9499999999999993" customHeight="1" thickBot="1">
      <c r="A18" s="58"/>
      <c r="B18" s="58"/>
      <c r="C18" s="58"/>
      <c r="D18" s="58"/>
      <c r="E18" s="58"/>
      <c r="F18" s="58"/>
      <c r="G18" s="1202"/>
      <c r="H18" s="1203"/>
      <c r="I18" s="1203"/>
      <c r="J18" s="1203"/>
      <c r="K18" s="1203"/>
      <c r="L18" s="1203"/>
      <c r="M18" s="1203"/>
      <c r="N18" s="1203"/>
      <c r="O18" s="1203"/>
      <c r="P18" s="1203"/>
      <c r="Q18" s="1203"/>
      <c r="R18" s="1203"/>
      <c r="S18" s="1203"/>
      <c r="T18" s="1203"/>
      <c r="U18" s="1203"/>
      <c r="V18" s="1203"/>
      <c r="W18" s="113"/>
      <c r="X18" s="113"/>
      <c r="Y18" s="288"/>
      <c r="Z18" s="917"/>
      <c r="AA18" s="918"/>
      <c r="AB18" s="918"/>
      <c r="AC18" s="918"/>
      <c r="AD18" s="918"/>
      <c r="AE18" s="918"/>
      <c r="AF18" s="918"/>
      <c r="AG18" s="918"/>
      <c r="AH18" s="918"/>
      <c r="AI18" s="918"/>
      <c r="AJ18" s="918"/>
      <c r="AK18" s="918"/>
      <c r="AL18" s="918"/>
      <c r="AM18" s="918"/>
      <c r="AN18" s="918"/>
      <c r="AO18" s="918"/>
      <c r="AP18" s="918"/>
      <c r="AQ18" s="918"/>
      <c r="AR18" s="918"/>
      <c r="AS18" s="918"/>
      <c r="AT18" s="918"/>
      <c r="AU18" s="918"/>
      <c r="AV18" s="918"/>
      <c r="AW18" s="918"/>
      <c r="AX18" s="918"/>
      <c r="AY18" s="918"/>
      <c r="AZ18" s="919"/>
      <c r="BA18" s="282"/>
      <c r="BB18" s="279"/>
      <c r="BC18" s="58"/>
      <c r="BD18" s="58"/>
      <c r="BE18" s="923"/>
      <c r="BF18" s="924"/>
      <c r="BG18" s="926"/>
      <c r="BH18" s="926"/>
      <c r="BI18" s="924"/>
      <c r="BJ18" s="924"/>
      <c r="BK18" s="926"/>
      <c r="BL18" s="929"/>
      <c r="BM18" s="58"/>
      <c r="BN18" s="58"/>
      <c r="BO18" s="58"/>
      <c r="BP18" s="58"/>
      <c r="BQ18" s="58"/>
      <c r="BR18" s="58"/>
      <c r="BS18" s="58"/>
      <c r="BT18" s="58"/>
      <c r="BU18" s="937"/>
      <c r="BV18" s="938"/>
      <c r="BW18" s="938"/>
      <c r="BX18" s="938"/>
      <c r="BY18" s="938"/>
      <c r="BZ18" s="938"/>
      <c r="CA18" s="938"/>
      <c r="CB18" s="938"/>
      <c r="CC18" s="938"/>
      <c r="CD18" s="938"/>
      <c r="CE18" s="938"/>
      <c r="CF18" s="938"/>
      <c r="CG18" s="938"/>
      <c r="CH18" s="938"/>
      <c r="CI18" s="938"/>
      <c r="CJ18" s="938"/>
      <c r="CK18" s="113"/>
      <c r="CL18" s="113"/>
      <c r="CM18" s="288"/>
      <c r="CN18" s="917"/>
      <c r="CO18" s="918"/>
      <c r="CP18" s="918"/>
      <c r="CQ18" s="918"/>
      <c r="CR18" s="918"/>
      <c r="CS18" s="918"/>
      <c r="CT18" s="918"/>
      <c r="CU18" s="918"/>
      <c r="CV18" s="918"/>
      <c r="CW18" s="918"/>
      <c r="CX18" s="918"/>
      <c r="CY18" s="918"/>
      <c r="CZ18" s="918"/>
      <c r="DA18" s="918"/>
      <c r="DB18" s="918"/>
      <c r="DC18" s="918"/>
      <c r="DD18" s="918"/>
      <c r="DE18" s="918"/>
      <c r="DF18" s="918"/>
      <c r="DG18" s="918"/>
      <c r="DH18" s="918"/>
      <c r="DI18" s="918"/>
      <c r="DJ18" s="918"/>
      <c r="DK18" s="918"/>
      <c r="DL18" s="918"/>
      <c r="DM18" s="918"/>
      <c r="DN18" s="919"/>
      <c r="DO18" s="282"/>
      <c r="DP18" s="279"/>
      <c r="DQ18" s="58"/>
      <c r="DR18" s="58"/>
      <c r="DS18" s="923"/>
      <c r="DT18" s="924"/>
      <c r="DU18" s="926"/>
      <c r="DV18" s="926"/>
      <c r="DW18" s="924"/>
      <c r="DX18" s="924"/>
      <c r="DY18" s="926"/>
      <c r="DZ18" s="929"/>
      <c r="EA18" s="58"/>
      <c r="EB18" s="58"/>
      <c r="EC18" s="58"/>
      <c r="ED18" s="188"/>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row>
    <row r="19" spans="1:195" s="236" customFormat="1" ht="9.9499999999999993" customHeight="1" thickBot="1">
      <c r="A19" s="58"/>
      <c r="B19" s="58"/>
      <c r="C19" s="58"/>
      <c r="D19" s="58"/>
      <c r="E19" s="58"/>
      <c r="F19" s="58"/>
      <c r="G19" s="1204"/>
      <c r="H19" s="1205"/>
      <c r="I19" s="1205"/>
      <c r="J19" s="1205"/>
      <c r="K19" s="1205"/>
      <c r="L19" s="1205"/>
      <c r="M19" s="1205"/>
      <c r="N19" s="1205"/>
      <c r="O19" s="1205"/>
      <c r="P19" s="1205"/>
      <c r="Q19" s="1205"/>
      <c r="R19" s="1205"/>
      <c r="S19" s="1205"/>
      <c r="T19" s="1205"/>
      <c r="U19" s="1205"/>
      <c r="V19" s="1205"/>
      <c r="W19" s="115"/>
      <c r="X19" s="115"/>
      <c r="Y19" s="114"/>
      <c r="Z19" s="114"/>
      <c r="AA19" s="109"/>
      <c r="AB19" s="281"/>
      <c r="AC19" s="110"/>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3"/>
      <c r="BB19" s="279"/>
      <c r="BC19" s="58"/>
      <c r="BD19" s="58"/>
      <c r="BE19" s="58"/>
      <c r="BF19" s="58"/>
      <c r="BG19" s="58"/>
      <c r="BH19" s="58"/>
      <c r="BI19" s="58"/>
      <c r="BJ19" s="58"/>
      <c r="BK19" s="58"/>
      <c r="BL19" s="58"/>
      <c r="BM19" s="58"/>
      <c r="BN19" s="58"/>
      <c r="BO19" s="58"/>
      <c r="BP19" s="58"/>
      <c r="BQ19" s="58"/>
      <c r="BR19" s="58"/>
      <c r="BS19" s="58"/>
      <c r="BT19" s="58"/>
      <c r="BU19" s="939"/>
      <c r="BV19" s="940"/>
      <c r="BW19" s="940"/>
      <c r="BX19" s="940"/>
      <c r="BY19" s="940"/>
      <c r="BZ19" s="940"/>
      <c r="CA19" s="940"/>
      <c r="CB19" s="940"/>
      <c r="CC19" s="940"/>
      <c r="CD19" s="940"/>
      <c r="CE19" s="940"/>
      <c r="CF19" s="940"/>
      <c r="CG19" s="940"/>
      <c r="CH19" s="940"/>
      <c r="CI19" s="940"/>
      <c r="CJ19" s="940"/>
      <c r="CK19" s="115"/>
      <c r="CL19" s="115"/>
      <c r="CM19" s="114"/>
      <c r="CN19" s="114"/>
      <c r="CO19" s="109"/>
      <c r="CP19" s="281"/>
      <c r="CQ19" s="110"/>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3"/>
      <c r="DP19" s="279"/>
      <c r="DQ19" s="58"/>
      <c r="DR19" s="58"/>
      <c r="DS19" s="58"/>
      <c r="DT19" s="58"/>
      <c r="DU19" s="58"/>
      <c r="DV19" s="58"/>
      <c r="DW19" s="58"/>
      <c r="DX19" s="58"/>
      <c r="DY19" s="58"/>
      <c r="DZ19" s="58"/>
      <c r="EA19" s="58"/>
      <c r="EB19" s="58"/>
      <c r="EC19" s="58"/>
      <c r="ED19" s="188"/>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row>
    <row r="20" spans="1:195" s="236" customFormat="1" ht="26.25" customHeight="1">
      <c r="A20" s="58"/>
      <c r="B20" s="58"/>
      <c r="C20" s="58"/>
      <c r="D20" s="58"/>
      <c r="E20" s="58"/>
      <c r="F20" s="58"/>
      <c r="G20" s="211"/>
      <c r="H20" s="211"/>
      <c r="I20" s="211"/>
      <c r="J20" s="211"/>
      <c r="K20" s="211"/>
      <c r="L20" s="211"/>
      <c r="M20" s="211"/>
      <c r="N20" s="211"/>
      <c r="O20" s="211"/>
      <c r="P20" s="211"/>
      <c r="Q20" s="211"/>
      <c r="R20" s="211"/>
      <c r="S20" s="211"/>
      <c r="T20" s="285"/>
      <c r="U20" s="285"/>
      <c r="V20" s="285"/>
      <c r="W20" s="102"/>
      <c r="X20" s="102"/>
      <c r="Y20" s="102"/>
      <c r="Z20" s="102"/>
      <c r="AA20" s="102"/>
      <c r="AB20" s="279"/>
      <c r="AC20" s="58"/>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58"/>
      <c r="BD20" s="58"/>
      <c r="BE20" s="58"/>
      <c r="BF20" s="58"/>
      <c r="BG20" s="58"/>
      <c r="BH20" s="58"/>
      <c r="BI20" s="58"/>
      <c r="BJ20" s="58"/>
      <c r="BK20" s="58"/>
      <c r="BL20" s="58"/>
      <c r="BM20" s="58"/>
      <c r="BN20" s="58"/>
      <c r="BO20" s="58"/>
      <c r="BP20" s="58"/>
      <c r="BQ20" s="58"/>
      <c r="BR20" s="58"/>
      <c r="BS20" s="58"/>
      <c r="BT20" s="58"/>
      <c r="BU20" s="211"/>
      <c r="BV20" s="211"/>
      <c r="BW20" s="211"/>
      <c r="BX20" s="211"/>
      <c r="BY20" s="211"/>
      <c r="BZ20" s="211"/>
      <c r="CA20" s="211"/>
      <c r="CB20" s="211"/>
      <c r="CC20" s="211"/>
      <c r="CD20" s="211"/>
      <c r="CE20" s="211"/>
      <c r="CF20" s="211"/>
      <c r="CG20" s="211"/>
      <c r="CH20" s="285"/>
      <c r="CI20" s="285"/>
      <c r="CJ20" s="285"/>
      <c r="CK20" s="102"/>
      <c r="CL20" s="102"/>
      <c r="CM20" s="102"/>
      <c r="CN20" s="102"/>
      <c r="CO20" s="102"/>
      <c r="CP20" s="279"/>
      <c r="CQ20" s="58"/>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58"/>
      <c r="DR20" s="58"/>
      <c r="DS20" s="58"/>
      <c r="DT20" s="58"/>
      <c r="DU20" s="58"/>
      <c r="DV20" s="58"/>
      <c r="DW20" s="58"/>
      <c r="DX20" s="58"/>
      <c r="DY20" s="58"/>
      <c r="DZ20" s="58"/>
      <c r="EA20" s="58"/>
      <c r="EB20" s="58"/>
      <c r="EC20" s="58"/>
      <c r="ED20" s="188"/>
      <c r="EE20" s="206"/>
      <c r="EF20" s="206"/>
      <c r="EG20" s="206"/>
      <c r="EH20" s="206"/>
      <c r="EI20" s="206"/>
      <c r="EJ20" s="206"/>
      <c r="EK20" s="206"/>
      <c r="EL20" s="206"/>
      <c r="EM20" s="206"/>
      <c r="EN20" s="206"/>
      <c r="EO20" s="206"/>
      <c r="EP20" s="206"/>
      <c r="EQ20" s="206"/>
      <c r="ER20" s="206"/>
      <c r="ES20" s="206"/>
      <c r="ET20" s="206"/>
      <c r="EU20" s="206"/>
      <c r="EV20" s="206"/>
      <c r="EW20" s="206"/>
      <c r="EX20" s="206"/>
      <c r="EY20" s="206"/>
      <c r="EZ20" s="206"/>
      <c r="FA20" s="206"/>
      <c r="FB20" s="206"/>
      <c r="FC20" s="206"/>
      <c r="FD20" s="206"/>
      <c r="FE20" s="206"/>
      <c r="FF20" s="206"/>
      <c r="FG20" s="206"/>
      <c r="FH20" s="206"/>
      <c r="FI20" s="206"/>
      <c r="FJ20" s="206"/>
      <c r="FK20" s="206"/>
      <c r="FL20" s="206"/>
      <c r="FM20" s="206"/>
      <c r="FN20" s="206"/>
      <c r="FO20" s="206"/>
      <c r="FP20" s="206"/>
      <c r="FQ20" s="206"/>
      <c r="FR20" s="206"/>
      <c r="FS20" s="206"/>
      <c r="FT20" s="206"/>
      <c r="FU20" s="206"/>
      <c r="FV20" s="206"/>
      <c r="FW20" s="206"/>
      <c r="FX20" s="206"/>
      <c r="FY20" s="206"/>
      <c r="FZ20" s="206"/>
      <c r="GA20" s="206"/>
      <c r="GB20" s="206"/>
      <c r="GC20" s="206"/>
      <c r="GD20" s="206"/>
      <c r="GE20" s="206"/>
      <c r="GF20" s="206"/>
      <c r="GG20" s="206"/>
      <c r="GH20" s="206"/>
      <c r="GI20" s="206"/>
      <c r="GJ20" s="206"/>
      <c r="GK20" s="206"/>
      <c r="GL20" s="206"/>
      <c r="GM20" s="206"/>
    </row>
    <row r="21" spans="1:195" s="236" customFormat="1" ht="9" customHeight="1">
      <c r="A21" s="58"/>
      <c r="B21" s="58"/>
      <c r="C21" s="58"/>
      <c r="D21" s="58"/>
      <c r="E21" s="58"/>
      <c r="F21" s="116"/>
      <c r="G21" s="943" t="s">
        <v>419</v>
      </c>
      <c r="H21" s="943"/>
      <c r="I21" s="943"/>
      <c r="J21" s="943"/>
      <c r="K21" s="943"/>
      <c r="L21" s="943"/>
      <c r="M21" s="943"/>
      <c r="N21" s="943"/>
      <c r="O21" s="943"/>
      <c r="P21" s="943"/>
      <c r="Q21" s="943"/>
      <c r="R21" s="943"/>
      <c r="S21" s="943"/>
      <c r="T21" s="943"/>
      <c r="U21" s="287"/>
      <c r="V21" s="287"/>
      <c r="W21" s="117"/>
      <c r="X21" s="117"/>
      <c r="Y21" s="117"/>
      <c r="Z21" s="117"/>
      <c r="AA21" s="118"/>
      <c r="AB21" s="119"/>
      <c r="AC21" s="116"/>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58"/>
      <c r="BD21" s="58"/>
      <c r="BE21" s="58"/>
      <c r="BF21" s="58"/>
      <c r="BG21" s="58"/>
      <c r="BH21" s="58"/>
      <c r="BI21" s="58"/>
      <c r="BJ21" s="58"/>
      <c r="BK21" s="58"/>
      <c r="BL21" s="58"/>
      <c r="BM21" s="58"/>
      <c r="BN21" s="58"/>
      <c r="BO21" s="58"/>
      <c r="BP21" s="58"/>
      <c r="BQ21" s="58"/>
      <c r="BR21" s="58"/>
      <c r="BS21" s="58"/>
      <c r="BT21" s="116"/>
      <c r="BU21" s="943" t="s">
        <v>419</v>
      </c>
      <c r="BV21" s="943"/>
      <c r="BW21" s="943"/>
      <c r="BX21" s="943"/>
      <c r="BY21" s="943"/>
      <c r="BZ21" s="943"/>
      <c r="CA21" s="943"/>
      <c r="CB21" s="943"/>
      <c r="CC21" s="943"/>
      <c r="CD21" s="943"/>
      <c r="CE21" s="943"/>
      <c r="CF21" s="943"/>
      <c r="CG21" s="943"/>
      <c r="CH21" s="943"/>
      <c r="CI21" s="287"/>
      <c r="CJ21" s="287"/>
      <c r="CK21" s="117"/>
      <c r="CL21" s="117"/>
      <c r="CM21" s="117"/>
      <c r="CN21" s="117"/>
      <c r="CO21" s="118"/>
      <c r="CP21" s="119"/>
      <c r="CQ21" s="116"/>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58"/>
      <c r="DR21" s="58"/>
      <c r="DS21" s="58"/>
      <c r="DT21" s="58"/>
      <c r="DU21" s="58"/>
      <c r="DV21" s="58"/>
      <c r="DW21" s="58"/>
      <c r="DX21" s="58"/>
      <c r="DY21" s="58"/>
      <c r="DZ21" s="58"/>
      <c r="EA21" s="58"/>
      <c r="EB21" s="58"/>
      <c r="EC21" s="58"/>
      <c r="ED21" s="188"/>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row>
    <row r="22" spans="1:195" s="236" customFormat="1" ht="9" customHeight="1" thickBot="1">
      <c r="A22" s="58"/>
      <c r="B22" s="58"/>
      <c r="C22" s="58"/>
      <c r="D22" s="58"/>
      <c r="E22" s="58"/>
      <c r="F22" s="116"/>
      <c r="G22" s="944"/>
      <c r="H22" s="944"/>
      <c r="I22" s="944"/>
      <c r="J22" s="944"/>
      <c r="K22" s="944"/>
      <c r="L22" s="944"/>
      <c r="M22" s="944"/>
      <c r="N22" s="944"/>
      <c r="O22" s="944"/>
      <c r="P22" s="944"/>
      <c r="Q22" s="944"/>
      <c r="R22" s="944"/>
      <c r="S22" s="944"/>
      <c r="T22" s="944"/>
      <c r="U22" s="287"/>
      <c r="V22" s="287"/>
      <c r="W22" s="117"/>
      <c r="X22" s="117"/>
      <c r="Y22" s="117"/>
      <c r="Z22" s="117"/>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58"/>
      <c r="BD22" s="58"/>
      <c r="BE22" s="58"/>
      <c r="BF22" s="58"/>
      <c r="BG22" s="58"/>
      <c r="BH22" s="58"/>
      <c r="BI22" s="58"/>
      <c r="BJ22" s="58"/>
      <c r="BK22" s="58"/>
      <c r="BL22" s="58"/>
      <c r="BM22" s="58"/>
      <c r="BN22" s="58"/>
      <c r="BO22" s="58"/>
      <c r="BP22" s="58"/>
      <c r="BQ22" s="58"/>
      <c r="BR22" s="58"/>
      <c r="BS22" s="58"/>
      <c r="BT22" s="116"/>
      <c r="BU22" s="944"/>
      <c r="BV22" s="944"/>
      <c r="BW22" s="944"/>
      <c r="BX22" s="944"/>
      <c r="BY22" s="944"/>
      <c r="BZ22" s="944"/>
      <c r="CA22" s="944"/>
      <c r="CB22" s="944"/>
      <c r="CC22" s="944"/>
      <c r="CD22" s="944"/>
      <c r="CE22" s="944"/>
      <c r="CF22" s="944"/>
      <c r="CG22" s="944"/>
      <c r="CH22" s="944"/>
      <c r="CI22" s="287"/>
      <c r="CJ22" s="287"/>
      <c r="CK22" s="117"/>
      <c r="CL22" s="117"/>
      <c r="CM22" s="117"/>
      <c r="CN22" s="117"/>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58"/>
      <c r="DR22" s="58"/>
      <c r="DS22" s="58"/>
      <c r="DT22" s="58"/>
      <c r="DU22" s="58"/>
      <c r="DV22" s="58"/>
      <c r="DW22" s="58"/>
      <c r="DX22" s="58"/>
      <c r="DY22" s="58"/>
      <c r="DZ22" s="58"/>
      <c r="EA22" s="58"/>
      <c r="EB22" s="58"/>
      <c r="EC22" s="58"/>
      <c r="ED22" s="188"/>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row>
    <row r="23" spans="1:195" s="236" customFormat="1" ht="9.9499999999999993" customHeight="1" thickBot="1">
      <c r="A23" s="58"/>
      <c r="B23" s="58"/>
      <c r="C23" s="58"/>
      <c r="D23" s="58"/>
      <c r="E23" s="58"/>
      <c r="F23" s="116"/>
      <c r="G23" s="930" t="s">
        <v>420</v>
      </c>
      <c r="H23" s="936"/>
      <c r="I23" s="936"/>
      <c r="J23" s="936"/>
      <c r="K23" s="936"/>
      <c r="L23" s="936"/>
      <c r="M23" s="936"/>
      <c r="N23" s="936"/>
      <c r="O23" s="936"/>
      <c r="P23" s="936"/>
      <c r="Q23" s="936"/>
      <c r="R23" s="936"/>
      <c r="S23" s="936"/>
      <c r="T23" s="936"/>
      <c r="U23" s="936"/>
      <c r="V23" s="936"/>
      <c r="W23" s="120"/>
      <c r="X23" s="120"/>
      <c r="Y23" s="111"/>
      <c r="Z23" s="111"/>
      <c r="AA23" s="104"/>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6"/>
      <c r="BB23" s="116"/>
      <c r="BC23" s="58"/>
      <c r="BD23" s="58"/>
      <c r="BE23" s="58"/>
      <c r="BF23" s="58"/>
      <c r="BG23" s="58"/>
      <c r="BH23" s="58"/>
      <c r="BI23" s="58"/>
      <c r="BJ23" s="58"/>
      <c r="BK23" s="58"/>
      <c r="BL23" s="58"/>
      <c r="BM23" s="58"/>
      <c r="BN23" s="58"/>
      <c r="BO23" s="58"/>
      <c r="BP23" s="58"/>
      <c r="BQ23" s="58"/>
      <c r="BR23" s="58"/>
      <c r="BS23" s="58"/>
      <c r="BT23" s="116"/>
      <c r="BU23" s="930" t="s">
        <v>420</v>
      </c>
      <c r="BV23" s="936"/>
      <c r="BW23" s="936"/>
      <c r="BX23" s="936"/>
      <c r="BY23" s="936"/>
      <c r="BZ23" s="936"/>
      <c r="CA23" s="936"/>
      <c r="CB23" s="936"/>
      <c r="CC23" s="936"/>
      <c r="CD23" s="936"/>
      <c r="CE23" s="936"/>
      <c r="CF23" s="936"/>
      <c r="CG23" s="936"/>
      <c r="CH23" s="936"/>
      <c r="CI23" s="936"/>
      <c r="CJ23" s="936"/>
      <c r="CK23" s="120"/>
      <c r="CL23" s="120"/>
      <c r="CM23" s="111"/>
      <c r="CN23" s="111"/>
      <c r="CO23" s="104"/>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6"/>
      <c r="DP23" s="116"/>
      <c r="DQ23" s="58"/>
      <c r="DR23" s="58"/>
      <c r="DS23" s="58"/>
      <c r="DT23" s="58"/>
      <c r="DU23" s="58"/>
      <c r="DV23" s="58"/>
      <c r="DW23" s="58"/>
      <c r="DX23" s="58"/>
      <c r="DY23" s="58"/>
      <c r="DZ23" s="58"/>
      <c r="EA23" s="58"/>
      <c r="EB23" s="58"/>
      <c r="EC23" s="58"/>
      <c r="ED23" s="188"/>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row>
    <row r="24" spans="1:195" s="236" customFormat="1" ht="9.9499999999999993" customHeight="1">
      <c r="A24" s="58"/>
      <c r="B24" s="58"/>
      <c r="C24" s="58"/>
      <c r="D24" s="58"/>
      <c r="E24" s="58"/>
      <c r="F24" s="116"/>
      <c r="G24" s="937"/>
      <c r="H24" s="938"/>
      <c r="I24" s="938"/>
      <c r="J24" s="938"/>
      <c r="K24" s="938"/>
      <c r="L24" s="938"/>
      <c r="M24" s="938"/>
      <c r="N24" s="938"/>
      <c r="O24" s="938"/>
      <c r="P24" s="938"/>
      <c r="Q24" s="938"/>
      <c r="R24" s="938"/>
      <c r="S24" s="938"/>
      <c r="T24" s="938"/>
      <c r="U24" s="938"/>
      <c r="V24" s="938"/>
      <c r="W24" s="121"/>
      <c r="X24" s="121"/>
      <c r="Y24" s="288"/>
      <c r="Z24" s="911" t="s">
        <v>421</v>
      </c>
      <c r="AA24" s="912"/>
      <c r="AB24" s="912"/>
      <c r="AC24" s="912"/>
      <c r="AD24" s="912"/>
      <c r="AE24" s="912"/>
      <c r="AF24" s="912"/>
      <c r="AG24" s="912"/>
      <c r="AH24" s="912"/>
      <c r="AI24" s="912"/>
      <c r="AJ24" s="912"/>
      <c r="AK24" s="912"/>
      <c r="AL24" s="912"/>
      <c r="AM24" s="912"/>
      <c r="AN24" s="912"/>
      <c r="AO24" s="912"/>
      <c r="AP24" s="912"/>
      <c r="AQ24" s="912"/>
      <c r="AR24" s="912"/>
      <c r="AS24" s="912"/>
      <c r="AT24" s="912"/>
      <c r="AU24" s="912"/>
      <c r="AV24" s="912"/>
      <c r="AW24" s="912"/>
      <c r="AX24" s="912"/>
      <c r="AY24" s="912"/>
      <c r="AZ24" s="913"/>
      <c r="BA24" s="107"/>
      <c r="BB24" s="116"/>
      <c r="BC24" s="58"/>
      <c r="BD24" s="58"/>
      <c r="BE24" s="920"/>
      <c r="BF24" s="921"/>
      <c r="BG24" s="925" t="s">
        <v>92</v>
      </c>
      <c r="BH24" s="925"/>
      <c r="BI24" s="921"/>
      <c r="BJ24" s="921"/>
      <c r="BK24" s="925" t="s">
        <v>93</v>
      </c>
      <c r="BL24" s="927"/>
      <c r="BM24" s="58"/>
      <c r="BN24" s="58"/>
      <c r="BO24" s="58"/>
      <c r="BP24" s="58"/>
      <c r="BQ24" s="58"/>
      <c r="BR24" s="58"/>
      <c r="BS24" s="58"/>
      <c r="BT24" s="116"/>
      <c r="BU24" s="937"/>
      <c r="BV24" s="938"/>
      <c r="BW24" s="938"/>
      <c r="BX24" s="938"/>
      <c r="BY24" s="938"/>
      <c r="BZ24" s="938"/>
      <c r="CA24" s="938"/>
      <c r="CB24" s="938"/>
      <c r="CC24" s="938"/>
      <c r="CD24" s="938"/>
      <c r="CE24" s="938"/>
      <c r="CF24" s="938"/>
      <c r="CG24" s="938"/>
      <c r="CH24" s="938"/>
      <c r="CI24" s="938"/>
      <c r="CJ24" s="938"/>
      <c r="CK24" s="121"/>
      <c r="CL24" s="121"/>
      <c r="CM24" s="288"/>
      <c r="CN24" s="911" t="s">
        <v>421</v>
      </c>
      <c r="CO24" s="912"/>
      <c r="CP24" s="912"/>
      <c r="CQ24" s="912"/>
      <c r="CR24" s="912"/>
      <c r="CS24" s="912"/>
      <c r="CT24" s="912"/>
      <c r="CU24" s="912"/>
      <c r="CV24" s="912"/>
      <c r="CW24" s="912"/>
      <c r="CX24" s="912"/>
      <c r="CY24" s="912"/>
      <c r="CZ24" s="912"/>
      <c r="DA24" s="912"/>
      <c r="DB24" s="912"/>
      <c r="DC24" s="912"/>
      <c r="DD24" s="912"/>
      <c r="DE24" s="912"/>
      <c r="DF24" s="912"/>
      <c r="DG24" s="912"/>
      <c r="DH24" s="912"/>
      <c r="DI24" s="912"/>
      <c r="DJ24" s="912"/>
      <c r="DK24" s="912"/>
      <c r="DL24" s="912"/>
      <c r="DM24" s="912"/>
      <c r="DN24" s="913"/>
      <c r="DO24" s="107"/>
      <c r="DP24" s="116"/>
      <c r="DQ24" s="58"/>
      <c r="DR24" s="58"/>
      <c r="DS24" s="920">
        <v>8</v>
      </c>
      <c r="DT24" s="921"/>
      <c r="DU24" s="925" t="s">
        <v>92</v>
      </c>
      <c r="DV24" s="925"/>
      <c r="DW24" s="921">
        <v>1</v>
      </c>
      <c r="DX24" s="921"/>
      <c r="DY24" s="925" t="s">
        <v>93</v>
      </c>
      <c r="DZ24" s="927"/>
      <c r="EA24" s="58"/>
      <c r="EB24" s="58"/>
      <c r="EC24" s="58"/>
      <c r="ED24" s="188"/>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row>
    <row r="25" spans="1:195" s="236" customFormat="1" ht="9.9499999999999993" customHeight="1">
      <c r="A25" s="58"/>
      <c r="B25" s="58"/>
      <c r="C25" s="58"/>
      <c r="D25" s="58"/>
      <c r="E25" s="58"/>
      <c r="F25" s="116"/>
      <c r="G25" s="937"/>
      <c r="H25" s="938"/>
      <c r="I25" s="938"/>
      <c r="J25" s="938"/>
      <c r="K25" s="938"/>
      <c r="L25" s="938"/>
      <c r="M25" s="938"/>
      <c r="N25" s="938"/>
      <c r="O25" s="938"/>
      <c r="P25" s="938"/>
      <c r="Q25" s="938"/>
      <c r="R25" s="938"/>
      <c r="S25" s="938"/>
      <c r="T25" s="938"/>
      <c r="U25" s="938"/>
      <c r="V25" s="938"/>
      <c r="W25" s="121"/>
      <c r="X25" s="121"/>
      <c r="Y25" s="288"/>
      <c r="Z25" s="914"/>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6"/>
      <c r="BA25" s="282"/>
      <c r="BB25" s="119"/>
      <c r="BC25" s="58"/>
      <c r="BD25" s="58"/>
      <c r="BE25" s="922"/>
      <c r="BF25" s="805"/>
      <c r="BG25" s="808"/>
      <c r="BH25" s="808"/>
      <c r="BI25" s="805"/>
      <c r="BJ25" s="805"/>
      <c r="BK25" s="808"/>
      <c r="BL25" s="928"/>
      <c r="BM25" s="58"/>
      <c r="BN25" s="58"/>
      <c r="BO25" s="58"/>
      <c r="BP25" s="58"/>
      <c r="BQ25" s="58"/>
      <c r="BR25" s="58"/>
      <c r="BS25" s="58"/>
      <c r="BT25" s="116"/>
      <c r="BU25" s="937"/>
      <c r="BV25" s="938"/>
      <c r="BW25" s="938"/>
      <c r="BX25" s="938"/>
      <c r="BY25" s="938"/>
      <c r="BZ25" s="938"/>
      <c r="CA25" s="938"/>
      <c r="CB25" s="938"/>
      <c r="CC25" s="938"/>
      <c r="CD25" s="938"/>
      <c r="CE25" s="938"/>
      <c r="CF25" s="938"/>
      <c r="CG25" s="938"/>
      <c r="CH25" s="938"/>
      <c r="CI25" s="938"/>
      <c r="CJ25" s="938"/>
      <c r="CK25" s="121"/>
      <c r="CL25" s="121"/>
      <c r="CM25" s="288"/>
      <c r="CN25" s="914"/>
      <c r="CO25" s="915"/>
      <c r="CP25" s="915"/>
      <c r="CQ25" s="915"/>
      <c r="CR25" s="915"/>
      <c r="CS25" s="915"/>
      <c r="CT25" s="915"/>
      <c r="CU25" s="915"/>
      <c r="CV25" s="915"/>
      <c r="CW25" s="915"/>
      <c r="CX25" s="915"/>
      <c r="CY25" s="915"/>
      <c r="CZ25" s="915"/>
      <c r="DA25" s="915"/>
      <c r="DB25" s="915"/>
      <c r="DC25" s="915"/>
      <c r="DD25" s="915"/>
      <c r="DE25" s="915"/>
      <c r="DF25" s="915"/>
      <c r="DG25" s="915"/>
      <c r="DH25" s="915"/>
      <c r="DI25" s="915"/>
      <c r="DJ25" s="915"/>
      <c r="DK25" s="915"/>
      <c r="DL25" s="915"/>
      <c r="DM25" s="915"/>
      <c r="DN25" s="916"/>
      <c r="DO25" s="282"/>
      <c r="DP25" s="119"/>
      <c r="DQ25" s="58"/>
      <c r="DR25" s="58"/>
      <c r="DS25" s="922"/>
      <c r="DT25" s="805"/>
      <c r="DU25" s="808"/>
      <c r="DV25" s="808"/>
      <c r="DW25" s="805"/>
      <c r="DX25" s="805"/>
      <c r="DY25" s="808"/>
      <c r="DZ25" s="928"/>
      <c r="EA25" s="58"/>
      <c r="EB25" s="58"/>
      <c r="EC25" s="58"/>
      <c r="ED25" s="188"/>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row>
    <row r="26" spans="1:195" s="236" customFormat="1" ht="9.9499999999999993" customHeight="1" thickBot="1">
      <c r="A26" s="58"/>
      <c r="B26" s="58"/>
      <c r="C26" s="58"/>
      <c r="D26" s="58"/>
      <c r="E26" s="58"/>
      <c r="F26" s="116"/>
      <c r="G26" s="937"/>
      <c r="H26" s="938"/>
      <c r="I26" s="938"/>
      <c r="J26" s="938"/>
      <c r="K26" s="938"/>
      <c r="L26" s="938"/>
      <c r="M26" s="938"/>
      <c r="N26" s="938"/>
      <c r="O26" s="938"/>
      <c r="P26" s="938"/>
      <c r="Q26" s="938"/>
      <c r="R26" s="938"/>
      <c r="S26" s="938"/>
      <c r="T26" s="938"/>
      <c r="U26" s="938"/>
      <c r="V26" s="938"/>
      <c r="W26" s="121"/>
      <c r="X26" s="121"/>
      <c r="Y26" s="288"/>
      <c r="Z26" s="917"/>
      <c r="AA26" s="918"/>
      <c r="AB26" s="918"/>
      <c r="AC26" s="918"/>
      <c r="AD26" s="918"/>
      <c r="AE26" s="918"/>
      <c r="AF26" s="918"/>
      <c r="AG26" s="918"/>
      <c r="AH26" s="918"/>
      <c r="AI26" s="918"/>
      <c r="AJ26" s="918"/>
      <c r="AK26" s="918"/>
      <c r="AL26" s="918"/>
      <c r="AM26" s="918"/>
      <c r="AN26" s="918"/>
      <c r="AO26" s="918"/>
      <c r="AP26" s="918"/>
      <c r="AQ26" s="918"/>
      <c r="AR26" s="918"/>
      <c r="AS26" s="918"/>
      <c r="AT26" s="918"/>
      <c r="AU26" s="918"/>
      <c r="AV26" s="918"/>
      <c r="AW26" s="918"/>
      <c r="AX26" s="918"/>
      <c r="AY26" s="918"/>
      <c r="AZ26" s="919"/>
      <c r="BA26" s="282"/>
      <c r="BB26" s="119"/>
      <c r="BC26" s="58"/>
      <c r="BD26" s="58"/>
      <c r="BE26" s="923"/>
      <c r="BF26" s="924"/>
      <c r="BG26" s="926"/>
      <c r="BH26" s="926"/>
      <c r="BI26" s="924"/>
      <c r="BJ26" s="924"/>
      <c r="BK26" s="926"/>
      <c r="BL26" s="929"/>
      <c r="BM26" s="58"/>
      <c r="BN26" s="58"/>
      <c r="BO26" s="58"/>
      <c r="BP26" s="58"/>
      <c r="BQ26" s="58"/>
      <c r="BR26" s="58"/>
      <c r="BS26" s="58"/>
      <c r="BT26" s="116"/>
      <c r="BU26" s="937"/>
      <c r="BV26" s="938"/>
      <c r="BW26" s="938"/>
      <c r="BX26" s="938"/>
      <c r="BY26" s="938"/>
      <c r="BZ26" s="938"/>
      <c r="CA26" s="938"/>
      <c r="CB26" s="938"/>
      <c r="CC26" s="938"/>
      <c r="CD26" s="938"/>
      <c r="CE26" s="938"/>
      <c r="CF26" s="938"/>
      <c r="CG26" s="938"/>
      <c r="CH26" s="938"/>
      <c r="CI26" s="938"/>
      <c r="CJ26" s="938"/>
      <c r="CK26" s="121"/>
      <c r="CL26" s="121"/>
      <c r="CM26" s="288"/>
      <c r="CN26" s="917"/>
      <c r="CO26" s="918"/>
      <c r="CP26" s="918"/>
      <c r="CQ26" s="918"/>
      <c r="CR26" s="918"/>
      <c r="CS26" s="918"/>
      <c r="CT26" s="918"/>
      <c r="CU26" s="918"/>
      <c r="CV26" s="918"/>
      <c r="CW26" s="918"/>
      <c r="CX26" s="918"/>
      <c r="CY26" s="918"/>
      <c r="CZ26" s="918"/>
      <c r="DA26" s="918"/>
      <c r="DB26" s="918"/>
      <c r="DC26" s="918"/>
      <c r="DD26" s="918"/>
      <c r="DE26" s="918"/>
      <c r="DF26" s="918"/>
      <c r="DG26" s="918"/>
      <c r="DH26" s="918"/>
      <c r="DI26" s="918"/>
      <c r="DJ26" s="918"/>
      <c r="DK26" s="918"/>
      <c r="DL26" s="918"/>
      <c r="DM26" s="918"/>
      <c r="DN26" s="919"/>
      <c r="DO26" s="282"/>
      <c r="DP26" s="119"/>
      <c r="DQ26" s="58"/>
      <c r="DR26" s="58"/>
      <c r="DS26" s="923"/>
      <c r="DT26" s="924"/>
      <c r="DU26" s="926"/>
      <c r="DV26" s="926"/>
      <c r="DW26" s="924"/>
      <c r="DX26" s="924"/>
      <c r="DY26" s="926"/>
      <c r="DZ26" s="929"/>
      <c r="EA26" s="58"/>
      <c r="EB26" s="58"/>
      <c r="EC26" s="58"/>
      <c r="ED26" s="188"/>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row>
    <row r="27" spans="1:195" s="236" customFormat="1" ht="9.9499999999999993" customHeight="1" thickBot="1">
      <c r="A27" s="58"/>
      <c r="B27" s="58"/>
      <c r="C27" s="58"/>
      <c r="D27" s="58"/>
      <c r="E27" s="58"/>
      <c r="F27" s="116"/>
      <c r="G27" s="939"/>
      <c r="H27" s="940"/>
      <c r="I27" s="940"/>
      <c r="J27" s="940"/>
      <c r="K27" s="940"/>
      <c r="L27" s="940"/>
      <c r="M27" s="940"/>
      <c r="N27" s="940"/>
      <c r="O27" s="940"/>
      <c r="P27" s="940"/>
      <c r="Q27" s="940"/>
      <c r="R27" s="940"/>
      <c r="S27" s="940"/>
      <c r="T27" s="940"/>
      <c r="U27" s="940"/>
      <c r="V27" s="940"/>
      <c r="W27" s="122"/>
      <c r="X27" s="122"/>
      <c r="Y27" s="114"/>
      <c r="Z27" s="114"/>
      <c r="AA27" s="109"/>
      <c r="AB27" s="281"/>
      <c r="AC27" s="110"/>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3"/>
      <c r="BB27" s="119"/>
      <c r="BC27" s="58"/>
      <c r="BD27" s="58"/>
      <c r="BE27" s="58"/>
      <c r="BF27" s="58"/>
      <c r="BG27" s="58"/>
      <c r="BH27" s="58"/>
      <c r="BI27" s="58"/>
      <c r="BJ27" s="58"/>
      <c r="BK27" s="58"/>
      <c r="BL27" s="58"/>
      <c r="BM27" s="58"/>
      <c r="BN27" s="58"/>
      <c r="BO27" s="58"/>
      <c r="BP27" s="58"/>
      <c r="BQ27" s="58"/>
      <c r="BR27" s="58"/>
      <c r="BS27" s="58"/>
      <c r="BT27" s="116"/>
      <c r="BU27" s="939"/>
      <c r="BV27" s="940"/>
      <c r="BW27" s="940"/>
      <c r="BX27" s="940"/>
      <c r="BY27" s="940"/>
      <c r="BZ27" s="940"/>
      <c r="CA27" s="940"/>
      <c r="CB27" s="940"/>
      <c r="CC27" s="940"/>
      <c r="CD27" s="940"/>
      <c r="CE27" s="940"/>
      <c r="CF27" s="940"/>
      <c r="CG27" s="940"/>
      <c r="CH27" s="940"/>
      <c r="CI27" s="940"/>
      <c r="CJ27" s="940"/>
      <c r="CK27" s="122"/>
      <c r="CL27" s="122"/>
      <c r="CM27" s="114"/>
      <c r="CN27" s="114"/>
      <c r="CO27" s="109"/>
      <c r="CP27" s="281"/>
      <c r="CQ27" s="110"/>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3"/>
      <c r="DP27" s="119"/>
      <c r="DQ27" s="58"/>
      <c r="DR27" s="58"/>
      <c r="DS27" s="58"/>
      <c r="DT27" s="58"/>
      <c r="DU27" s="58"/>
      <c r="DV27" s="58"/>
      <c r="DW27" s="58"/>
      <c r="DX27" s="58"/>
      <c r="DY27" s="58"/>
      <c r="DZ27" s="58"/>
      <c r="EA27" s="58"/>
      <c r="EB27" s="58"/>
      <c r="EC27" s="58"/>
      <c r="ED27" s="188"/>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row>
    <row r="28" spans="1:195" s="236" customFormat="1" ht="12.95" customHeight="1" thickBot="1">
      <c r="A28" s="58"/>
      <c r="B28" s="58"/>
      <c r="C28" s="58"/>
      <c r="D28" s="58"/>
      <c r="E28" s="58"/>
      <c r="F28" s="116"/>
      <c r="G28" s="213"/>
      <c r="H28" s="213"/>
      <c r="I28" s="213"/>
      <c r="J28" s="213"/>
      <c r="K28" s="213"/>
      <c r="L28" s="213"/>
      <c r="M28" s="213"/>
      <c r="N28" s="213"/>
      <c r="O28" s="213"/>
      <c r="P28" s="213"/>
      <c r="Q28" s="213"/>
      <c r="R28" s="213"/>
      <c r="S28" s="213"/>
      <c r="T28" s="213"/>
      <c r="U28" s="213"/>
      <c r="V28" s="213"/>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58"/>
      <c r="BD28" s="58"/>
      <c r="BE28" s="58"/>
      <c r="BF28" s="58"/>
      <c r="BG28" s="58"/>
      <c r="BH28" s="58"/>
      <c r="BI28" s="58"/>
      <c r="BJ28" s="58"/>
      <c r="BK28" s="58"/>
      <c r="BL28" s="58"/>
      <c r="BM28" s="58"/>
      <c r="BN28" s="58"/>
      <c r="BO28" s="58"/>
      <c r="BP28" s="58"/>
      <c r="BQ28" s="58"/>
      <c r="BR28" s="58"/>
      <c r="BS28" s="58"/>
      <c r="BT28" s="116"/>
      <c r="BU28" s="213"/>
      <c r="BV28" s="213"/>
      <c r="BW28" s="213"/>
      <c r="BX28" s="213"/>
      <c r="BY28" s="213"/>
      <c r="BZ28" s="213"/>
      <c r="CA28" s="213"/>
      <c r="CB28" s="213"/>
      <c r="CC28" s="213"/>
      <c r="CD28" s="213"/>
      <c r="CE28" s="213"/>
      <c r="CF28" s="213"/>
      <c r="CG28" s="213"/>
      <c r="CH28" s="213"/>
      <c r="CI28" s="213"/>
      <c r="CJ28" s="213"/>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58"/>
      <c r="DR28" s="58"/>
      <c r="DS28" s="58"/>
      <c r="DT28" s="58"/>
      <c r="DU28" s="58"/>
      <c r="DV28" s="58"/>
      <c r="DW28" s="58"/>
      <c r="DX28" s="58"/>
      <c r="DY28" s="58"/>
      <c r="DZ28" s="58"/>
      <c r="EA28" s="58"/>
      <c r="EB28" s="58"/>
      <c r="EC28" s="58"/>
      <c r="ED28" s="188"/>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row>
    <row r="29" spans="1:195" s="236" customFormat="1" ht="9.9499999999999993" customHeight="1" thickBot="1">
      <c r="A29" s="58"/>
      <c r="B29" s="58"/>
      <c r="C29" s="58"/>
      <c r="D29" s="58"/>
      <c r="E29" s="58"/>
      <c r="F29" s="116"/>
      <c r="G29" s="930" t="s">
        <v>422</v>
      </c>
      <c r="H29" s="936"/>
      <c r="I29" s="936"/>
      <c r="J29" s="936"/>
      <c r="K29" s="936"/>
      <c r="L29" s="936"/>
      <c r="M29" s="936"/>
      <c r="N29" s="936"/>
      <c r="O29" s="936"/>
      <c r="P29" s="936"/>
      <c r="Q29" s="936"/>
      <c r="R29" s="936"/>
      <c r="S29" s="936"/>
      <c r="T29" s="936"/>
      <c r="U29" s="936"/>
      <c r="V29" s="936"/>
      <c r="W29" s="284"/>
      <c r="X29" s="284"/>
      <c r="Y29" s="284"/>
      <c r="Z29" s="284"/>
      <c r="AA29" s="123"/>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6"/>
      <c r="BB29" s="116"/>
      <c r="BC29" s="58"/>
      <c r="BD29" s="58"/>
      <c r="BE29" s="58"/>
      <c r="BF29" s="58"/>
      <c r="BG29" s="58"/>
      <c r="BH29" s="58"/>
      <c r="BI29" s="58"/>
      <c r="BJ29" s="58"/>
      <c r="BK29" s="58"/>
      <c r="BL29" s="58"/>
      <c r="BM29" s="58"/>
      <c r="BN29" s="58"/>
      <c r="BO29" s="58"/>
      <c r="BP29" s="58"/>
      <c r="BQ29" s="58"/>
      <c r="BR29" s="58"/>
      <c r="BS29" s="58"/>
      <c r="BT29" s="116"/>
      <c r="BU29" s="930" t="s">
        <v>422</v>
      </c>
      <c r="BV29" s="936"/>
      <c r="BW29" s="936"/>
      <c r="BX29" s="936"/>
      <c r="BY29" s="936"/>
      <c r="BZ29" s="936"/>
      <c r="CA29" s="936"/>
      <c r="CB29" s="936"/>
      <c r="CC29" s="936"/>
      <c r="CD29" s="936"/>
      <c r="CE29" s="936"/>
      <c r="CF29" s="936"/>
      <c r="CG29" s="936"/>
      <c r="CH29" s="936"/>
      <c r="CI29" s="936"/>
      <c r="CJ29" s="936"/>
      <c r="CK29" s="284"/>
      <c r="CL29" s="284"/>
      <c r="CM29" s="284"/>
      <c r="CN29" s="284"/>
      <c r="CO29" s="123"/>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6"/>
      <c r="DP29" s="116"/>
      <c r="DQ29" s="58"/>
      <c r="DR29" s="58"/>
      <c r="DS29" s="58"/>
      <c r="DT29" s="58"/>
      <c r="DU29" s="58"/>
      <c r="DV29" s="58"/>
      <c r="DW29" s="58"/>
      <c r="DX29" s="58"/>
      <c r="DY29" s="58"/>
      <c r="DZ29" s="58"/>
      <c r="EA29" s="58"/>
      <c r="EB29" s="58"/>
      <c r="EC29" s="58"/>
      <c r="ED29" s="188"/>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row>
    <row r="30" spans="1:195" s="236" customFormat="1" ht="9.9499999999999993" customHeight="1">
      <c r="A30" s="58"/>
      <c r="B30" s="58"/>
      <c r="C30" s="58"/>
      <c r="D30" s="58"/>
      <c r="E30" s="58"/>
      <c r="F30" s="116"/>
      <c r="G30" s="937"/>
      <c r="H30" s="938"/>
      <c r="I30" s="938"/>
      <c r="J30" s="938"/>
      <c r="K30" s="938"/>
      <c r="L30" s="938"/>
      <c r="M30" s="938"/>
      <c r="N30" s="938"/>
      <c r="O30" s="938"/>
      <c r="P30" s="938"/>
      <c r="Q30" s="938"/>
      <c r="R30" s="938"/>
      <c r="S30" s="938"/>
      <c r="T30" s="938"/>
      <c r="U30" s="938"/>
      <c r="V30" s="938"/>
      <c r="W30" s="285"/>
      <c r="X30" s="285"/>
      <c r="Y30" s="285"/>
      <c r="Z30" s="1191" t="s">
        <v>423</v>
      </c>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3"/>
      <c r="BA30" s="107"/>
      <c r="BB30" s="116"/>
      <c r="BC30" s="58"/>
      <c r="BD30" s="58"/>
      <c r="BE30" s="920"/>
      <c r="BF30" s="921"/>
      <c r="BG30" s="925" t="s">
        <v>92</v>
      </c>
      <c r="BH30" s="925"/>
      <c r="BI30" s="921"/>
      <c r="BJ30" s="921"/>
      <c r="BK30" s="925" t="s">
        <v>93</v>
      </c>
      <c r="BL30" s="927"/>
      <c r="BM30" s="58"/>
      <c r="BN30" s="58"/>
      <c r="BO30" s="58"/>
      <c r="BP30" s="58"/>
      <c r="BQ30" s="58"/>
      <c r="BR30" s="58"/>
      <c r="BS30" s="58"/>
      <c r="BT30" s="116"/>
      <c r="BU30" s="937"/>
      <c r="BV30" s="938"/>
      <c r="BW30" s="938"/>
      <c r="BX30" s="938"/>
      <c r="BY30" s="938"/>
      <c r="BZ30" s="938"/>
      <c r="CA30" s="938"/>
      <c r="CB30" s="938"/>
      <c r="CC30" s="938"/>
      <c r="CD30" s="938"/>
      <c r="CE30" s="938"/>
      <c r="CF30" s="938"/>
      <c r="CG30" s="938"/>
      <c r="CH30" s="938"/>
      <c r="CI30" s="938"/>
      <c r="CJ30" s="938"/>
      <c r="CK30" s="285"/>
      <c r="CL30" s="285"/>
      <c r="CM30" s="285"/>
      <c r="CN30" s="911" t="s">
        <v>423</v>
      </c>
      <c r="CO30" s="912"/>
      <c r="CP30" s="912"/>
      <c r="CQ30" s="912"/>
      <c r="CR30" s="912"/>
      <c r="CS30" s="912"/>
      <c r="CT30" s="912"/>
      <c r="CU30" s="912"/>
      <c r="CV30" s="912"/>
      <c r="CW30" s="912"/>
      <c r="CX30" s="912"/>
      <c r="CY30" s="912"/>
      <c r="CZ30" s="912"/>
      <c r="DA30" s="912"/>
      <c r="DB30" s="912"/>
      <c r="DC30" s="912"/>
      <c r="DD30" s="912"/>
      <c r="DE30" s="912"/>
      <c r="DF30" s="912"/>
      <c r="DG30" s="912"/>
      <c r="DH30" s="912"/>
      <c r="DI30" s="912"/>
      <c r="DJ30" s="912"/>
      <c r="DK30" s="912"/>
      <c r="DL30" s="912"/>
      <c r="DM30" s="912"/>
      <c r="DN30" s="913"/>
      <c r="DO30" s="107"/>
      <c r="DP30" s="116"/>
      <c r="DQ30" s="58"/>
      <c r="DR30" s="58"/>
      <c r="DS30" s="920">
        <v>8</v>
      </c>
      <c r="DT30" s="921"/>
      <c r="DU30" s="925" t="s">
        <v>92</v>
      </c>
      <c r="DV30" s="925"/>
      <c r="DW30" s="921">
        <v>1</v>
      </c>
      <c r="DX30" s="921"/>
      <c r="DY30" s="925" t="s">
        <v>93</v>
      </c>
      <c r="DZ30" s="927"/>
      <c r="EA30" s="58"/>
      <c r="EB30" s="58"/>
      <c r="EC30" s="58"/>
      <c r="ED30" s="188"/>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row>
    <row r="31" spans="1:195" s="236" customFormat="1" ht="9.9499999999999993" customHeight="1">
      <c r="A31" s="58"/>
      <c r="B31" s="58"/>
      <c r="C31" s="58"/>
      <c r="D31" s="58"/>
      <c r="E31" s="58"/>
      <c r="F31" s="116"/>
      <c r="G31" s="937"/>
      <c r="H31" s="938"/>
      <c r="I31" s="938"/>
      <c r="J31" s="938"/>
      <c r="K31" s="938"/>
      <c r="L31" s="938"/>
      <c r="M31" s="938"/>
      <c r="N31" s="938"/>
      <c r="O31" s="938"/>
      <c r="P31" s="938"/>
      <c r="Q31" s="938"/>
      <c r="R31" s="938"/>
      <c r="S31" s="938"/>
      <c r="T31" s="938"/>
      <c r="U31" s="938"/>
      <c r="V31" s="938"/>
      <c r="W31" s="285"/>
      <c r="X31" s="285"/>
      <c r="Y31" s="285"/>
      <c r="Z31" s="1194"/>
      <c r="AA31" s="1195"/>
      <c r="AB31" s="1195"/>
      <c r="AC31" s="1195"/>
      <c r="AD31" s="1195"/>
      <c r="AE31" s="1195"/>
      <c r="AF31" s="1195"/>
      <c r="AG31" s="1195"/>
      <c r="AH31" s="1195"/>
      <c r="AI31" s="1195"/>
      <c r="AJ31" s="1195"/>
      <c r="AK31" s="1195"/>
      <c r="AL31" s="1195"/>
      <c r="AM31" s="1195"/>
      <c r="AN31" s="1195"/>
      <c r="AO31" s="1195"/>
      <c r="AP31" s="1195"/>
      <c r="AQ31" s="1195"/>
      <c r="AR31" s="1195"/>
      <c r="AS31" s="1195"/>
      <c r="AT31" s="1195"/>
      <c r="AU31" s="1195"/>
      <c r="AV31" s="1195"/>
      <c r="AW31" s="1195"/>
      <c r="AX31" s="1195"/>
      <c r="AY31" s="1195"/>
      <c r="AZ31" s="1196"/>
      <c r="BA31" s="282"/>
      <c r="BB31" s="119"/>
      <c r="BC31" s="58"/>
      <c r="BD31" s="58"/>
      <c r="BE31" s="922"/>
      <c r="BF31" s="805"/>
      <c r="BG31" s="808"/>
      <c r="BH31" s="808"/>
      <c r="BI31" s="805"/>
      <c r="BJ31" s="805"/>
      <c r="BK31" s="808"/>
      <c r="BL31" s="928"/>
      <c r="BM31" s="58"/>
      <c r="BN31" s="58"/>
      <c r="BO31" s="58"/>
      <c r="BP31" s="58"/>
      <c r="BQ31" s="58"/>
      <c r="BR31" s="58"/>
      <c r="BS31" s="58"/>
      <c r="BT31" s="116"/>
      <c r="BU31" s="937"/>
      <c r="BV31" s="938"/>
      <c r="BW31" s="938"/>
      <c r="BX31" s="938"/>
      <c r="BY31" s="938"/>
      <c r="BZ31" s="938"/>
      <c r="CA31" s="938"/>
      <c r="CB31" s="938"/>
      <c r="CC31" s="938"/>
      <c r="CD31" s="938"/>
      <c r="CE31" s="938"/>
      <c r="CF31" s="938"/>
      <c r="CG31" s="938"/>
      <c r="CH31" s="938"/>
      <c r="CI31" s="938"/>
      <c r="CJ31" s="938"/>
      <c r="CK31" s="285"/>
      <c r="CL31" s="285"/>
      <c r="CM31" s="285"/>
      <c r="CN31" s="914"/>
      <c r="CO31" s="915"/>
      <c r="CP31" s="915"/>
      <c r="CQ31" s="915"/>
      <c r="CR31" s="915"/>
      <c r="CS31" s="915"/>
      <c r="CT31" s="915"/>
      <c r="CU31" s="915"/>
      <c r="CV31" s="915"/>
      <c r="CW31" s="915"/>
      <c r="CX31" s="915"/>
      <c r="CY31" s="915"/>
      <c r="CZ31" s="915"/>
      <c r="DA31" s="915"/>
      <c r="DB31" s="915"/>
      <c r="DC31" s="915"/>
      <c r="DD31" s="915"/>
      <c r="DE31" s="915"/>
      <c r="DF31" s="915"/>
      <c r="DG31" s="915"/>
      <c r="DH31" s="915"/>
      <c r="DI31" s="915"/>
      <c r="DJ31" s="915"/>
      <c r="DK31" s="915"/>
      <c r="DL31" s="915"/>
      <c r="DM31" s="915"/>
      <c r="DN31" s="916"/>
      <c r="DO31" s="282"/>
      <c r="DP31" s="119"/>
      <c r="DQ31" s="58"/>
      <c r="DR31" s="58"/>
      <c r="DS31" s="922"/>
      <c r="DT31" s="805"/>
      <c r="DU31" s="808"/>
      <c r="DV31" s="808"/>
      <c r="DW31" s="805"/>
      <c r="DX31" s="805"/>
      <c r="DY31" s="808"/>
      <c r="DZ31" s="928"/>
      <c r="EA31" s="58"/>
      <c r="EB31" s="58"/>
      <c r="EC31" s="58"/>
      <c r="ED31" s="188"/>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row>
    <row r="32" spans="1:195" s="236" customFormat="1" ht="9.9499999999999993" customHeight="1" thickBot="1">
      <c r="A32" s="58"/>
      <c r="B32" s="58"/>
      <c r="C32" s="58"/>
      <c r="D32" s="58"/>
      <c r="E32" s="58"/>
      <c r="F32" s="116"/>
      <c r="G32" s="937"/>
      <c r="H32" s="938"/>
      <c r="I32" s="938"/>
      <c r="J32" s="938"/>
      <c r="K32" s="938"/>
      <c r="L32" s="938"/>
      <c r="M32" s="938"/>
      <c r="N32" s="938"/>
      <c r="O32" s="938"/>
      <c r="P32" s="938"/>
      <c r="Q32" s="938"/>
      <c r="R32" s="938"/>
      <c r="S32" s="938"/>
      <c r="T32" s="938"/>
      <c r="U32" s="938"/>
      <c r="V32" s="938"/>
      <c r="W32" s="285"/>
      <c r="X32" s="285"/>
      <c r="Y32" s="285"/>
      <c r="Z32" s="1197"/>
      <c r="AA32" s="1198"/>
      <c r="AB32" s="1198"/>
      <c r="AC32" s="1198"/>
      <c r="AD32" s="1198"/>
      <c r="AE32" s="1198"/>
      <c r="AF32" s="1198"/>
      <c r="AG32" s="1198"/>
      <c r="AH32" s="1198"/>
      <c r="AI32" s="1198"/>
      <c r="AJ32" s="1198"/>
      <c r="AK32" s="1198"/>
      <c r="AL32" s="1198"/>
      <c r="AM32" s="1198"/>
      <c r="AN32" s="1198"/>
      <c r="AO32" s="1198"/>
      <c r="AP32" s="1198"/>
      <c r="AQ32" s="1198"/>
      <c r="AR32" s="1198"/>
      <c r="AS32" s="1198"/>
      <c r="AT32" s="1198"/>
      <c r="AU32" s="1198"/>
      <c r="AV32" s="1198"/>
      <c r="AW32" s="1198"/>
      <c r="AX32" s="1198"/>
      <c r="AY32" s="1198"/>
      <c r="AZ32" s="1199"/>
      <c r="BA32" s="282"/>
      <c r="BB32" s="119"/>
      <c r="BC32" s="58"/>
      <c r="BD32" s="58"/>
      <c r="BE32" s="923"/>
      <c r="BF32" s="924"/>
      <c r="BG32" s="926"/>
      <c r="BH32" s="926"/>
      <c r="BI32" s="924"/>
      <c r="BJ32" s="924"/>
      <c r="BK32" s="926"/>
      <c r="BL32" s="929"/>
      <c r="BM32" s="58"/>
      <c r="BN32" s="58"/>
      <c r="BO32" s="58"/>
      <c r="BP32" s="58"/>
      <c r="BQ32" s="58"/>
      <c r="BR32" s="58"/>
      <c r="BS32" s="58"/>
      <c r="BT32" s="116"/>
      <c r="BU32" s="937"/>
      <c r="BV32" s="938"/>
      <c r="BW32" s="938"/>
      <c r="BX32" s="938"/>
      <c r="BY32" s="938"/>
      <c r="BZ32" s="938"/>
      <c r="CA32" s="938"/>
      <c r="CB32" s="938"/>
      <c r="CC32" s="938"/>
      <c r="CD32" s="938"/>
      <c r="CE32" s="938"/>
      <c r="CF32" s="938"/>
      <c r="CG32" s="938"/>
      <c r="CH32" s="938"/>
      <c r="CI32" s="938"/>
      <c r="CJ32" s="938"/>
      <c r="CK32" s="285"/>
      <c r="CL32" s="285"/>
      <c r="CM32" s="285"/>
      <c r="CN32" s="917"/>
      <c r="CO32" s="918"/>
      <c r="CP32" s="918"/>
      <c r="CQ32" s="918"/>
      <c r="CR32" s="918"/>
      <c r="CS32" s="918"/>
      <c r="CT32" s="918"/>
      <c r="CU32" s="918"/>
      <c r="CV32" s="918"/>
      <c r="CW32" s="918"/>
      <c r="CX32" s="918"/>
      <c r="CY32" s="918"/>
      <c r="CZ32" s="918"/>
      <c r="DA32" s="918"/>
      <c r="DB32" s="918"/>
      <c r="DC32" s="918"/>
      <c r="DD32" s="918"/>
      <c r="DE32" s="918"/>
      <c r="DF32" s="918"/>
      <c r="DG32" s="918"/>
      <c r="DH32" s="918"/>
      <c r="DI32" s="918"/>
      <c r="DJ32" s="918"/>
      <c r="DK32" s="918"/>
      <c r="DL32" s="918"/>
      <c r="DM32" s="918"/>
      <c r="DN32" s="919"/>
      <c r="DO32" s="282"/>
      <c r="DP32" s="119"/>
      <c r="DQ32" s="58"/>
      <c r="DR32" s="58"/>
      <c r="DS32" s="923"/>
      <c r="DT32" s="924"/>
      <c r="DU32" s="926"/>
      <c r="DV32" s="926"/>
      <c r="DW32" s="924"/>
      <c r="DX32" s="924"/>
      <c r="DY32" s="926"/>
      <c r="DZ32" s="929"/>
      <c r="EA32" s="58"/>
      <c r="EB32" s="58"/>
      <c r="EC32" s="58"/>
      <c r="ED32" s="188"/>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row>
    <row r="33" spans="1:195" s="236" customFormat="1" ht="9.9499999999999993" customHeight="1" thickBot="1">
      <c r="A33" s="58"/>
      <c r="B33" s="58"/>
      <c r="C33" s="58"/>
      <c r="D33" s="58"/>
      <c r="E33" s="58"/>
      <c r="F33" s="116"/>
      <c r="G33" s="939"/>
      <c r="H33" s="940"/>
      <c r="I33" s="940"/>
      <c r="J33" s="940"/>
      <c r="K33" s="940"/>
      <c r="L33" s="940"/>
      <c r="M33" s="940"/>
      <c r="N33" s="940"/>
      <c r="O33" s="940"/>
      <c r="P33" s="940"/>
      <c r="Q33" s="940"/>
      <c r="R33" s="940"/>
      <c r="S33" s="940"/>
      <c r="T33" s="940"/>
      <c r="U33" s="940"/>
      <c r="V33" s="940"/>
      <c r="W33" s="286"/>
      <c r="X33" s="286"/>
      <c r="Y33" s="286"/>
      <c r="Z33" s="286"/>
      <c r="AA33" s="124"/>
      <c r="AB33" s="281"/>
      <c r="AC33" s="110"/>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3"/>
      <c r="BB33" s="119"/>
      <c r="BC33" s="58"/>
      <c r="BD33" s="58"/>
      <c r="BE33" s="58"/>
      <c r="BF33" s="58"/>
      <c r="BG33" s="58"/>
      <c r="BH33" s="58"/>
      <c r="BI33" s="58"/>
      <c r="BJ33" s="58"/>
      <c r="BK33" s="58"/>
      <c r="BL33" s="58"/>
      <c r="BM33" s="58"/>
      <c r="BN33" s="58"/>
      <c r="BO33" s="58"/>
      <c r="BP33" s="58"/>
      <c r="BQ33" s="58"/>
      <c r="BR33" s="58"/>
      <c r="BS33" s="58"/>
      <c r="BT33" s="116"/>
      <c r="BU33" s="939"/>
      <c r="BV33" s="940"/>
      <c r="BW33" s="940"/>
      <c r="BX33" s="940"/>
      <c r="BY33" s="940"/>
      <c r="BZ33" s="940"/>
      <c r="CA33" s="940"/>
      <c r="CB33" s="940"/>
      <c r="CC33" s="940"/>
      <c r="CD33" s="940"/>
      <c r="CE33" s="940"/>
      <c r="CF33" s="940"/>
      <c r="CG33" s="940"/>
      <c r="CH33" s="940"/>
      <c r="CI33" s="940"/>
      <c r="CJ33" s="940"/>
      <c r="CK33" s="286"/>
      <c r="CL33" s="286"/>
      <c r="CM33" s="286"/>
      <c r="CN33" s="286"/>
      <c r="CO33" s="124"/>
      <c r="CP33" s="281"/>
      <c r="CQ33" s="110"/>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3"/>
      <c r="DP33" s="119"/>
      <c r="DQ33" s="58"/>
      <c r="DR33" s="58"/>
      <c r="DS33" s="58"/>
      <c r="DT33" s="58"/>
      <c r="DU33" s="58"/>
      <c r="DV33" s="58"/>
      <c r="DW33" s="58"/>
      <c r="DX33" s="58"/>
      <c r="DY33" s="58"/>
      <c r="DZ33" s="58"/>
      <c r="EA33" s="58"/>
      <c r="EB33" s="58"/>
      <c r="EC33" s="58"/>
      <c r="ED33" s="188"/>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row>
    <row r="34" spans="1:195" s="236" customFormat="1" ht="9" customHeight="1">
      <c r="A34" s="58"/>
      <c r="B34" s="58"/>
      <c r="C34" s="58"/>
      <c r="D34" s="58"/>
      <c r="E34" s="58"/>
      <c r="F34" s="116"/>
      <c r="G34" s="213"/>
      <c r="H34" s="213"/>
      <c r="I34" s="213"/>
      <c r="J34" s="213"/>
      <c r="K34" s="213"/>
      <c r="L34" s="213"/>
      <c r="M34" s="213"/>
      <c r="N34" s="213"/>
      <c r="O34" s="213"/>
      <c r="P34" s="213"/>
      <c r="Q34" s="213"/>
      <c r="R34" s="213"/>
      <c r="S34" s="213"/>
      <c r="T34" s="213"/>
      <c r="U34" s="213"/>
      <c r="V34" s="213"/>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58"/>
      <c r="BD34" s="58"/>
      <c r="BE34" s="58"/>
      <c r="BF34" s="58"/>
      <c r="BG34" s="58"/>
      <c r="BH34" s="58"/>
      <c r="BI34" s="58"/>
      <c r="BJ34" s="58"/>
      <c r="BK34" s="58"/>
      <c r="BL34" s="58"/>
      <c r="BM34" s="58"/>
      <c r="BN34" s="58"/>
      <c r="BO34" s="58"/>
      <c r="BP34" s="58"/>
      <c r="BQ34" s="58"/>
      <c r="BR34" s="58"/>
      <c r="BS34" s="58"/>
      <c r="BT34" s="116"/>
      <c r="BU34" s="213"/>
      <c r="BV34" s="213"/>
      <c r="BW34" s="213"/>
      <c r="BX34" s="213"/>
      <c r="BY34" s="213"/>
      <c r="BZ34" s="213"/>
      <c r="CA34" s="213"/>
      <c r="CB34" s="213"/>
      <c r="CC34" s="213"/>
      <c r="CD34" s="213"/>
      <c r="CE34" s="213"/>
      <c r="CF34" s="213"/>
      <c r="CG34" s="213"/>
      <c r="CH34" s="213"/>
      <c r="CI34" s="213"/>
      <c r="CJ34" s="213"/>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58"/>
      <c r="DR34" s="58"/>
      <c r="DS34" s="58"/>
      <c r="DT34" s="58"/>
      <c r="DU34" s="58"/>
      <c r="DV34" s="58"/>
      <c r="DW34" s="58"/>
      <c r="DX34" s="58"/>
      <c r="DY34" s="58"/>
      <c r="DZ34" s="58"/>
      <c r="EA34" s="58"/>
      <c r="EB34" s="58"/>
      <c r="EC34" s="58"/>
      <c r="ED34" s="188"/>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row>
    <row r="35" spans="1:195" s="236" customFormat="1" ht="12.95" customHeight="1">
      <c r="A35" s="58"/>
      <c r="B35" s="58"/>
      <c r="C35" s="58"/>
      <c r="D35" s="58"/>
      <c r="E35" s="58"/>
      <c r="F35" s="58"/>
      <c r="G35" s="66"/>
      <c r="H35" s="66"/>
      <c r="I35" s="66"/>
      <c r="J35" s="66"/>
      <c r="K35" s="66"/>
      <c r="L35" s="66"/>
      <c r="M35" s="66"/>
      <c r="N35" s="66"/>
      <c r="O35" s="66"/>
      <c r="P35" s="66"/>
      <c r="Q35" s="66"/>
      <c r="R35" s="66"/>
      <c r="S35" s="66"/>
      <c r="T35" s="66"/>
      <c r="U35" s="66"/>
      <c r="V35" s="66"/>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66"/>
      <c r="BV35" s="66"/>
      <c r="BW35" s="66"/>
      <c r="BX35" s="66"/>
      <c r="BY35" s="66"/>
      <c r="BZ35" s="66"/>
      <c r="CA35" s="66"/>
      <c r="CB35" s="66"/>
      <c r="CC35" s="66"/>
      <c r="CD35" s="66"/>
      <c r="CE35" s="66"/>
      <c r="CF35" s="66"/>
      <c r="CG35" s="66"/>
      <c r="CH35" s="66"/>
      <c r="CI35" s="66"/>
      <c r="CJ35" s="66"/>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188"/>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row>
    <row r="36" spans="1:195" s="236" customFormat="1" ht="9" customHeight="1">
      <c r="A36" s="58"/>
      <c r="B36" s="58"/>
      <c r="C36" s="58"/>
      <c r="D36" s="58"/>
      <c r="E36" s="58"/>
      <c r="F36" s="125"/>
      <c r="G36" s="941" t="s">
        <v>424</v>
      </c>
      <c r="H36" s="933"/>
      <c r="I36" s="933"/>
      <c r="J36" s="933"/>
      <c r="K36" s="933"/>
      <c r="L36" s="933"/>
      <c r="M36" s="933"/>
      <c r="N36" s="933"/>
      <c r="O36" s="933"/>
      <c r="P36" s="933"/>
      <c r="Q36" s="933"/>
      <c r="R36" s="933"/>
      <c r="S36" s="933"/>
      <c r="T36" s="933"/>
      <c r="U36" s="214"/>
      <c r="V36" s="215"/>
      <c r="W36" s="126"/>
      <c r="X36" s="127"/>
      <c r="Y36" s="126"/>
      <c r="Z36" s="127"/>
      <c r="AA36" s="126"/>
      <c r="AB36" s="127"/>
      <c r="AC36" s="125"/>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58"/>
      <c r="BD36" s="58"/>
      <c r="BE36" s="58"/>
      <c r="BF36" s="58"/>
      <c r="BG36" s="58"/>
      <c r="BH36" s="58"/>
      <c r="BI36" s="58"/>
      <c r="BJ36" s="58"/>
      <c r="BK36" s="58"/>
      <c r="BL36" s="58"/>
      <c r="BM36" s="58"/>
      <c r="BN36" s="58"/>
      <c r="BO36" s="58"/>
      <c r="BP36" s="58"/>
      <c r="BQ36" s="58"/>
      <c r="BR36" s="58"/>
      <c r="BS36" s="58"/>
      <c r="BT36" s="125"/>
      <c r="BU36" s="941" t="s">
        <v>424</v>
      </c>
      <c r="BV36" s="933"/>
      <c r="BW36" s="933"/>
      <c r="BX36" s="933"/>
      <c r="BY36" s="933"/>
      <c r="BZ36" s="933"/>
      <c r="CA36" s="933"/>
      <c r="CB36" s="933"/>
      <c r="CC36" s="933"/>
      <c r="CD36" s="933"/>
      <c r="CE36" s="933"/>
      <c r="CF36" s="933"/>
      <c r="CG36" s="933"/>
      <c r="CH36" s="933"/>
      <c r="CI36" s="214"/>
      <c r="CJ36" s="215"/>
      <c r="CK36" s="126"/>
      <c r="CL36" s="127"/>
      <c r="CM36" s="126"/>
      <c r="CN36" s="127"/>
      <c r="CO36" s="126"/>
      <c r="CP36" s="127"/>
      <c r="CQ36" s="125"/>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58"/>
      <c r="DR36" s="58"/>
      <c r="DS36" s="58"/>
      <c r="DT36" s="58"/>
      <c r="DU36" s="58"/>
      <c r="DV36" s="58"/>
      <c r="DW36" s="58"/>
      <c r="DX36" s="58"/>
      <c r="DY36" s="58"/>
      <c r="DZ36" s="58"/>
      <c r="EA36" s="58"/>
      <c r="EB36" s="58"/>
      <c r="EC36" s="58"/>
      <c r="ED36" s="188"/>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row>
    <row r="37" spans="1:195" s="236" customFormat="1" ht="9" customHeight="1" thickBot="1">
      <c r="A37" s="58"/>
      <c r="B37" s="58"/>
      <c r="C37" s="58"/>
      <c r="D37" s="58"/>
      <c r="E37" s="58"/>
      <c r="F37" s="125"/>
      <c r="G37" s="935"/>
      <c r="H37" s="935"/>
      <c r="I37" s="935"/>
      <c r="J37" s="935"/>
      <c r="K37" s="935"/>
      <c r="L37" s="935"/>
      <c r="M37" s="935"/>
      <c r="N37" s="935"/>
      <c r="O37" s="935"/>
      <c r="P37" s="935"/>
      <c r="Q37" s="935"/>
      <c r="R37" s="935"/>
      <c r="S37" s="935"/>
      <c r="T37" s="935"/>
      <c r="U37" s="216"/>
      <c r="V37" s="216"/>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58"/>
      <c r="BD37" s="58"/>
      <c r="BE37" s="58"/>
      <c r="BF37" s="58"/>
      <c r="BG37" s="58"/>
      <c r="BH37" s="58"/>
      <c r="BI37" s="58"/>
      <c r="BJ37" s="58"/>
      <c r="BK37" s="58"/>
      <c r="BL37" s="58"/>
      <c r="BM37" s="58"/>
      <c r="BN37" s="58"/>
      <c r="BO37" s="58"/>
      <c r="BP37" s="58"/>
      <c r="BQ37" s="58"/>
      <c r="BR37" s="58"/>
      <c r="BS37" s="58"/>
      <c r="BT37" s="125"/>
      <c r="BU37" s="935"/>
      <c r="BV37" s="935"/>
      <c r="BW37" s="935"/>
      <c r="BX37" s="935"/>
      <c r="BY37" s="935"/>
      <c r="BZ37" s="935"/>
      <c r="CA37" s="935"/>
      <c r="CB37" s="935"/>
      <c r="CC37" s="935"/>
      <c r="CD37" s="935"/>
      <c r="CE37" s="935"/>
      <c r="CF37" s="935"/>
      <c r="CG37" s="935"/>
      <c r="CH37" s="935"/>
      <c r="CI37" s="216"/>
      <c r="CJ37" s="216"/>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58"/>
      <c r="DR37" s="58"/>
      <c r="DS37" s="58"/>
      <c r="DT37" s="58"/>
      <c r="DU37" s="58"/>
      <c r="DV37" s="58"/>
      <c r="DW37" s="58"/>
      <c r="DX37" s="58"/>
      <c r="DY37" s="58"/>
      <c r="DZ37" s="58"/>
      <c r="EA37" s="58"/>
      <c r="EB37" s="58"/>
      <c r="EC37" s="58"/>
      <c r="ED37" s="188"/>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row>
    <row r="38" spans="1:195" s="236" customFormat="1" ht="9.9499999999999993" customHeight="1" thickBot="1">
      <c r="A38" s="58"/>
      <c r="B38" s="58"/>
      <c r="C38" s="58"/>
      <c r="D38" s="58"/>
      <c r="E38" s="58"/>
      <c r="F38" s="125"/>
      <c r="G38" s="930" t="s">
        <v>420</v>
      </c>
      <c r="H38" s="931"/>
      <c r="I38" s="931"/>
      <c r="J38" s="931"/>
      <c r="K38" s="931"/>
      <c r="L38" s="931"/>
      <c r="M38" s="931"/>
      <c r="N38" s="931"/>
      <c r="O38" s="931"/>
      <c r="P38" s="931"/>
      <c r="Q38" s="931"/>
      <c r="R38" s="931"/>
      <c r="S38" s="931"/>
      <c r="T38" s="931"/>
      <c r="U38" s="931"/>
      <c r="V38" s="931"/>
      <c r="W38" s="111"/>
      <c r="X38" s="111"/>
      <c r="Y38" s="111"/>
      <c r="Z38" s="111"/>
      <c r="AA38" s="104"/>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6"/>
      <c r="BB38" s="125"/>
      <c r="BC38" s="58"/>
      <c r="BD38" s="58"/>
      <c r="BE38" s="58"/>
      <c r="BF38" s="58"/>
      <c r="BG38" s="58"/>
      <c r="BH38" s="58"/>
      <c r="BI38" s="58"/>
      <c r="BJ38" s="58"/>
      <c r="BK38" s="58"/>
      <c r="BL38" s="58"/>
      <c r="BM38" s="58"/>
      <c r="BN38" s="58"/>
      <c r="BO38" s="58"/>
      <c r="BP38" s="58"/>
      <c r="BQ38" s="58"/>
      <c r="BR38" s="58"/>
      <c r="BS38" s="58"/>
      <c r="BT38" s="125"/>
      <c r="BU38" s="930" t="s">
        <v>420</v>
      </c>
      <c r="BV38" s="936"/>
      <c r="BW38" s="936"/>
      <c r="BX38" s="936"/>
      <c r="BY38" s="936"/>
      <c r="BZ38" s="936"/>
      <c r="CA38" s="936"/>
      <c r="CB38" s="936"/>
      <c r="CC38" s="936"/>
      <c r="CD38" s="936"/>
      <c r="CE38" s="936"/>
      <c r="CF38" s="936"/>
      <c r="CG38" s="936"/>
      <c r="CH38" s="936"/>
      <c r="CI38" s="936"/>
      <c r="CJ38" s="936"/>
      <c r="CK38" s="111"/>
      <c r="CL38" s="111"/>
      <c r="CM38" s="111"/>
      <c r="CN38" s="111"/>
      <c r="CO38" s="104"/>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6"/>
      <c r="DP38" s="125"/>
      <c r="DQ38" s="58"/>
      <c r="DR38" s="58"/>
      <c r="DS38" s="58"/>
      <c r="DT38" s="58"/>
      <c r="DU38" s="58"/>
      <c r="DV38" s="58"/>
      <c r="DW38" s="58"/>
      <c r="DX38" s="58"/>
      <c r="DY38" s="58"/>
      <c r="DZ38" s="58"/>
      <c r="EA38" s="58"/>
      <c r="EB38" s="58"/>
      <c r="EC38" s="58"/>
      <c r="ED38" s="188"/>
      <c r="EE38" s="206"/>
      <c r="EF38" s="206"/>
      <c r="EG38" s="206"/>
      <c r="EH38" s="206"/>
      <c r="EI38" s="206"/>
      <c r="EJ38" s="206"/>
      <c r="EK38" s="206"/>
      <c r="EL38" s="206"/>
      <c r="EM38" s="206"/>
      <c r="EN38" s="206"/>
      <c r="EO38" s="206"/>
      <c r="EP38" s="206"/>
      <c r="EQ38" s="206"/>
      <c r="ER38" s="206"/>
      <c r="ES38" s="206"/>
      <c r="ET38" s="206"/>
      <c r="EU38" s="206"/>
      <c r="EV38" s="206"/>
      <c r="EW38" s="206"/>
      <c r="EX38" s="206"/>
      <c r="EY38" s="206"/>
      <c r="EZ38" s="206"/>
      <c r="FA38" s="206"/>
      <c r="FB38" s="206"/>
      <c r="FC38" s="206"/>
      <c r="FD38" s="206"/>
      <c r="FE38" s="206"/>
      <c r="FF38" s="206"/>
      <c r="FG38" s="206"/>
      <c r="FH38" s="206"/>
      <c r="FI38" s="206"/>
      <c r="FJ38" s="206"/>
      <c r="FK38" s="206"/>
      <c r="FL38" s="206"/>
      <c r="FM38" s="206"/>
      <c r="FN38" s="206"/>
      <c r="FO38" s="206"/>
      <c r="FP38" s="206"/>
      <c r="FQ38" s="206"/>
      <c r="FR38" s="206"/>
      <c r="FS38" s="206"/>
      <c r="FT38" s="206"/>
      <c r="FU38" s="206"/>
      <c r="FV38" s="206"/>
      <c r="FW38" s="206"/>
      <c r="FX38" s="206"/>
      <c r="FY38" s="206"/>
      <c r="FZ38" s="206"/>
      <c r="GA38" s="206"/>
      <c r="GB38" s="206"/>
      <c r="GC38" s="206"/>
      <c r="GD38" s="206"/>
      <c r="GE38" s="206"/>
      <c r="GF38" s="206"/>
      <c r="GG38" s="206"/>
      <c r="GH38" s="206"/>
      <c r="GI38" s="206"/>
      <c r="GJ38" s="206"/>
      <c r="GK38" s="206"/>
      <c r="GL38" s="206"/>
      <c r="GM38" s="206"/>
    </row>
    <row r="39" spans="1:195" s="236" customFormat="1" ht="9.9499999999999993" customHeight="1">
      <c r="A39" s="58"/>
      <c r="B39" s="58"/>
      <c r="C39" s="58"/>
      <c r="D39" s="58"/>
      <c r="E39" s="58"/>
      <c r="F39" s="125"/>
      <c r="G39" s="932"/>
      <c r="H39" s="933"/>
      <c r="I39" s="933"/>
      <c r="J39" s="933"/>
      <c r="K39" s="933"/>
      <c r="L39" s="933"/>
      <c r="M39" s="933"/>
      <c r="N39" s="933"/>
      <c r="O39" s="933"/>
      <c r="P39" s="933"/>
      <c r="Q39" s="933"/>
      <c r="R39" s="933"/>
      <c r="S39" s="933"/>
      <c r="T39" s="933"/>
      <c r="U39" s="933"/>
      <c r="V39" s="933"/>
      <c r="W39" s="288"/>
      <c r="X39" s="288"/>
      <c r="Y39" s="288"/>
      <c r="Z39" s="911" t="s">
        <v>421</v>
      </c>
      <c r="AA39" s="912"/>
      <c r="AB39" s="912"/>
      <c r="AC39" s="912"/>
      <c r="AD39" s="912"/>
      <c r="AE39" s="912"/>
      <c r="AF39" s="912"/>
      <c r="AG39" s="912"/>
      <c r="AH39" s="912"/>
      <c r="AI39" s="912"/>
      <c r="AJ39" s="912"/>
      <c r="AK39" s="912"/>
      <c r="AL39" s="912"/>
      <c r="AM39" s="912"/>
      <c r="AN39" s="912"/>
      <c r="AO39" s="912"/>
      <c r="AP39" s="912"/>
      <c r="AQ39" s="912"/>
      <c r="AR39" s="912"/>
      <c r="AS39" s="912"/>
      <c r="AT39" s="912"/>
      <c r="AU39" s="912"/>
      <c r="AV39" s="912"/>
      <c r="AW39" s="912"/>
      <c r="AX39" s="912"/>
      <c r="AY39" s="912"/>
      <c r="AZ39" s="913"/>
      <c r="BA39" s="107"/>
      <c r="BB39" s="125"/>
      <c r="BC39" s="58"/>
      <c r="BD39" s="58"/>
      <c r="BE39" s="920"/>
      <c r="BF39" s="921"/>
      <c r="BG39" s="925" t="s">
        <v>92</v>
      </c>
      <c r="BH39" s="925"/>
      <c r="BI39" s="921"/>
      <c r="BJ39" s="921"/>
      <c r="BK39" s="925" t="s">
        <v>93</v>
      </c>
      <c r="BL39" s="927"/>
      <c r="BM39" s="58"/>
      <c r="BN39" s="58"/>
      <c r="BO39" s="58"/>
      <c r="BP39" s="58"/>
      <c r="BQ39" s="58"/>
      <c r="BR39" s="58"/>
      <c r="BS39" s="58"/>
      <c r="BT39" s="125"/>
      <c r="BU39" s="937"/>
      <c r="BV39" s="938"/>
      <c r="BW39" s="938"/>
      <c r="BX39" s="938"/>
      <c r="BY39" s="938"/>
      <c r="BZ39" s="938"/>
      <c r="CA39" s="938"/>
      <c r="CB39" s="938"/>
      <c r="CC39" s="938"/>
      <c r="CD39" s="938"/>
      <c r="CE39" s="938"/>
      <c r="CF39" s="938"/>
      <c r="CG39" s="938"/>
      <c r="CH39" s="938"/>
      <c r="CI39" s="938"/>
      <c r="CJ39" s="938"/>
      <c r="CK39" s="288"/>
      <c r="CL39" s="288"/>
      <c r="CM39" s="288"/>
      <c r="CN39" s="911" t="s">
        <v>421</v>
      </c>
      <c r="CO39" s="912"/>
      <c r="CP39" s="912"/>
      <c r="CQ39" s="912"/>
      <c r="CR39" s="912"/>
      <c r="CS39" s="912"/>
      <c r="CT39" s="912"/>
      <c r="CU39" s="912"/>
      <c r="CV39" s="912"/>
      <c r="CW39" s="912"/>
      <c r="CX39" s="912"/>
      <c r="CY39" s="912"/>
      <c r="CZ39" s="912"/>
      <c r="DA39" s="912"/>
      <c r="DB39" s="912"/>
      <c r="DC39" s="912"/>
      <c r="DD39" s="912"/>
      <c r="DE39" s="912"/>
      <c r="DF39" s="912"/>
      <c r="DG39" s="912"/>
      <c r="DH39" s="912"/>
      <c r="DI39" s="912"/>
      <c r="DJ39" s="912"/>
      <c r="DK39" s="912"/>
      <c r="DL39" s="912"/>
      <c r="DM39" s="912"/>
      <c r="DN39" s="913"/>
      <c r="DO39" s="107"/>
      <c r="DP39" s="125"/>
      <c r="DQ39" s="58"/>
      <c r="DR39" s="58"/>
      <c r="DS39" s="920">
        <v>8</v>
      </c>
      <c r="DT39" s="921"/>
      <c r="DU39" s="925" t="s">
        <v>92</v>
      </c>
      <c r="DV39" s="925"/>
      <c r="DW39" s="921">
        <v>1</v>
      </c>
      <c r="DX39" s="921"/>
      <c r="DY39" s="925" t="s">
        <v>93</v>
      </c>
      <c r="DZ39" s="927"/>
      <c r="EA39" s="58"/>
      <c r="EB39" s="58"/>
      <c r="EC39" s="58"/>
      <c r="ED39" s="188"/>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row>
    <row r="40" spans="1:195" s="236" customFormat="1" ht="9.9499999999999993" customHeight="1">
      <c r="A40" s="58"/>
      <c r="B40" s="58"/>
      <c r="C40" s="58"/>
      <c r="D40" s="58"/>
      <c r="E40" s="58"/>
      <c r="F40" s="125"/>
      <c r="G40" s="932"/>
      <c r="H40" s="933"/>
      <c r="I40" s="933"/>
      <c r="J40" s="933"/>
      <c r="K40" s="933"/>
      <c r="L40" s="933"/>
      <c r="M40" s="933"/>
      <c r="N40" s="933"/>
      <c r="O40" s="933"/>
      <c r="P40" s="933"/>
      <c r="Q40" s="933"/>
      <c r="R40" s="933"/>
      <c r="S40" s="933"/>
      <c r="T40" s="933"/>
      <c r="U40" s="933"/>
      <c r="V40" s="933"/>
      <c r="W40" s="288"/>
      <c r="X40" s="288"/>
      <c r="Y40" s="288"/>
      <c r="Z40" s="914"/>
      <c r="AA40" s="915"/>
      <c r="AB40" s="915"/>
      <c r="AC40" s="915"/>
      <c r="AD40" s="915"/>
      <c r="AE40" s="915"/>
      <c r="AF40" s="915"/>
      <c r="AG40" s="915"/>
      <c r="AH40" s="915"/>
      <c r="AI40" s="915"/>
      <c r="AJ40" s="915"/>
      <c r="AK40" s="915"/>
      <c r="AL40" s="915"/>
      <c r="AM40" s="915"/>
      <c r="AN40" s="915"/>
      <c r="AO40" s="915"/>
      <c r="AP40" s="915"/>
      <c r="AQ40" s="915"/>
      <c r="AR40" s="915"/>
      <c r="AS40" s="915"/>
      <c r="AT40" s="915"/>
      <c r="AU40" s="915"/>
      <c r="AV40" s="915"/>
      <c r="AW40" s="915"/>
      <c r="AX40" s="915"/>
      <c r="AY40" s="915"/>
      <c r="AZ40" s="916"/>
      <c r="BA40" s="282"/>
      <c r="BB40" s="127"/>
      <c r="BC40" s="58"/>
      <c r="BD40" s="58"/>
      <c r="BE40" s="922"/>
      <c r="BF40" s="805"/>
      <c r="BG40" s="808"/>
      <c r="BH40" s="808"/>
      <c r="BI40" s="805"/>
      <c r="BJ40" s="805"/>
      <c r="BK40" s="808"/>
      <c r="BL40" s="928"/>
      <c r="BM40" s="58"/>
      <c r="BN40" s="58"/>
      <c r="BO40" s="58"/>
      <c r="BP40" s="58"/>
      <c r="BQ40" s="58"/>
      <c r="BR40" s="58"/>
      <c r="BS40" s="58"/>
      <c r="BT40" s="125"/>
      <c r="BU40" s="937"/>
      <c r="BV40" s="938"/>
      <c r="BW40" s="938"/>
      <c r="BX40" s="938"/>
      <c r="BY40" s="938"/>
      <c r="BZ40" s="938"/>
      <c r="CA40" s="938"/>
      <c r="CB40" s="938"/>
      <c r="CC40" s="938"/>
      <c r="CD40" s="938"/>
      <c r="CE40" s="938"/>
      <c r="CF40" s="938"/>
      <c r="CG40" s="938"/>
      <c r="CH40" s="938"/>
      <c r="CI40" s="938"/>
      <c r="CJ40" s="938"/>
      <c r="CK40" s="288"/>
      <c r="CL40" s="288"/>
      <c r="CM40" s="288"/>
      <c r="CN40" s="914"/>
      <c r="CO40" s="915"/>
      <c r="CP40" s="915"/>
      <c r="CQ40" s="915"/>
      <c r="CR40" s="915"/>
      <c r="CS40" s="915"/>
      <c r="CT40" s="915"/>
      <c r="CU40" s="915"/>
      <c r="CV40" s="915"/>
      <c r="CW40" s="915"/>
      <c r="CX40" s="915"/>
      <c r="CY40" s="915"/>
      <c r="CZ40" s="915"/>
      <c r="DA40" s="915"/>
      <c r="DB40" s="915"/>
      <c r="DC40" s="915"/>
      <c r="DD40" s="915"/>
      <c r="DE40" s="915"/>
      <c r="DF40" s="915"/>
      <c r="DG40" s="915"/>
      <c r="DH40" s="915"/>
      <c r="DI40" s="915"/>
      <c r="DJ40" s="915"/>
      <c r="DK40" s="915"/>
      <c r="DL40" s="915"/>
      <c r="DM40" s="915"/>
      <c r="DN40" s="916"/>
      <c r="DO40" s="282"/>
      <c r="DP40" s="127"/>
      <c r="DQ40" s="58"/>
      <c r="DR40" s="58"/>
      <c r="DS40" s="922"/>
      <c r="DT40" s="805"/>
      <c r="DU40" s="808"/>
      <c r="DV40" s="808"/>
      <c r="DW40" s="805"/>
      <c r="DX40" s="805"/>
      <c r="DY40" s="808"/>
      <c r="DZ40" s="928"/>
      <c r="EA40" s="58"/>
      <c r="EB40" s="58"/>
      <c r="EC40" s="58"/>
      <c r="ED40" s="188"/>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row>
    <row r="41" spans="1:195" s="236" customFormat="1" ht="9.9499999999999993" customHeight="1" thickBot="1">
      <c r="A41" s="58"/>
      <c r="B41" s="58"/>
      <c r="C41" s="58"/>
      <c r="D41" s="58"/>
      <c r="E41" s="58"/>
      <c r="F41" s="125"/>
      <c r="G41" s="932"/>
      <c r="H41" s="933"/>
      <c r="I41" s="933"/>
      <c r="J41" s="933"/>
      <c r="K41" s="933"/>
      <c r="L41" s="933"/>
      <c r="M41" s="933"/>
      <c r="N41" s="933"/>
      <c r="O41" s="933"/>
      <c r="P41" s="933"/>
      <c r="Q41" s="933"/>
      <c r="R41" s="933"/>
      <c r="S41" s="933"/>
      <c r="T41" s="933"/>
      <c r="U41" s="933"/>
      <c r="V41" s="933"/>
      <c r="W41" s="288"/>
      <c r="X41" s="288"/>
      <c r="Y41" s="288"/>
      <c r="Z41" s="917"/>
      <c r="AA41" s="918"/>
      <c r="AB41" s="918"/>
      <c r="AC41" s="918"/>
      <c r="AD41" s="918"/>
      <c r="AE41" s="918"/>
      <c r="AF41" s="918"/>
      <c r="AG41" s="918"/>
      <c r="AH41" s="918"/>
      <c r="AI41" s="918"/>
      <c r="AJ41" s="918"/>
      <c r="AK41" s="918"/>
      <c r="AL41" s="918"/>
      <c r="AM41" s="918"/>
      <c r="AN41" s="918"/>
      <c r="AO41" s="918"/>
      <c r="AP41" s="918"/>
      <c r="AQ41" s="918"/>
      <c r="AR41" s="918"/>
      <c r="AS41" s="918"/>
      <c r="AT41" s="918"/>
      <c r="AU41" s="918"/>
      <c r="AV41" s="918"/>
      <c r="AW41" s="918"/>
      <c r="AX41" s="918"/>
      <c r="AY41" s="918"/>
      <c r="AZ41" s="919"/>
      <c r="BA41" s="282"/>
      <c r="BB41" s="127"/>
      <c r="BC41" s="58"/>
      <c r="BD41" s="58"/>
      <c r="BE41" s="923"/>
      <c r="BF41" s="924"/>
      <c r="BG41" s="926"/>
      <c r="BH41" s="926"/>
      <c r="BI41" s="924"/>
      <c r="BJ41" s="924"/>
      <c r="BK41" s="926"/>
      <c r="BL41" s="929"/>
      <c r="BM41" s="58"/>
      <c r="BN41" s="58"/>
      <c r="BO41" s="58"/>
      <c r="BP41" s="58"/>
      <c r="BQ41" s="58"/>
      <c r="BR41" s="58"/>
      <c r="BS41" s="58"/>
      <c r="BT41" s="125"/>
      <c r="BU41" s="937"/>
      <c r="BV41" s="938"/>
      <c r="BW41" s="938"/>
      <c r="BX41" s="938"/>
      <c r="BY41" s="938"/>
      <c r="BZ41" s="938"/>
      <c r="CA41" s="938"/>
      <c r="CB41" s="938"/>
      <c r="CC41" s="938"/>
      <c r="CD41" s="938"/>
      <c r="CE41" s="938"/>
      <c r="CF41" s="938"/>
      <c r="CG41" s="938"/>
      <c r="CH41" s="938"/>
      <c r="CI41" s="938"/>
      <c r="CJ41" s="938"/>
      <c r="CK41" s="288"/>
      <c r="CL41" s="288"/>
      <c r="CM41" s="288"/>
      <c r="CN41" s="917"/>
      <c r="CO41" s="918"/>
      <c r="CP41" s="918"/>
      <c r="CQ41" s="918"/>
      <c r="CR41" s="918"/>
      <c r="CS41" s="918"/>
      <c r="CT41" s="918"/>
      <c r="CU41" s="918"/>
      <c r="CV41" s="918"/>
      <c r="CW41" s="918"/>
      <c r="CX41" s="918"/>
      <c r="CY41" s="918"/>
      <c r="CZ41" s="918"/>
      <c r="DA41" s="918"/>
      <c r="DB41" s="918"/>
      <c r="DC41" s="918"/>
      <c r="DD41" s="918"/>
      <c r="DE41" s="918"/>
      <c r="DF41" s="918"/>
      <c r="DG41" s="918"/>
      <c r="DH41" s="918"/>
      <c r="DI41" s="918"/>
      <c r="DJ41" s="918"/>
      <c r="DK41" s="918"/>
      <c r="DL41" s="918"/>
      <c r="DM41" s="918"/>
      <c r="DN41" s="919"/>
      <c r="DO41" s="282"/>
      <c r="DP41" s="127"/>
      <c r="DQ41" s="58"/>
      <c r="DR41" s="58"/>
      <c r="DS41" s="923"/>
      <c r="DT41" s="924"/>
      <c r="DU41" s="926"/>
      <c r="DV41" s="926"/>
      <c r="DW41" s="924"/>
      <c r="DX41" s="924"/>
      <c r="DY41" s="926"/>
      <c r="DZ41" s="929"/>
      <c r="EA41" s="58"/>
      <c r="EB41" s="58"/>
      <c r="EC41" s="58"/>
      <c r="ED41" s="188"/>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row>
    <row r="42" spans="1:195" s="236" customFormat="1" ht="9.9499999999999993" customHeight="1" thickBot="1">
      <c r="A42" s="58"/>
      <c r="B42" s="58"/>
      <c r="C42" s="58"/>
      <c r="D42" s="58"/>
      <c r="E42" s="58"/>
      <c r="F42" s="125"/>
      <c r="G42" s="934"/>
      <c r="H42" s="935"/>
      <c r="I42" s="935"/>
      <c r="J42" s="935"/>
      <c r="K42" s="935"/>
      <c r="L42" s="935"/>
      <c r="M42" s="935"/>
      <c r="N42" s="935"/>
      <c r="O42" s="935"/>
      <c r="P42" s="935"/>
      <c r="Q42" s="935"/>
      <c r="R42" s="935"/>
      <c r="S42" s="935"/>
      <c r="T42" s="935"/>
      <c r="U42" s="935"/>
      <c r="V42" s="935"/>
      <c r="W42" s="114"/>
      <c r="X42" s="114"/>
      <c r="Y42" s="114"/>
      <c r="Z42" s="114"/>
      <c r="AA42" s="109"/>
      <c r="AB42" s="281"/>
      <c r="AC42" s="110"/>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3"/>
      <c r="BB42" s="127"/>
      <c r="BC42" s="58"/>
      <c r="BD42" s="58"/>
      <c r="BE42" s="58"/>
      <c r="BF42" s="58"/>
      <c r="BG42" s="58"/>
      <c r="BH42" s="58"/>
      <c r="BI42" s="58"/>
      <c r="BJ42" s="58"/>
      <c r="BK42" s="58"/>
      <c r="BL42" s="58"/>
      <c r="BM42" s="58"/>
      <c r="BN42" s="58"/>
      <c r="BO42" s="58"/>
      <c r="BP42" s="58"/>
      <c r="BQ42" s="58"/>
      <c r="BR42" s="58"/>
      <c r="BS42" s="58"/>
      <c r="BT42" s="125"/>
      <c r="BU42" s="939"/>
      <c r="BV42" s="940"/>
      <c r="BW42" s="940"/>
      <c r="BX42" s="940"/>
      <c r="BY42" s="940"/>
      <c r="BZ42" s="940"/>
      <c r="CA42" s="940"/>
      <c r="CB42" s="940"/>
      <c r="CC42" s="940"/>
      <c r="CD42" s="940"/>
      <c r="CE42" s="940"/>
      <c r="CF42" s="940"/>
      <c r="CG42" s="940"/>
      <c r="CH42" s="940"/>
      <c r="CI42" s="940"/>
      <c r="CJ42" s="940"/>
      <c r="CK42" s="114"/>
      <c r="CL42" s="114"/>
      <c r="CM42" s="114"/>
      <c r="CN42" s="114"/>
      <c r="CO42" s="109"/>
      <c r="CP42" s="281"/>
      <c r="CQ42" s="110"/>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3"/>
      <c r="DP42" s="127"/>
      <c r="DQ42" s="58"/>
      <c r="DR42" s="58"/>
      <c r="DS42" s="58"/>
      <c r="DT42" s="58"/>
      <c r="DU42" s="58"/>
      <c r="DV42" s="58"/>
      <c r="DW42" s="58"/>
      <c r="DX42" s="58"/>
      <c r="DY42" s="58"/>
      <c r="DZ42" s="58"/>
      <c r="EA42" s="58"/>
      <c r="EB42" s="58"/>
      <c r="EC42" s="58"/>
      <c r="ED42" s="188"/>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row>
    <row r="43" spans="1:195" s="236" customFormat="1" ht="12.95" customHeight="1" thickBot="1">
      <c r="A43" s="58"/>
      <c r="B43" s="58"/>
      <c r="C43" s="58"/>
      <c r="D43" s="58"/>
      <c r="E43" s="58"/>
      <c r="F43" s="125"/>
      <c r="G43" s="216"/>
      <c r="H43" s="216"/>
      <c r="I43" s="216"/>
      <c r="J43" s="216"/>
      <c r="K43" s="216"/>
      <c r="L43" s="216"/>
      <c r="M43" s="216"/>
      <c r="N43" s="216"/>
      <c r="O43" s="216"/>
      <c r="P43" s="216"/>
      <c r="Q43" s="216"/>
      <c r="R43" s="216"/>
      <c r="S43" s="216"/>
      <c r="T43" s="216"/>
      <c r="U43" s="216"/>
      <c r="V43" s="216"/>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58"/>
      <c r="BD43" s="58"/>
      <c r="BE43" s="58"/>
      <c r="BF43" s="58"/>
      <c r="BG43" s="58"/>
      <c r="BH43" s="58"/>
      <c r="BI43" s="58"/>
      <c r="BJ43" s="58"/>
      <c r="BK43" s="58"/>
      <c r="BL43" s="58"/>
      <c r="BM43" s="58"/>
      <c r="BN43" s="58"/>
      <c r="BO43" s="58"/>
      <c r="BP43" s="58"/>
      <c r="BQ43" s="58"/>
      <c r="BR43" s="58"/>
      <c r="BS43" s="58"/>
      <c r="BT43" s="125"/>
      <c r="BU43" s="216"/>
      <c r="BV43" s="216"/>
      <c r="BW43" s="216"/>
      <c r="BX43" s="216"/>
      <c r="BY43" s="216"/>
      <c r="BZ43" s="216"/>
      <c r="CA43" s="216"/>
      <c r="CB43" s="216"/>
      <c r="CC43" s="216"/>
      <c r="CD43" s="216"/>
      <c r="CE43" s="216"/>
      <c r="CF43" s="216"/>
      <c r="CG43" s="216"/>
      <c r="CH43" s="216"/>
      <c r="CI43" s="216"/>
      <c r="CJ43" s="216"/>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58"/>
      <c r="DR43" s="58"/>
      <c r="DS43" s="58"/>
      <c r="DT43" s="58"/>
      <c r="DU43" s="58"/>
      <c r="DV43" s="58"/>
      <c r="DW43" s="58"/>
      <c r="DX43" s="58"/>
      <c r="DY43" s="58"/>
      <c r="DZ43" s="58"/>
      <c r="EA43" s="58"/>
      <c r="EB43" s="58"/>
      <c r="EC43" s="58"/>
      <c r="ED43" s="188"/>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row>
    <row r="44" spans="1:195" s="236" customFormat="1" ht="9.9499999999999993" customHeight="1" thickBot="1">
      <c r="A44" s="58"/>
      <c r="B44" s="58"/>
      <c r="C44" s="58"/>
      <c r="D44" s="58"/>
      <c r="E44" s="58"/>
      <c r="F44" s="125"/>
      <c r="G44" s="930" t="s">
        <v>425</v>
      </c>
      <c r="H44" s="931"/>
      <c r="I44" s="931"/>
      <c r="J44" s="931"/>
      <c r="K44" s="931"/>
      <c r="L44" s="931"/>
      <c r="M44" s="931"/>
      <c r="N44" s="931"/>
      <c r="O44" s="931"/>
      <c r="P44" s="931"/>
      <c r="Q44" s="931"/>
      <c r="R44" s="931"/>
      <c r="S44" s="931"/>
      <c r="T44" s="931"/>
      <c r="U44" s="931"/>
      <c r="V44" s="931"/>
      <c r="W44" s="111"/>
      <c r="X44" s="111"/>
      <c r="Y44" s="111"/>
      <c r="Z44" s="111"/>
      <c r="AA44" s="104"/>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6"/>
      <c r="BB44" s="125"/>
      <c r="BC44" s="58"/>
      <c r="BD44" s="58"/>
      <c r="BE44" s="58"/>
      <c r="BF44" s="58"/>
      <c r="BG44" s="58"/>
      <c r="BH44" s="58"/>
      <c r="BI44" s="58"/>
      <c r="BJ44" s="58"/>
      <c r="BK44" s="58"/>
      <c r="BL44" s="58"/>
      <c r="BM44" s="58"/>
      <c r="BN44" s="58"/>
      <c r="BO44" s="58"/>
      <c r="BP44" s="58"/>
      <c r="BQ44" s="58"/>
      <c r="BR44" s="58"/>
      <c r="BS44" s="58"/>
      <c r="BT44" s="125"/>
      <c r="BU44" s="930" t="s">
        <v>425</v>
      </c>
      <c r="BV44" s="936"/>
      <c r="BW44" s="936"/>
      <c r="BX44" s="936"/>
      <c r="BY44" s="936"/>
      <c r="BZ44" s="936"/>
      <c r="CA44" s="936"/>
      <c r="CB44" s="936"/>
      <c r="CC44" s="936"/>
      <c r="CD44" s="936"/>
      <c r="CE44" s="936"/>
      <c r="CF44" s="936"/>
      <c r="CG44" s="936"/>
      <c r="CH44" s="936"/>
      <c r="CI44" s="936"/>
      <c r="CJ44" s="936"/>
      <c r="CK44" s="111"/>
      <c r="CL44" s="111"/>
      <c r="CM44" s="111"/>
      <c r="CN44" s="111"/>
      <c r="CO44" s="104"/>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6"/>
      <c r="DP44" s="125"/>
      <c r="DQ44" s="58"/>
      <c r="DR44" s="58"/>
      <c r="DS44" s="58"/>
      <c r="DT44" s="58"/>
      <c r="DU44" s="58"/>
      <c r="DV44" s="58"/>
      <c r="DW44" s="58"/>
      <c r="DX44" s="58"/>
      <c r="DY44" s="58"/>
      <c r="DZ44" s="58"/>
      <c r="EA44" s="58"/>
      <c r="EB44" s="58"/>
      <c r="EC44" s="58"/>
      <c r="ED44" s="188"/>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row>
    <row r="45" spans="1:195" s="236" customFormat="1" ht="9.9499999999999993" customHeight="1">
      <c r="A45" s="58"/>
      <c r="B45" s="58"/>
      <c r="C45" s="58"/>
      <c r="D45" s="58"/>
      <c r="E45" s="58"/>
      <c r="F45" s="125"/>
      <c r="G45" s="932"/>
      <c r="H45" s="933"/>
      <c r="I45" s="933"/>
      <c r="J45" s="933"/>
      <c r="K45" s="933"/>
      <c r="L45" s="933"/>
      <c r="M45" s="933"/>
      <c r="N45" s="933"/>
      <c r="O45" s="933"/>
      <c r="P45" s="933"/>
      <c r="Q45" s="933"/>
      <c r="R45" s="933"/>
      <c r="S45" s="933"/>
      <c r="T45" s="933"/>
      <c r="U45" s="933"/>
      <c r="V45" s="933"/>
      <c r="W45" s="288"/>
      <c r="X45" s="288"/>
      <c r="Y45" s="288"/>
      <c r="Z45" s="911" t="s">
        <v>426</v>
      </c>
      <c r="AA45" s="912"/>
      <c r="AB45" s="912"/>
      <c r="AC45" s="912"/>
      <c r="AD45" s="912"/>
      <c r="AE45" s="912"/>
      <c r="AF45" s="912"/>
      <c r="AG45" s="912"/>
      <c r="AH45" s="912"/>
      <c r="AI45" s="912"/>
      <c r="AJ45" s="912"/>
      <c r="AK45" s="912"/>
      <c r="AL45" s="912"/>
      <c r="AM45" s="912"/>
      <c r="AN45" s="912"/>
      <c r="AO45" s="912"/>
      <c r="AP45" s="912"/>
      <c r="AQ45" s="912"/>
      <c r="AR45" s="912"/>
      <c r="AS45" s="912"/>
      <c r="AT45" s="912"/>
      <c r="AU45" s="912"/>
      <c r="AV45" s="912"/>
      <c r="AW45" s="912"/>
      <c r="AX45" s="912"/>
      <c r="AY45" s="912"/>
      <c r="AZ45" s="913"/>
      <c r="BA45" s="107"/>
      <c r="BB45" s="125"/>
      <c r="BC45" s="58"/>
      <c r="BD45" s="58"/>
      <c r="BE45" s="920"/>
      <c r="BF45" s="921"/>
      <c r="BG45" s="925" t="s">
        <v>92</v>
      </c>
      <c r="BH45" s="925"/>
      <c r="BI45" s="921"/>
      <c r="BJ45" s="921"/>
      <c r="BK45" s="925" t="s">
        <v>93</v>
      </c>
      <c r="BL45" s="927"/>
      <c r="BM45" s="58"/>
      <c r="BN45" s="58"/>
      <c r="BO45" s="58"/>
      <c r="BP45" s="58"/>
      <c r="BQ45" s="58"/>
      <c r="BR45" s="58"/>
      <c r="BS45" s="58"/>
      <c r="BT45" s="125"/>
      <c r="BU45" s="937"/>
      <c r="BV45" s="938"/>
      <c r="BW45" s="938"/>
      <c r="BX45" s="938"/>
      <c r="BY45" s="938"/>
      <c r="BZ45" s="938"/>
      <c r="CA45" s="938"/>
      <c r="CB45" s="938"/>
      <c r="CC45" s="938"/>
      <c r="CD45" s="938"/>
      <c r="CE45" s="938"/>
      <c r="CF45" s="938"/>
      <c r="CG45" s="938"/>
      <c r="CH45" s="938"/>
      <c r="CI45" s="938"/>
      <c r="CJ45" s="938"/>
      <c r="CK45" s="288"/>
      <c r="CL45" s="288"/>
      <c r="CM45" s="288"/>
      <c r="CN45" s="911" t="s">
        <v>426</v>
      </c>
      <c r="CO45" s="912"/>
      <c r="CP45" s="912"/>
      <c r="CQ45" s="912"/>
      <c r="CR45" s="912"/>
      <c r="CS45" s="912"/>
      <c r="CT45" s="912"/>
      <c r="CU45" s="912"/>
      <c r="CV45" s="912"/>
      <c r="CW45" s="912"/>
      <c r="CX45" s="912"/>
      <c r="CY45" s="912"/>
      <c r="CZ45" s="912"/>
      <c r="DA45" s="912"/>
      <c r="DB45" s="912"/>
      <c r="DC45" s="912"/>
      <c r="DD45" s="912"/>
      <c r="DE45" s="912"/>
      <c r="DF45" s="912"/>
      <c r="DG45" s="912"/>
      <c r="DH45" s="912"/>
      <c r="DI45" s="912"/>
      <c r="DJ45" s="912"/>
      <c r="DK45" s="912"/>
      <c r="DL45" s="912"/>
      <c r="DM45" s="912"/>
      <c r="DN45" s="913"/>
      <c r="DO45" s="107"/>
      <c r="DP45" s="125"/>
      <c r="DQ45" s="58"/>
      <c r="DR45" s="58"/>
      <c r="DS45" s="920">
        <v>8</v>
      </c>
      <c r="DT45" s="921"/>
      <c r="DU45" s="925" t="s">
        <v>92</v>
      </c>
      <c r="DV45" s="925"/>
      <c r="DW45" s="921">
        <v>1</v>
      </c>
      <c r="DX45" s="921"/>
      <c r="DY45" s="925" t="s">
        <v>93</v>
      </c>
      <c r="DZ45" s="927"/>
      <c r="EA45" s="58"/>
      <c r="EB45" s="58"/>
      <c r="EC45" s="58"/>
      <c r="ED45" s="188"/>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row>
    <row r="46" spans="1:195" s="236" customFormat="1" ht="9.9499999999999993" customHeight="1">
      <c r="A46" s="58"/>
      <c r="B46" s="58"/>
      <c r="C46" s="58"/>
      <c r="D46" s="58"/>
      <c r="E46" s="58"/>
      <c r="F46" s="125"/>
      <c r="G46" s="932"/>
      <c r="H46" s="933"/>
      <c r="I46" s="933"/>
      <c r="J46" s="933"/>
      <c r="K46" s="933"/>
      <c r="L46" s="933"/>
      <c r="M46" s="933"/>
      <c r="N46" s="933"/>
      <c r="O46" s="933"/>
      <c r="P46" s="933"/>
      <c r="Q46" s="933"/>
      <c r="R46" s="933"/>
      <c r="S46" s="933"/>
      <c r="T46" s="933"/>
      <c r="U46" s="933"/>
      <c r="V46" s="933"/>
      <c r="W46" s="288"/>
      <c r="X46" s="288"/>
      <c r="Y46" s="288"/>
      <c r="Z46" s="914"/>
      <c r="AA46" s="915"/>
      <c r="AB46" s="915"/>
      <c r="AC46" s="915"/>
      <c r="AD46" s="915"/>
      <c r="AE46" s="915"/>
      <c r="AF46" s="915"/>
      <c r="AG46" s="915"/>
      <c r="AH46" s="915"/>
      <c r="AI46" s="915"/>
      <c r="AJ46" s="915"/>
      <c r="AK46" s="915"/>
      <c r="AL46" s="915"/>
      <c r="AM46" s="915"/>
      <c r="AN46" s="915"/>
      <c r="AO46" s="915"/>
      <c r="AP46" s="915"/>
      <c r="AQ46" s="915"/>
      <c r="AR46" s="915"/>
      <c r="AS46" s="915"/>
      <c r="AT46" s="915"/>
      <c r="AU46" s="915"/>
      <c r="AV46" s="915"/>
      <c r="AW46" s="915"/>
      <c r="AX46" s="915"/>
      <c r="AY46" s="915"/>
      <c r="AZ46" s="916"/>
      <c r="BA46" s="282"/>
      <c r="BB46" s="127"/>
      <c r="BC46" s="58"/>
      <c r="BD46" s="58"/>
      <c r="BE46" s="922"/>
      <c r="BF46" s="805"/>
      <c r="BG46" s="808"/>
      <c r="BH46" s="808"/>
      <c r="BI46" s="805"/>
      <c r="BJ46" s="805"/>
      <c r="BK46" s="808"/>
      <c r="BL46" s="928"/>
      <c r="BM46" s="58"/>
      <c r="BN46" s="58"/>
      <c r="BO46" s="58"/>
      <c r="BP46" s="58"/>
      <c r="BQ46" s="58"/>
      <c r="BR46" s="58"/>
      <c r="BS46" s="58"/>
      <c r="BT46" s="125"/>
      <c r="BU46" s="937"/>
      <c r="BV46" s="938"/>
      <c r="BW46" s="938"/>
      <c r="BX46" s="938"/>
      <c r="BY46" s="938"/>
      <c r="BZ46" s="938"/>
      <c r="CA46" s="938"/>
      <c r="CB46" s="938"/>
      <c r="CC46" s="938"/>
      <c r="CD46" s="938"/>
      <c r="CE46" s="938"/>
      <c r="CF46" s="938"/>
      <c r="CG46" s="938"/>
      <c r="CH46" s="938"/>
      <c r="CI46" s="938"/>
      <c r="CJ46" s="938"/>
      <c r="CK46" s="288"/>
      <c r="CL46" s="288"/>
      <c r="CM46" s="288"/>
      <c r="CN46" s="914"/>
      <c r="CO46" s="915"/>
      <c r="CP46" s="915"/>
      <c r="CQ46" s="915"/>
      <c r="CR46" s="915"/>
      <c r="CS46" s="915"/>
      <c r="CT46" s="915"/>
      <c r="CU46" s="915"/>
      <c r="CV46" s="915"/>
      <c r="CW46" s="915"/>
      <c r="CX46" s="915"/>
      <c r="CY46" s="915"/>
      <c r="CZ46" s="915"/>
      <c r="DA46" s="915"/>
      <c r="DB46" s="915"/>
      <c r="DC46" s="915"/>
      <c r="DD46" s="915"/>
      <c r="DE46" s="915"/>
      <c r="DF46" s="915"/>
      <c r="DG46" s="915"/>
      <c r="DH46" s="915"/>
      <c r="DI46" s="915"/>
      <c r="DJ46" s="915"/>
      <c r="DK46" s="915"/>
      <c r="DL46" s="915"/>
      <c r="DM46" s="915"/>
      <c r="DN46" s="916"/>
      <c r="DO46" s="282"/>
      <c r="DP46" s="127"/>
      <c r="DQ46" s="58"/>
      <c r="DR46" s="58"/>
      <c r="DS46" s="922"/>
      <c r="DT46" s="805"/>
      <c r="DU46" s="808"/>
      <c r="DV46" s="808"/>
      <c r="DW46" s="805"/>
      <c r="DX46" s="805"/>
      <c r="DY46" s="808"/>
      <c r="DZ46" s="928"/>
      <c r="EA46" s="58"/>
      <c r="EB46" s="58"/>
      <c r="EC46" s="58"/>
      <c r="ED46" s="188"/>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row>
    <row r="47" spans="1:195" s="236" customFormat="1" ht="9.9499999999999993" customHeight="1" thickBot="1">
      <c r="A47" s="58"/>
      <c r="B47" s="58"/>
      <c r="C47" s="58"/>
      <c r="D47" s="58"/>
      <c r="E47" s="58"/>
      <c r="F47" s="125"/>
      <c r="G47" s="932"/>
      <c r="H47" s="933"/>
      <c r="I47" s="933"/>
      <c r="J47" s="933"/>
      <c r="K47" s="933"/>
      <c r="L47" s="933"/>
      <c r="M47" s="933"/>
      <c r="N47" s="933"/>
      <c r="O47" s="933"/>
      <c r="P47" s="933"/>
      <c r="Q47" s="933"/>
      <c r="R47" s="933"/>
      <c r="S47" s="933"/>
      <c r="T47" s="933"/>
      <c r="U47" s="933"/>
      <c r="V47" s="933"/>
      <c r="W47" s="288"/>
      <c r="X47" s="288"/>
      <c r="Y47" s="288"/>
      <c r="Z47" s="917"/>
      <c r="AA47" s="918"/>
      <c r="AB47" s="918"/>
      <c r="AC47" s="918"/>
      <c r="AD47" s="918"/>
      <c r="AE47" s="918"/>
      <c r="AF47" s="918"/>
      <c r="AG47" s="918"/>
      <c r="AH47" s="918"/>
      <c r="AI47" s="918"/>
      <c r="AJ47" s="918"/>
      <c r="AK47" s="918"/>
      <c r="AL47" s="918"/>
      <c r="AM47" s="918"/>
      <c r="AN47" s="918"/>
      <c r="AO47" s="918"/>
      <c r="AP47" s="918"/>
      <c r="AQ47" s="918"/>
      <c r="AR47" s="918"/>
      <c r="AS47" s="918"/>
      <c r="AT47" s="918"/>
      <c r="AU47" s="918"/>
      <c r="AV47" s="918"/>
      <c r="AW47" s="918"/>
      <c r="AX47" s="918"/>
      <c r="AY47" s="918"/>
      <c r="AZ47" s="919"/>
      <c r="BA47" s="282"/>
      <c r="BB47" s="127"/>
      <c r="BC47" s="58"/>
      <c r="BD47" s="58"/>
      <c r="BE47" s="923"/>
      <c r="BF47" s="924"/>
      <c r="BG47" s="926"/>
      <c r="BH47" s="926"/>
      <c r="BI47" s="924"/>
      <c r="BJ47" s="924"/>
      <c r="BK47" s="926"/>
      <c r="BL47" s="929"/>
      <c r="BM47" s="58"/>
      <c r="BN47" s="58"/>
      <c r="BO47" s="58"/>
      <c r="BP47" s="58"/>
      <c r="BQ47" s="58"/>
      <c r="BR47" s="58"/>
      <c r="BS47" s="58"/>
      <c r="BT47" s="125"/>
      <c r="BU47" s="937"/>
      <c r="BV47" s="938"/>
      <c r="BW47" s="938"/>
      <c r="BX47" s="938"/>
      <c r="BY47" s="938"/>
      <c r="BZ47" s="938"/>
      <c r="CA47" s="938"/>
      <c r="CB47" s="938"/>
      <c r="CC47" s="938"/>
      <c r="CD47" s="938"/>
      <c r="CE47" s="938"/>
      <c r="CF47" s="938"/>
      <c r="CG47" s="938"/>
      <c r="CH47" s="938"/>
      <c r="CI47" s="938"/>
      <c r="CJ47" s="938"/>
      <c r="CK47" s="288"/>
      <c r="CL47" s="288"/>
      <c r="CM47" s="288"/>
      <c r="CN47" s="917"/>
      <c r="CO47" s="918"/>
      <c r="CP47" s="918"/>
      <c r="CQ47" s="918"/>
      <c r="CR47" s="918"/>
      <c r="CS47" s="918"/>
      <c r="CT47" s="918"/>
      <c r="CU47" s="918"/>
      <c r="CV47" s="918"/>
      <c r="CW47" s="918"/>
      <c r="CX47" s="918"/>
      <c r="CY47" s="918"/>
      <c r="CZ47" s="918"/>
      <c r="DA47" s="918"/>
      <c r="DB47" s="918"/>
      <c r="DC47" s="918"/>
      <c r="DD47" s="918"/>
      <c r="DE47" s="918"/>
      <c r="DF47" s="918"/>
      <c r="DG47" s="918"/>
      <c r="DH47" s="918"/>
      <c r="DI47" s="918"/>
      <c r="DJ47" s="918"/>
      <c r="DK47" s="918"/>
      <c r="DL47" s="918"/>
      <c r="DM47" s="918"/>
      <c r="DN47" s="919"/>
      <c r="DO47" s="282"/>
      <c r="DP47" s="127"/>
      <c r="DQ47" s="58"/>
      <c r="DR47" s="58"/>
      <c r="DS47" s="923"/>
      <c r="DT47" s="924"/>
      <c r="DU47" s="926"/>
      <c r="DV47" s="926"/>
      <c r="DW47" s="924"/>
      <c r="DX47" s="924"/>
      <c r="DY47" s="926"/>
      <c r="DZ47" s="929"/>
      <c r="EA47" s="58"/>
      <c r="EB47" s="58"/>
      <c r="EC47" s="58"/>
      <c r="ED47" s="188"/>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row>
    <row r="48" spans="1:195" s="236" customFormat="1" ht="9.9499999999999993" customHeight="1" thickBot="1">
      <c r="A48" s="58"/>
      <c r="B48" s="58"/>
      <c r="C48" s="58"/>
      <c r="D48" s="58"/>
      <c r="E48" s="58"/>
      <c r="F48" s="125"/>
      <c r="G48" s="934"/>
      <c r="H48" s="935"/>
      <c r="I48" s="935"/>
      <c r="J48" s="935"/>
      <c r="K48" s="935"/>
      <c r="L48" s="935"/>
      <c r="M48" s="935"/>
      <c r="N48" s="935"/>
      <c r="O48" s="935"/>
      <c r="P48" s="935"/>
      <c r="Q48" s="935"/>
      <c r="R48" s="935"/>
      <c r="S48" s="935"/>
      <c r="T48" s="935"/>
      <c r="U48" s="935"/>
      <c r="V48" s="935"/>
      <c r="W48" s="114"/>
      <c r="X48" s="114"/>
      <c r="Y48" s="114"/>
      <c r="Z48" s="114"/>
      <c r="AA48" s="109"/>
      <c r="AB48" s="281"/>
      <c r="AC48" s="110"/>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3"/>
      <c r="BB48" s="127"/>
      <c r="BC48" s="58"/>
      <c r="BD48" s="58"/>
      <c r="BE48" s="58"/>
      <c r="BF48" s="58"/>
      <c r="BG48" s="58"/>
      <c r="BH48" s="58"/>
      <c r="BI48" s="58"/>
      <c r="BJ48" s="58"/>
      <c r="BK48" s="58"/>
      <c r="BL48" s="58"/>
      <c r="BM48" s="58"/>
      <c r="BN48" s="58"/>
      <c r="BO48" s="58"/>
      <c r="BP48" s="58"/>
      <c r="BQ48" s="58"/>
      <c r="BR48" s="58"/>
      <c r="BS48" s="58"/>
      <c r="BT48" s="125"/>
      <c r="BU48" s="939"/>
      <c r="BV48" s="940"/>
      <c r="BW48" s="940"/>
      <c r="BX48" s="940"/>
      <c r="BY48" s="940"/>
      <c r="BZ48" s="940"/>
      <c r="CA48" s="940"/>
      <c r="CB48" s="940"/>
      <c r="CC48" s="940"/>
      <c r="CD48" s="940"/>
      <c r="CE48" s="940"/>
      <c r="CF48" s="940"/>
      <c r="CG48" s="940"/>
      <c r="CH48" s="940"/>
      <c r="CI48" s="940"/>
      <c r="CJ48" s="940"/>
      <c r="CK48" s="114"/>
      <c r="CL48" s="114"/>
      <c r="CM48" s="114"/>
      <c r="CN48" s="114"/>
      <c r="CO48" s="109"/>
      <c r="CP48" s="281"/>
      <c r="CQ48" s="110"/>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3"/>
      <c r="DP48" s="127"/>
      <c r="DQ48" s="58"/>
      <c r="DR48" s="58"/>
      <c r="DS48" s="58"/>
      <c r="DT48" s="58"/>
      <c r="DU48" s="58"/>
      <c r="DV48" s="58"/>
      <c r="DW48" s="58"/>
      <c r="DX48" s="58"/>
      <c r="DY48" s="58"/>
      <c r="DZ48" s="58"/>
      <c r="EA48" s="58"/>
      <c r="EB48" s="58"/>
      <c r="EC48" s="58"/>
      <c r="ED48" s="188"/>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row>
    <row r="49" spans="1:195" s="236" customFormat="1" ht="9" customHeight="1">
      <c r="A49" s="58"/>
      <c r="B49" s="58"/>
      <c r="C49" s="58"/>
      <c r="D49" s="58"/>
      <c r="E49" s="58"/>
      <c r="F49" s="125"/>
      <c r="G49" s="216"/>
      <c r="H49" s="216"/>
      <c r="I49" s="216"/>
      <c r="J49" s="216"/>
      <c r="K49" s="216"/>
      <c r="L49" s="216"/>
      <c r="M49" s="216"/>
      <c r="N49" s="216"/>
      <c r="O49" s="216"/>
      <c r="P49" s="216"/>
      <c r="Q49" s="216"/>
      <c r="R49" s="216"/>
      <c r="S49" s="216"/>
      <c r="T49" s="216"/>
      <c r="U49" s="216"/>
      <c r="V49" s="216"/>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58"/>
      <c r="BD49" s="58"/>
      <c r="BE49" s="58"/>
      <c r="BF49" s="58"/>
      <c r="BG49" s="58"/>
      <c r="BH49" s="58"/>
      <c r="BI49" s="58"/>
      <c r="BJ49" s="58"/>
      <c r="BK49" s="58"/>
      <c r="BL49" s="58"/>
      <c r="BM49" s="58"/>
      <c r="BN49" s="58"/>
      <c r="BO49" s="58"/>
      <c r="BP49" s="58"/>
      <c r="BQ49" s="58"/>
      <c r="BR49" s="58"/>
      <c r="BS49" s="58"/>
      <c r="BT49" s="125"/>
      <c r="BU49" s="216"/>
      <c r="BV49" s="216"/>
      <c r="BW49" s="216"/>
      <c r="BX49" s="216"/>
      <c r="BY49" s="216"/>
      <c r="BZ49" s="216"/>
      <c r="CA49" s="216"/>
      <c r="CB49" s="216"/>
      <c r="CC49" s="216"/>
      <c r="CD49" s="216"/>
      <c r="CE49" s="216"/>
      <c r="CF49" s="216"/>
      <c r="CG49" s="216"/>
      <c r="CH49" s="216"/>
      <c r="CI49" s="216"/>
      <c r="CJ49" s="216"/>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58"/>
      <c r="DR49" s="58"/>
      <c r="DS49" s="58"/>
      <c r="DT49" s="58"/>
      <c r="DU49" s="58"/>
      <c r="DV49" s="58"/>
      <c r="DW49" s="58"/>
      <c r="DX49" s="58"/>
      <c r="DY49" s="58"/>
      <c r="DZ49" s="58"/>
      <c r="EA49" s="58"/>
      <c r="EB49" s="58"/>
      <c r="EC49" s="58"/>
      <c r="ED49" s="188"/>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row>
    <row r="50" spans="1:195" s="236" customFormat="1" ht="26.25" customHeight="1" thickBot="1">
      <c r="A50" s="58"/>
      <c r="B50" s="58"/>
      <c r="C50" s="58"/>
      <c r="D50" s="58"/>
      <c r="E50" s="58"/>
      <c r="F50" s="58"/>
      <c r="G50" s="66"/>
      <c r="H50" s="66"/>
      <c r="I50" s="66"/>
      <c r="J50" s="66"/>
      <c r="K50" s="66"/>
      <c r="L50" s="66"/>
      <c r="M50" s="66"/>
      <c r="N50" s="66"/>
      <c r="O50" s="66"/>
      <c r="P50" s="66"/>
      <c r="Q50" s="66"/>
      <c r="R50" s="66"/>
      <c r="S50" s="66"/>
      <c r="T50" s="66"/>
      <c r="U50" s="66"/>
      <c r="V50" s="66"/>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66"/>
      <c r="BV50" s="66"/>
      <c r="BW50" s="66"/>
      <c r="BX50" s="66"/>
      <c r="BY50" s="66"/>
      <c r="BZ50" s="66"/>
      <c r="CA50" s="66"/>
      <c r="CB50" s="66"/>
      <c r="CC50" s="66"/>
      <c r="CD50" s="66"/>
      <c r="CE50" s="66"/>
      <c r="CF50" s="66"/>
      <c r="CG50" s="66"/>
      <c r="CH50" s="66"/>
      <c r="CI50" s="66"/>
      <c r="CJ50" s="66"/>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188"/>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row>
    <row r="51" spans="1:195" s="236" customFormat="1" ht="9.9499999999999993" customHeight="1" thickBot="1">
      <c r="A51" s="58"/>
      <c r="B51" s="58"/>
      <c r="C51" s="58"/>
      <c r="D51" s="58"/>
      <c r="E51" s="58"/>
      <c r="F51" s="58"/>
      <c r="G51" s="930" t="s">
        <v>427</v>
      </c>
      <c r="H51" s="931"/>
      <c r="I51" s="931"/>
      <c r="J51" s="931"/>
      <c r="K51" s="931"/>
      <c r="L51" s="931"/>
      <c r="M51" s="931"/>
      <c r="N51" s="931"/>
      <c r="O51" s="931"/>
      <c r="P51" s="931"/>
      <c r="Q51" s="931"/>
      <c r="R51" s="931"/>
      <c r="S51" s="931"/>
      <c r="T51" s="931"/>
      <c r="U51" s="931"/>
      <c r="V51" s="931"/>
      <c r="W51" s="111"/>
      <c r="X51" s="111"/>
      <c r="Y51" s="111"/>
      <c r="Z51" s="111"/>
      <c r="AA51" s="104"/>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6"/>
      <c r="BB51" s="58"/>
      <c r="BC51" s="58"/>
      <c r="BD51" s="58"/>
      <c r="BE51" s="58"/>
      <c r="BF51" s="58"/>
      <c r="BG51" s="58"/>
      <c r="BH51" s="58"/>
      <c r="BI51" s="58"/>
      <c r="BJ51" s="58"/>
      <c r="BK51" s="58"/>
      <c r="BL51" s="58"/>
      <c r="BM51" s="58"/>
      <c r="BN51" s="58"/>
      <c r="BO51" s="58"/>
      <c r="BP51" s="58"/>
      <c r="BQ51" s="58"/>
      <c r="BR51" s="58"/>
      <c r="BS51" s="58"/>
      <c r="BT51" s="58"/>
      <c r="BU51" s="930" t="s">
        <v>427</v>
      </c>
      <c r="BV51" s="936"/>
      <c r="BW51" s="936"/>
      <c r="BX51" s="936"/>
      <c r="BY51" s="936"/>
      <c r="BZ51" s="936"/>
      <c r="CA51" s="936"/>
      <c r="CB51" s="936"/>
      <c r="CC51" s="936"/>
      <c r="CD51" s="936"/>
      <c r="CE51" s="936"/>
      <c r="CF51" s="936"/>
      <c r="CG51" s="936"/>
      <c r="CH51" s="936"/>
      <c r="CI51" s="936"/>
      <c r="CJ51" s="936"/>
      <c r="CK51" s="111"/>
      <c r="CL51" s="111"/>
      <c r="CM51" s="111"/>
      <c r="CN51" s="111"/>
      <c r="CO51" s="104"/>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6"/>
      <c r="DP51" s="58"/>
      <c r="DQ51" s="58"/>
      <c r="DR51" s="58"/>
      <c r="DS51" s="58"/>
      <c r="DT51" s="58"/>
      <c r="DU51" s="58"/>
      <c r="DV51" s="58"/>
      <c r="DW51" s="58"/>
      <c r="DX51" s="58"/>
      <c r="DY51" s="58"/>
      <c r="DZ51" s="58"/>
      <c r="EA51" s="58"/>
      <c r="EB51" s="58"/>
      <c r="EC51" s="58"/>
      <c r="ED51" s="188"/>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row>
    <row r="52" spans="1:195" s="236" customFormat="1" ht="9.9499999999999993" customHeight="1">
      <c r="A52" s="58"/>
      <c r="B52" s="58"/>
      <c r="C52" s="58"/>
      <c r="D52" s="58"/>
      <c r="E52" s="58"/>
      <c r="F52" s="58"/>
      <c r="G52" s="932"/>
      <c r="H52" s="933"/>
      <c r="I52" s="933"/>
      <c r="J52" s="933"/>
      <c r="K52" s="933"/>
      <c r="L52" s="933"/>
      <c r="M52" s="933"/>
      <c r="N52" s="933"/>
      <c r="O52" s="933"/>
      <c r="P52" s="933"/>
      <c r="Q52" s="933"/>
      <c r="R52" s="933"/>
      <c r="S52" s="933"/>
      <c r="T52" s="933"/>
      <c r="U52" s="933"/>
      <c r="V52" s="933"/>
      <c r="W52" s="288"/>
      <c r="X52" s="288"/>
      <c r="Y52" s="288"/>
      <c r="Z52" s="911" t="s">
        <v>428</v>
      </c>
      <c r="AA52" s="912"/>
      <c r="AB52" s="912"/>
      <c r="AC52" s="912"/>
      <c r="AD52" s="912"/>
      <c r="AE52" s="912"/>
      <c r="AF52" s="912"/>
      <c r="AG52" s="912"/>
      <c r="AH52" s="912"/>
      <c r="AI52" s="912"/>
      <c r="AJ52" s="912"/>
      <c r="AK52" s="912"/>
      <c r="AL52" s="912"/>
      <c r="AM52" s="912"/>
      <c r="AN52" s="912"/>
      <c r="AO52" s="912"/>
      <c r="AP52" s="912"/>
      <c r="AQ52" s="912"/>
      <c r="AR52" s="912"/>
      <c r="AS52" s="912"/>
      <c r="AT52" s="912"/>
      <c r="AU52" s="912"/>
      <c r="AV52" s="912"/>
      <c r="AW52" s="912"/>
      <c r="AX52" s="912"/>
      <c r="AY52" s="912"/>
      <c r="AZ52" s="913"/>
      <c r="BA52" s="107"/>
      <c r="BB52" s="58"/>
      <c r="BC52" s="58"/>
      <c r="BD52" s="58"/>
      <c r="BE52" s="920"/>
      <c r="BF52" s="921"/>
      <c r="BG52" s="925" t="s">
        <v>92</v>
      </c>
      <c r="BH52" s="925"/>
      <c r="BI52" s="921"/>
      <c r="BJ52" s="921"/>
      <c r="BK52" s="925" t="s">
        <v>93</v>
      </c>
      <c r="BL52" s="927"/>
      <c r="BM52" s="58"/>
      <c r="BN52" s="58"/>
      <c r="BO52" s="58"/>
      <c r="BP52" s="58"/>
      <c r="BQ52" s="58"/>
      <c r="BR52" s="58"/>
      <c r="BS52" s="58"/>
      <c r="BT52" s="58"/>
      <c r="BU52" s="937"/>
      <c r="BV52" s="938"/>
      <c r="BW52" s="938"/>
      <c r="BX52" s="938"/>
      <c r="BY52" s="938"/>
      <c r="BZ52" s="938"/>
      <c r="CA52" s="938"/>
      <c r="CB52" s="938"/>
      <c r="CC52" s="938"/>
      <c r="CD52" s="938"/>
      <c r="CE52" s="938"/>
      <c r="CF52" s="938"/>
      <c r="CG52" s="938"/>
      <c r="CH52" s="938"/>
      <c r="CI52" s="938"/>
      <c r="CJ52" s="938"/>
      <c r="CK52" s="288"/>
      <c r="CL52" s="288"/>
      <c r="CM52" s="288"/>
      <c r="CN52" s="911" t="s">
        <v>428</v>
      </c>
      <c r="CO52" s="912"/>
      <c r="CP52" s="912"/>
      <c r="CQ52" s="912"/>
      <c r="CR52" s="912"/>
      <c r="CS52" s="912"/>
      <c r="CT52" s="912"/>
      <c r="CU52" s="912"/>
      <c r="CV52" s="912"/>
      <c r="CW52" s="912"/>
      <c r="CX52" s="912"/>
      <c r="CY52" s="912"/>
      <c r="CZ52" s="912"/>
      <c r="DA52" s="912"/>
      <c r="DB52" s="912"/>
      <c r="DC52" s="912"/>
      <c r="DD52" s="912"/>
      <c r="DE52" s="912"/>
      <c r="DF52" s="912"/>
      <c r="DG52" s="912"/>
      <c r="DH52" s="912"/>
      <c r="DI52" s="912"/>
      <c r="DJ52" s="912"/>
      <c r="DK52" s="912"/>
      <c r="DL52" s="912"/>
      <c r="DM52" s="912"/>
      <c r="DN52" s="913"/>
      <c r="DO52" s="107"/>
      <c r="DP52" s="58"/>
      <c r="DQ52" s="58"/>
      <c r="DR52" s="58"/>
      <c r="DS52" s="920">
        <v>9</v>
      </c>
      <c r="DT52" s="921"/>
      <c r="DU52" s="925" t="s">
        <v>92</v>
      </c>
      <c r="DV52" s="925"/>
      <c r="DW52" s="921">
        <v>1</v>
      </c>
      <c r="DX52" s="921"/>
      <c r="DY52" s="925" t="s">
        <v>93</v>
      </c>
      <c r="DZ52" s="927"/>
      <c r="EA52" s="58"/>
      <c r="EB52" s="58"/>
      <c r="EC52" s="58"/>
      <c r="ED52" s="188"/>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row>
    <row r="53" spans="1:195" s="236" customFormat="1" ht="9.9499999999999993" customHeight="1">
      <c r="A53" s="58"/>
      <c r="B53" s="58"/>
      <c r="C53" s="58"/>
      <c r="D53" s="58"/>
      <c r="E53" s="58"/>
      <c r="F53" s="58"/>
      <c r="G53" s="932"/>
      <c r="H53" s="933"/>
      <c r="I53" s="933"/>
      <c r="J53" s="933"/>
      <c r="K53" s="933"/>
      <c r="L53" s="933"/>
      <c r="M53" s="933"/>
      <c r="N53" s="933"/>
      <c r="O53" s="933"/>
      <c r="P53" s="933"/>
      <c r="Q53" s="933"/>
      <c r="R53" s="933"/>
      <c r="S53" s="933"/>
      <c r="T53" s="933"/>
      <c r="U53" s="933"/>
      <c r="V53" s="933"/>
      <c r="W53" s="288"/>
      <c r="X53" s="288"/>
      <c r="Y53" s="288"/>
      <c r="Z53" s="914"/>
      <c r="AA53" s="915"/>
      <c r="AB53" s="915"/>
      <c r="AC53" s="915"/>
      <c r="AD53" s="915"/>
      <c r="AE53" s="915"/>
      <c r="AF53" s="915"/>
      <c r="AG53" s="915"/>
      <c r="AH53" s="915"/>
      <c r="AI53" s="915"/>
      <c r="AJ53" s="915"/>
      <c r="AK53" s="915"/>
      <c r="AL53" s="915"/>
      <c r="AM53" s="915"/>
      <c r="AN53" s="915"/>
      <c r="AO53" s="915"/>
      <c r="AP53" s="915"/>
      <c r="AQ53" s="915"/>
      <c r="AR53" s="915"/>
      <c r="AS53" s="915"/>
      <c r="AT53" s="915"/>
      <c r="AU53" s="915"/>
      <c r="AV53" s="915"/>
      <c r="AW53" s="915"/>
      <c r="AX53" s="915"/>
      <c r="AY53" s="915"/>
      <c r="AZ53" s="916"/>
      <c r="BA53" s="282"/>
      <c r="BB53" s="58"/>
      <c r="BC53" s="58"/>
      <c r="BD53" s="58"/>
      <c r="BE53" s="922"/>
      <c r="BF53" s="805"/>
      <c r="BG53" s="808"/>
      <c r="BH53" s="808"/>
      <c r="BI53" s="805"/>
      <c r="BJ53" s="805"/>
      <c r="BK53" s="808"/>
      <c r="BL53" s="928"/>
      <c r="BM53" s="58"/>
      <c r="BN53" s="58"/>
      <c r="BO53" s="58"/>
      <c r="BP53" s="58"/>
      <c r="BQ53" s="58"/>
      <c r="BR53" s="58"/>
      <c r="BS53" s="58"/>
      <c r="BT53" s="58"/>
      <c r="BU53" s="937"/>
      <c r="BV53" s="938"/>
      <c r="BW53" s="938"/>
      <c r="BX53" s="938"/>
      <c r="BY53" s="938"/>
      <c r="BZ53" s="938"/>
      <c r="CA53" s="938"/>
      <c r="CB53" s="938"/>
      <c r="CC53" s="938"/>
      <c r="CD53" s="938"/>
      <c r="CE53" s="938"/>
      <c r="CF53" s="938"/>
      <c r="CG53" s="938"/>
      <c r="CH53" s="938"/>
      <c r="CI53" s="938"/>
      <c r="CJ53" s="938"/>
      <c r="CK53" s="288"/>
      <c r="CL53" s="288"/>
      <c r="CM53" s="288"/>
      <c r="CN53" s="914"/>
      <c r="CO53" s="915"/>
      <c r="CP53" s="915"/>
      <c r="CQ53" s="915"/>
      <c r="CR53" s="915"/>
      <c r="CS53" s="915"/>
      <c r="CT53" s="915"/>
      <c r="CU53" s="915"/>
      <c r="CV53" s="915"/>
      <c r="CW53" s="915"/>
      <c r="CX53" s="915"/>
      <c r="CY53" s="915"/>
      <c r="CZ53" s="915"/>
      <c r="DA53" s="915"/>
      <c r="DB53" s="915"/>
      <c r="DC53" s="915"/>
      <c r="DD53" s="915"/>
      <c r="DE53" s="915"/>
      <c r="DF53" s="915"/>
      <c r="DG53" s="915"/>
      <c r="DH53" s="915"/>
      <c r="DI53" s="915"/>
      <c r="DJ53" s="915"/>
      <c r="DK53" s="915"/>
      <c r="DL53" s="915"/>
      <c r="DM53" s="915"/>
      <c r="DN53" s="916"/>
      <c r="DO53" s="282"/>
      <c r="DP53" s="58"/>
      <c r="DQ53" s="58"/>
      <c r="DR53" s="58"/>
      <c r="DS53" s="922"/>
      <c r="DT53" s="805"/>
      <c r="DU53" s="808"/>
      <c r="DV53" s="808"/>
      <c r="DW53" s="805"/>
      <c r="DX53" s="805"/>
      <c r="DY53" s="808"/>
      <c r="DZ53" s="928"/>
      <c r="EA53" s="58"/>
      <c r="EB53" s="58"/>
      <c r="EC53" s="58"/>
      <c r="ED53" s="188"/>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row>
    <row r="54" spans="1:195" s="236" customFormat="1" ht="9.9499999999999993" customHeight="1" thickBot="1">
      <c r="A54" s="58"/>
      <c r="B54" s="58"/>
      <c r="C54" s="58"/>
      <c r="D54" s="58"/>
      <c r="E54" s="58"/>
      <c r="F54" s="58"/>
      <c r="G54" s="932"/>
      <c r="H54" s="933"/>
      <c r="I54" s="933"/>
      <c r="J54" s="933"/>
      <c r="K54" s="933"/>
      <c r="L54" s="933"/>
      <c r="M54" s="933"/>
      <c r="N54" s="933"/>
      <c r="O54" s="933"/>
      <c r="P54" s="933"/>
      <c r="Q54" s="933"/>
      <c r="R54" s="933"/>
      <c r="S54" s="933"/>
      <c r="T54" s="933"/>
      <c r="U54" s="933"/>
      <c r="V54" s="933"/>
      <c r="W54" s="288"/>
      <c r="X54" s="288"/>
      <c r="Y54" s="288"/>
      <c r="Z54" s="917"/>
      <c r="AA54" s="918"/>
      <c r="AB54" s="918"/>
      <c r="AC54" s="918"/>
      <c r="AD54" s="918"/>
      <c r="AE54" s="918"/>
      <c r="AF54" s="918"/>
      <c r="AG54" s="918"/>
      <c r="AH54" s="918"/>
      <c r="AI54" s="918"/>
      <c r="AJ54" s="918"/>
      <c r="AK54" s="918"/>
      <c r="AL54" s="918"/>
      <c r="AM54" s="918"/>
      <c r="AN54" s="918"/>
      <c r="AO54" s="918"/>
      <c r="AP54" s="918"/>
      <c r="AQ54" s="918"/>
      <c r="AR54" s="918"/>
      <c r="AS54" s="918"/>
      <c r="AT54" s="918"/>
      <c r="AU54" s="918"/>
      <c r="AV54" s="918"/>
      <c r="AW54" s="918"/>
      <c r="AX54" s="918"/>
      <c r="AY54" s="918"/>
      <c r="AZ54" s="919"/>
      <c r="BA54" s="282"/>
      <c r="BB54" s="58"/>
      <c r="BC54" s="58"/>
      <c r="BD54" s="58"/>
      <c r="BE54" s="923"/>
      <c r="BF54" s="924"/>
      <c r="BG54" s="926"/>
      <c r="BH54" s="926"/>
      <c r="BI54" s="924"/>
      <c r="BJ54" s="924"/>
      <c r="BK54" s="926"/>
      <c r="BL54" s="929"/>
      <c r="BM54" s="58"/>
      <c r="BN54" s="58"/>
      <c r="BO54" s="58"/>
      <c r="BP54" s="58"/>
      <c r="BQ54" s="58"/>
      <c r="BR54" s="58"/>
      <c r="BS54" s="58"/>
      <c r="BT54" s="58"/>
      <c r="BU54" s="937"/>
      <c r="BV54" s="938"/>
      <c r="BW54" s="938"/>
      <c r="BX54" s="938"/>
      <c r="BY54" s="938"/>
      <c r="BZ54" s="938"/>
      <c r="CA54" s="938"/>
      <c r="CB54" s="938"/>
      <c r="CC54" s="938"/>
      <c r="CD54" s="938"/>
      <c r="CE54" s="938"/>
      <c r="CF54" s="938"/>
      <c r="CG54" s="938"/>
      <c r="CH54" s="938"/>
      <c r="CI54" s="938"/>
      <c r="CJ54" s="938"/>
      <c r="CK54" s="288"/>
      <c r="CL54" s="288"/>
      <c r="CM54" s="288"/>
      <c r="CN54" s="917"/>
      <c r="CO54" s="918"/>
      <c r="CP54" s="918"/>
      <c r="CQ54" s="918"/>
      <c r="CR54" s="918"/>
      <c r="CS54" s="918"/>
      <c r="CT54" s="918"/>
      <c r="CU54" s="918"/>
      <c r="CV54" s="918"/>
      <c r="CW54" s="918"/>
      <c r="CX54" s="918"/>
      <c r="CY54" s="918"/>
      <c r="CZ54" s="918"/>
      <c r="DA54" s="918"/>
      <c r="DB54" s="918"/>
      <c r="DC54" s="918"/>
      <c r="DD54" s="918"/>
      <c r="DE54" s="918"/>
      <c r="DF54" s="918"/>
      <c r="DG54" s="918"/>
      <c r="DH54" s="918"/>
      <c r="DI54" s="918"/>
      <c r="DJ54" s="918"/>
      <c r="DK54" s="918"/>
      <c r="DL54" s="918"/>
      <c r="DM54" s="918"/>
      <c r="DN54" s="919"/>
      <c r="DO54" s="282"/>
      <c r="DP54" s="58"/>
      <c r="DQ54" s="58"/>
      <c r="DR54" s="58"/>
      <c r="DS54" s="923"/>
      <c r="DT54" s="924"/>
      <c r="DU54" s="926"/>
      <c r="DV54" s="926"/>
      <c r="DW54" s="924"/>
      <c r="DX54" s="924"/>
      <c r="DY54" s="926"/>
      <c r="DZ54" s="929"/>
      <c r="EA54" s="58"/>
      <c r="EB54" s="58"/>
      <c r="EC54" s="58"/>
      <c r="ED54" s="188"/>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row>
    <row r="55" spans="1:195" s="236" customFormat="1" ht="9.9499999999999993" customHeight="1" thickBot="1">
      <c r="A55" s="58"/>
      <c r="B55" s="58"/>
      <c r="C55" s="58"/>
      <c r="D55" s="58"/>
      <c r="E55" s="58"/>
      <c r="F55" s="58"/>
      <c r="G55" s="934"/>
      <c r="H55" s="935"/>
      <c r="I55" s="935"/>
      <c r="J55" s="935"/>
      <c r="K55" s="935"/>
      <c r="L55" s="935"/>
      <c r="M55" s="935"/>
      <c r="N55" s="935"/>
      <c r="O55" s="935"/>
      <c r="P55" s="935"/>
      <c r="Q55" s="935"/>
      <c r="R55" s="935"/>
      <c r="S55" s="935"/>
      <c r="T55" s="935"/>
      <c r="U55" s="935"/>
      <c r="V55" s="935"/>
      <c r="W55" s="114"/>
      <c r="X55" s="114"/>
      <c r="Y55" s="114"/>
      <c r="Z55" s="114"/>
      <c r="AA55" s="109"/>
      <c r="AB55" s="281"/>
      <c r="AC55" s="110"/>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3"/>
      <c r="BB55" s="58"/>
      <c r="BC55" s="58"/>
      <c r="BD55" s="58"/>
      <c r="BE55" s="58"/>
      <c r="BF55" s="58"/>
      <c r="BG55" s="58"/>
      <c r="BH55" s="58"/>
      <c r="BI55" s="58"/>
      <c r="BJ55" s="58"/>
      <c r="BK55" s="58"/>
      <c r="BL55" s="58"/>
      <c r="BM55" s="58"/>
      <c r="BN55" s="58"/>
      <c r="BO55" s="58"/>
      <c r="BP55" s="58"/>
      <c r="BQ55" s="58"/>
      <c r="BR55" s="58"/>
      <c r="BS55" s="58"/>
      <c r="BT55" s="58"/>
      <c r="BU55" s="939"/>
      <c r="BV55" s="940"/>
      <c r="BW55" s="940"/>
      <c r="BX55" s="940"/>
      <c r="BY55" s="940"/>
      <c r="BZ55" s="940"/>
      <c r="CA55" s="940"/>
      <c r="CB55" s="940"/>
      <c r="CC55" s="940"/>
      <c r="CD55" s="940"/>
      <c r="CE55" s="940"/>
      <c r="CF55" s="940"/>
      <c r="CG55" s="940"/>
      <c r="CH55" s="940"/>
      <c r="CI55" s="940"/>
      <c r="CJ55" s="940"/>
      <c r="CK55" s="114"/>
      <c r="CL55" s="114"/>
      <c r="CM55" s="114"/>
      <c r="CN55" s="114"/>
      <c r="CO55" s="109"/>
      <c r="CP55" s="281"/>
      <c r="CQ55" s="110"/>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3"/>
      <c r="DP55" s="58"/>
      <c r="DQ55" s="58"/>
      <c r="DR55" s="58"/>
      <c r="DS55" s="58"/>
      <c r="DT55" s="58"/>
      <c r="DU55" s="58"/>
      <c r="DV55" s="58"/>
      <c r="DW55" s="58"/>
      <c r="DX55" s="58"/>
      <c r="DY55" s="58"/>
      <c r="DZ55" s="58"/>
      <c r="EA55" s="58"/>
      <c r="EB55" s="58"/>
      <c r="EC55" s="58"/>
      <c r="ED55" s="188"/>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row>
    <row r="56" spans="1:195" s="236" customFormat="1" ht="52.5" customHeight="1" thickBot="1">
      <c r="A56" s="58"/>
      <c r="B56" s="58"/>
      <c r="C56" s="58"/>
      <c r="D56" s="58"/>
      <c r="E56" s="58"/>
      <c r="F56" s="58"/>
      <c r="G56" s="66"/>
      <c r="H56" s="66"/>
      <c r="I56" s="66"/>
      <c r="J56" s="66"/>
      <c r="K56" s="66"/>
      <c r="L56" s="66"/>
      <c r="M56" s="66"/>
      <c r="N56" s="66"/>
      <c r="O56" s="66"/>
      <c r="P56" s="66"/>
      <c r="Q56" s="66"/>
      <c r="R56" s="66"/>
      <c r="S56" s="66"/>
      <c r="T56" s="66"/>
      <c r="U56" s="66"/>
      <c r="V56" s="66"/>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66"/>
      <c r="BV56" s="66"/>
      <c r="BW56" s="66"/>
      <c r="BX56" s="66"/>
      <c r="BY56" s="66"/>
      <c r="BZ56" s="66"/>
      <c r="CA56" s="66"/>
      <c r="CB56" s="66"/>
      <c r="CC56" s="66"/>
      <c r="CD56" s="66"/>
      <c r="CE56" s="66"/>
      <c r="CF56" s="66"/>
      <c r="CG56" s="66"/>
      <c r="CH56" s="66"/>
      <c r="CI56" s="66"/>
      <c r="CJ56" s="66"/>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188"/>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row>
    <row r="57" spans="1:195" s="236" customFormat="1" ht="9.9499999999999993" customHeight="1" thickBot="1">
      <c r="A57" s="58"/>
      <c r="B57" s="58"/>
      <c r="C57" s="58"/>
      <c r="D57" s="58"/>
      <c r="E57" s="58"/>
      <c r="F57" s="58"/>
      <c r="G57" s="930" t="s">
        <v>429</v>
      </c>
      <c r="H57" s="931"/>
      <c r="I57" s="931"/>
      <c r="J57" s="931"/>
      <c r="K57" s="931"/>
      <c r="L57" s="931"/>
      <c r="M57" s="931"/>
      <c r="N57" s="931"/>
      <c r="O57" s="931"/>
      <c r="P57" s="931"/>
      <c r="Q57" s="931"/>
      <c r="R57" s="931"/>
      <c r="S57" s="931"/>
      <c r="T57" s="931"/>
      <c r="U57" s="931"/>
      <c r="V57" s="931"/>
      <c r="W57" s="111"/>
      <c r="X57" s="111"/>
      <c r="Y57" s="111"/>
      <c r="Z57" s="111"/>
      <c r="AA57" s="104"/>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6"/>
      <c r="BB57" s="58"/>
      <c r="BC57" s="58"/>
      <c r="BD57" s="58"/>
      <c r="BE57" s="58"/>
      <c r="BF57" s="58"/>
      <c r="BG57" s="58"/>
      <c r="BH57" s="58"/>
      <c r="BI57" s="58"/>
      <c r="BJ57" s="58"/>
      <c r="BK57" s="58"/>
      <c r="BL57" s="58"/>
      <c r="BM57" s="58"/>
      <c r="BN57" s="58"/>
      <c r="BO57" s="58"/>
      <c r="BP57" s="58"/>
      <c r="BQ57" s="58"/>
      <c r="BR57" s="58"/>
      <c r="BS57" s="58"/>
      <c r="BT57" s="58"/>
      <c r="BU57" s="930" t="s">
        <v>429</v>
      </c>
      <c r="BV57" s="936"/>
      <c r="BW57" s="936"/>
      <c r="BX57" s="936"/>
      <c r="BY57" s="936"/>
      <c r="BZ57" s="936"/>
      <c r="CA57" s="936"/>
      <c r="CB57" s="936"/>
      <c r="CC57" s="936"/>
      <c r="CD57" s="936"/>
      <c r="CE57" s="936"/>
      <c r="CF57" s="936"/>
      <c r="CG57" s="936"/>
      <c r="CH57" s="936"/>
      <c r="CI57" s="936"/>
      <c r="CJ57" s="936"/>
      <c r="CK57" s="111"/>
      <c r="CL57" s="111"/>
      <c r="CM57" s="111"/>
      <c r="CN57" s="111"/>
      <c r="CO57" s="104"/>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6"/>
      <c r="DP57" s="58"/>
      <c r="DQ57" s="58"/>
      <c r="DR57" s="58"/>
      <c r="DS57" s="58"/>
      <c r="DT57" s="58"/>
      <c r="DU57" s="58"/>
      <c r="DV57" s="58"/>
      <c r="DW57" s="58"/>
      <c r="DX57" s="58"/>
      <c r="DY57" s="58"/>
      <c r="DZ57" s="58"/>
      <c r="EA57" s="58"/>
      <c r="EB57" s="58"/>
      <c r="EC57" s="58"/>
      <c r="ED57" s="188"/>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row>
    <row r="58" spans="1:195" s="236" customFormat="1" ht="9.9499999999999993" customHeight="1">
      <c r="A58" s="58"/>
      <c r="B58" s="58"/>
      <c r="C58" s="58"/>
      <c r="D58" s="58"/>
      <c r="E58" s="58"/>
      <c r="F58" s="58"/>
      <c r="G58" s="932"/>
      <c r="H58" s="933"/>
      <c r="I58" s="933"/>
      <c r="J58" s="933"/>
      <c r="K58" s="933"/>
      <c r="L58" s="933"/>
      <c r="M58" s="933"/>
      <c r="N58" s="933"/>
      <c r="O58" s="933"/>
      <c r="P58" s="933"/>
      <c r="Q58" s="933"/>
      <c r="R58" s="933"/>
      <c r="S58" s="933"/>
      <c r="T58" s="933"/>
      <c r="U58" s="933"/>
      <c r="V58" s="933"/>
      <c r="W58" s="288"/>
      <c r="X58" s="288"/>
      <c r="Y58" s="288"/>
      <c r="Z58" s="911" t="s">
        <v>430</v>
      </c>
      <c r="AA58" s="912"/>
      <c r="AB58" s="912"/>
      <c r="AC58" s="912"/>
      <c r="AD58" s="912"/>
      <c r="AE58" s="912"/>
      <c r="AF58" s="912"/>
      <c r="AG58" s="912"/>
      <c r="AH58" s="912"/>
      <c r="AI58" s="912"/>
      <c r="AJ58" s="912"/>
      <c r="AK58" s="912"/>
      <c r="AL58" s="912"/>
      <c r="AM58" s="912"/>
      <c r="AN58" s="912"/>
      <c r="AO58" s="912"/>
      <c r="AP58" s="912"/>
      <c r="AQ58" s="912"/>
      <c r="AR58" s="912"/>
      <c r="AS58" s="912"/>
      <c r="AT58" s="912"/>
      <c r="AU58" s="912"/>
      <c r="AV58" s="912"/>
      <c r="AW58" s="912"/>
      <c r="AX58" s="912"/>
      <c r="AY58" s="912"/>
      <c r="AZ58" s="913"/>
      <c r="BA58" s="107"/>
      <c r="BB58" s="58"/>
      <c r="BC58" s="58"/>
      <c r="BD58" s="58"/>
      <c r="BE58" s="920"/>
      <c r="BF58" s="921"/>
      <c r="BG58" s="925" t="s">
        <v>92</v>
      </c>
      <c r="BH58" s="925"/>
      <c r="BI58" s="921"/>
      <c r="BJ58" s="921"/>
      <c r="BK58" s="925" t="s">
        <v>93</v>
      </c>
      <c r="BL58" s="927"/>
      <c r="BM58" s="58"/>
      <c r="BN58" s="58"/>
      <c r="BO58" s="58"/>
      <c r="BP58" s="58"/>
      <c r="BQ58" s="58"/>
      <c r="BR58" s="58"/>
      <c r="BS58" s="58"/>
      <c r="BT58" s="58"/>
      <c r="BU58" s="937"/>
      <c r="BV58" s="938"/>
      <c r="BW58" s="938"/>
      <c r="BX58" s="938"/>
      <c r="BY58" s="938"/>
      <c r="BZ58" s="938"/>
      <c r="CA58" s="938"/>
      <c r="CB58" s="938"/>
      <c r="CC58" s="938"/>
      <c r="CD58" s="938"/>
      <c r="CE58" s="938"/>
      <c r="CF58" s="938"/>
      <c r="CG58" s="938"/>
      <c r="CH58" s="938"/>
      <c r="CI58" s="938"/>
      <c r="CJ58" s="938"/>
      <c r="CK58" s="288"/>
      <c r="CL58" s="288"/>
      <c r="CM58" s="288"/>
      <c r="CN58" s="911" t="s">
        <v>430</v>
      </c>
      <c r="CO58" s="912"/>
      <c r="CP58" s="912"/>
      <c r="CQ58" s="912"/>
      <c r="CR58" s="912"/>
      <c r="CS58" s="912"/>
      <c r="CT58" s="912"/>
      <c r="CU58" s="912"/>
      <c r="CV58" s="912"/>
      <c r="CW58" s="912"/>
      <c r="CX58" s="912"/>
      <c r="CY58" s="912"/>
      <c r="CZ58" s="912"/>
      <c r="DA58" s="912"/>
      <c r="DB58" s="912"/>
      <c r="DC58" s="912"/>
      <c r="DD58" s="912"/>
      <c r="DE58" s="912"/>
      <c r="DF58" s="912"/>
      <c r="DG58" s="912"/>
      <c r="DH58" s="912"/>
      <c r="DI58" s="912"/>
      <c r="DJ58" s="912"/>
      <c r="DK58" s="912"/>
      <c r="DL58" s="912"/>
      <c r="DM58" s="912"/>
      <c r="DN58" s="913"/>
      <c r="DO58" s="107"/>
      <c r="DP58" s="58"/>
      <c r="DQ58" s="58"/>
      <c r="DR58" s="58"/>
      <c r="DS58" s="920">
        <v>3</v>
      </c>
      <c r="DT58" s="921"/>
      <c r="DU58" s="925" t="s">
        <v>92</v>
      </c>
      <c r="DV58" s="925"/>
      <c r="DW58" s="921">
        <v>1</v>
      </c>
      <c r="DX58" s="921"/>
      <c r="DY58" s="925" t="s">
        <v>93</v>
      </c>
      <c r="DZ58" s="927"/>
      <c r="EA58" s="58"/>
      <c r="EB58" s="58"/>
      <c r="EC58" s="58"/>
      <c r="ED58" s="188"/>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row>
    <row r="59" spans="1:195" s="236" customFormat="1" ht="9.9499999999999993" customHeight="1">
      <c r="A59" s="58"/>
      <c r="B59" s="58"/>
      <c r="C59" s="58"/>
      <c r="D59" s="58"/>
      <c r="E59" s="58"/>
      <c r="F59" s="58"/>
      <c r="G59" s="932"/>
      <c r="H59" s="933"/>
      <c r="I59" s="933"/>
      <c r="J59" s="933"/>
      <c r="K59" s="933"/>
      <c r="L59" s="933"/>
      <c r="M59" s="933"/>
      <c r="N59" s="933"/>
      <c r="O59" s="933"/>
      <c r="P59" s="933"/>
      <c r="Q59" s="933"/>
      <c r="R59" s="933"/>
      <c r="S59" s="933"/>
      <c r="T59" s="933"/>
      <c r="U59" s="933"/>
      <c r="V59" s="933"/>
      <c r="W59" s="288"/>
      <c r="X59" s="288"/>
      <c r="Y59" s="288"/>
      <c r="Z59" s="914"/>
      <c r="AA59" s="915"/>
      <c r="AB59" s="915"/>
      <c r="AC59" s="915"/>
      <c r="AD59" s="915"/>
      <c r="AE59" s="915"/>
      <c r="AF59" s="915"/>
      <c r="AG59" s="915"/>
      <c r="AH59" s="915"/>
      <c r="AI59" s="915"/>
      <c r="AJ59" s="915"/>
      <c r="AK59" s="915"/>
      <c r="AL59" s="915"/>
      <c r="AM59" s="915"/>
      <c r="AN59" s="915"/>
      <c r="AO59" s="915"/>
      <c r="AP59" s="915"/>
      <c r="AQ59" s="915"/>
      <c r="AR59" s="915"/>
      <c r="AS59" s="915"/>
      <c r="AT59" s="915"/>
      <c r="AU59" s="915"/>
      <c r="AV59" s="915"/>
      <c r="AW59" s="915"/>
      <c r="AX59" s="915"/>
      <c r="AY59" s="915"/>
      <c r="AZ59" s="916"/>
      <c r="BA59" s="282"/>
      <c r="BB59" s="58"/>
      <c r="BC59" s="58"/>
      <c r="BD59" s="58"/>
      <c r="BE59" s="922"/>
      <c r="BF59" s="805"/>
      <c r="BG59" s="808"/>
      <c r="BH59" s="808"/>
      <c r="BI59" s="805"/>
      <c r="BJ59" s="805"/>
      <c r="BK59" s="808"/>
      <c r="BL59" s="928"/>
      <c r="BM59" s="58"/>
      <c r="BN59" s="58"/>
      <c r="BO59" s="58"/>
      <c r="BP59" s="58"/>
      <c r="BQ59" s="58"/>
      <c r="BR59" s="58"/>
      <c r="BS59" s="58"/>
      <c r="BT59" s="58"/>
      <c r="BU59" s="937"/>
      <c r="BV59" s="938"/>
      <c r="BW59" s="938"/>
      <c r="BX59" s="938"/>
      <c r="BY59" s="938"/>
      <c r="BZ59" s="938"/>
      <c r="CA59" s="938"/>
      <c r="CB59" s="938"/>
      <c r="CC59" s="938"/>
      <c r="CD59" s="938"/>
      <c r="CE59" s="938"/>
      <c r="CF59" s="938"/>
      <c r="CG59" s="938"/>
      <c r="CH59" s="938"/>
      <c r="CI59" s="938"/>
      <c r="CJ59" s="938"/>
      <c r="CK59" s="288"/>
      <c r="CL59" s="288"/>
      <c r="CM59" s="288"/>
      <c r="CN59" s="914"/>
      <c r="CO59" s="915"/>
      <c r="CP59" s="915"/>
      <c r="CQ59" s="915"/>
      <c r="CR59" s="915"/>
      <c r="CS59" s="915"/>
      <c r="CT59" s="915"/>
      <c r="CU59" s="915"/>
      <c r="CV59" s="915"/>
      <c r="CW59" s="915"/>
      <c r="CX59" s="915"/>
      <c r="CY59" s="915"/>
      <c r="CZ59" s="915"/>
      <c r="DA59" s="915"/>
      <c r="DB59" s="915"/>
      <c r="DC59" s="915"/>
      <c r="DD59" s="915"/>
      <c r="DE59" s="915"/>
      <c r="DF59" s="915"/>
      <c r="DG59" s="915"/>
      <c r="DH59" s="915"/>
      <c r="DI59" s="915"/>
      <c r="DJ59" s="915"/>
      <c r="DK59" s="915"/>
      <c r="DL59" s="915"/>
      <c r="DM59" s="915"/>
      <c r="DN59" s="916"/>
      <c r="DO59" s="282"/>
      <c r="DP59" s="58"/>
      <c r="DQ59" s="58"/>
      <c r="DR59" s="58"/>
      <c r="DS59" s="922"/>
      <c r="DT59" s="805"/>
      <c r="DU59" s="808"/>
      <c r="DV59" s="808"/>
      <c r="DW59" s="805"/>
      <c r="DX59" s="805"/>
      <c r="DY59" s="808"/>
      <c r="DZ59" s="928"/>
      <c r="EA59" s="58"/>
      <c r="EB59" s="58"/>
      <c r="EC59" s="58"/>
      <c r="ED59" s="188"/>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row>
    <row r="60" spans="1:195" s="236" customFormat="1" ht="9.9499999999999993" customHeight="1" thickBot="1">
      <c r="A60" s="58"/>
      <c r="B60" s="58"/>
      <c r="C60" s="58"/>
      <c r="D60" s="58"/>
      <c r="E60" s="58"/>
      <c r="F60" s="58"/>
      <c r="G60" s="932"/>
      <c r="H60" s="933"/>
      <c r="I60" s="933"/>
      <c r="J60" s="933"/>
      <c r="K60" s="933"/>
      <c r="L60" s="933"/>
      <c r="M60" s="933"/>
      <c r="N60" s="933"/>
      <c r="O60" s="933"/>
      <c r="P60" s="933"/>
      <c r="Q60" s="933"/>
      <c r="R60" s="933"/>
      <c r="S60" s="933"/>
      <c r="T60" s="933"/>
      <c r="U60" s="933"/>
      <c r="V60" s="933"/>
      <c r="W60" s="288"/>
      <c r="X60" s="288"/>
      <c r="Y60" s="288"/>
      <c r="Z60" s="917"/>
      <c r="AA60" s="918"/>
      <c r="AB60" s="918"/>
      <c r="AC60" s="918"/>
      <c r="AD60" s="918"/>
      <c r="AE60" s="918"/>
      <c r="AF60" s="918"/>
      <c r="AG60" s="918"/>
      <c r="AH60" s="918"/>
      <c r="AI60" s="918"/>
      <c r="AJ60" s="918"/>
      <c r="AK60" s="918"/>
      <c r="AL60" s="918"/>
      <c r="AM60" s="918"/>
      <c r="AN60" s="918"/>
      <c r="AO60" s="918"/>
      <c r="AP60" s="918"/>
      <c r="AQ60" s="918"/>
      <c r="AR60" s="918"/>
      <c r="AS60" s="918"/>
      <c r="AT60" s="918"/>
      <c r="AU60" s="918"/>
      <c r="AV60" s="918"/>
      <c r="AW60" s="918"/>
      <c r="AX60" s="918"/>
      <c r="AY60" s="918"/>
      <c r="AZ60" s="919"/>
      <c r="BA60" s="282"/>
      <c r="BB60" s="58"/>
      <c r="BC60" s="58"/>
      <c r="BD60" s="58"/>
      <c r="BE60" s="923"/>
      <c r="BF60" s="924"/>
      <c r="BG60" s="926"/>
      <c r="BH60" s="926"/>
      <c r="BI60" s="924"/>
      <c r="BJ60" s="924"/>
      <c r="BK60" s="926"/>
      <c r="BL60" s="929"/>
      <c r="BM60" s="58"/>
      <c r="BN60" s="58"/>
      <c r="BO60" s="58"/>
      <c r="BP60" s="58"/>
      <c r="BQ60" s="58"/>
      <c r="BR60" s="58"/>
      <c r="BS60" s="58"/>
      <c r="BT60" s="58"/>
      <c r="BU60" s="937"/>
      <c r="BV60" s="938"/>
      <c r="BW60" s="938"/>
      <c r="BX60" s="938"/>
      <c r="BY60" s="938"/>
      <c r="BZ60" s="938"/>
      <c r="CA60" s="938"/>
      <c r="CB60" s="938"/>
      <c r="CC60" s="938"/>
      <c r="CD60" s="938"/>
      <c r="CE60" s="938"/>
      <c r="CF60" s="938"/>
      <c r="CG60" s="938"/>
      <c r="CH60" s="938"/>
      <c r="CI60" s="938"/>
      <c r="CJ60" s="938"/>
      <c r="CK60" s="288"/>
      <c r="CL60" s="288"/>
      <c r="CM60" s="288"/>
      <c r="CN60" s="917"/>
      <c r="CO60" s="918"/>
      <c r="CP60" s="918"/>
      <c r="CQ60" s="918"/>
      <c r="CR60" s="918"/>
      <c r="CS60" s="918"/>
      <c r="CT60" s="918"/>
      <c r="CU60" s="918"/>
      <c r="CV60" s="918"/>
      <c r="CW60" s="918"/>
      <c r="CX60" s="918"/>
      <c r="CY60" s="918"/>
      <c r="CZ60" s="918"/>
      <c r="DA60" s="918"/>
      <c r="DB60" s="918"/>
      <c r="DC60" s="918"/>
      <c r="DD60" s="918"/>
      <c r="DE60" s="918"/>
      <c r="DF60" s="918"/>
      <c r="DG60" s="918"/>
      <c r="DH60" s="918"/>
      <c r="DI60" s="918"/>
      <c r="DJ60" s="918"/>
      <c r="DK60" s="918"/>
      <c r="DL60" s="918"/>
      <c r="DM60" s="918"/>
      <c r="DN60" s="919"/>
      <c r="DO60" s="282"/>
      <c r="DP60" s="58"/>
      <c r="DQ60" s="58"/>
      <c r="DR60" s="58"/>
      <c r="DS60" s="923"/>
      <c r="DT60" s="924"/>
      <c r="DU60" s="926"/>
      <c r="DV60" s="926"/>
      <c r="DW60" s="924"/>
      <c r="DX60" s="924"/>
      <c r="DY60" s="926"/>
      <c r="DZ60" s="929"/>
      <c r="EA60" s="58"/>
      <c r="EB60" s="58"/>
      <c r="EC60" s="58"/>
      <c r="ED60" s="188"/>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row>
    <row r="61" spans="1:195" s="236" customFormat="1" ht="9.9499999999999993" customHeight="1" thickBot="1">
      <c r="A61" s="58"/>
      <c r="B61" s="58"/>
      <c r="C61" s="58"/>
      <c r="D61" s="58"/>
      <c r="E61" s="58"/>
      <c r="F61" s="58"/>
      <c r="G61" s="934"/>
      <c r="H61" s="935"/>
      <c r="I61" s="935"/>
      <c r="J61" s="935"/>
      <c r="K61" s="935"/>
      <c r="L61" s="935"/>
      <c r="M61" s="935"/>
      <c r="N61" s="935"/>
      <c r="O61" s="935"/>
      <c r="P61" s="935"/>
      <c r="Q61" s="935"/>
      <c r="R61" s="935"/>
      <c r="S61" s="935"/>
      <c r="T61" s="935"/>
      <c r="U61" s="935"/>
      <c r="V61" s="935"/>
      <c r="W61" s="114"/>
      <c r="X61" s="114"/>
      <c r="Y61" s="114"/>
      <c r="Z61" s="114"/>
      <c r="AA61" s="109"/>
      <c r="AB61" s="281"/>
      <c r="AC61" s="110"/>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3"/>
      <c r="BB61" s="58"/>
      <c r="BC61" s="58"/>
      <c r="BD61" s="58"/>
      <c r="BE61" s="58"/>
      <c r="BF61" s="58"/>
      <c r="BG61" s="58"/>
      <c r="BH61" s="58"/>
      <c r="BI61" s="38"/>
      <c r="BJ61" s="38"/>
      <c r="BK61" s="38"/>
      <c r="BL61" s="38"/>
      <c r="BM61" s="58"/>
      <c r="BN61" s="58"/>
      <c r="BO61" s="58"/>
      <c r="BP61" s="58"/>
      <c r="BQ61" s="58"/>
      <c r="BR61" s="58"/>
      <c r="BS61" s="58"/>
      <c r="BT61" s="58"/>
      <c r="BU61" s="939"/>
      <c r="BV61" s="940"/>
      <c r="BW61" s="940"/>
      <c r="BX61" s="940"/>
      <c r="BY61" s="940"/>
      <c r="BZ61" s="940"/>
      <c r="CA61" s="940"/>
      <c r="CB61" s="940"/>
      <c r="CC61" s="940"/>
      <c r="CD61" s="940"/>
      <c r="CE61" s="940"/>
      <c r="CF61" s="940"/>
      <c r="CG61" s="940"/>
      <c r="CH61" s="940"/>
      <c r="CI61" s="940"/>
      <c r="CJ61" s="940"/>
      <c r="CK61" s="114"/>
      <c r="CL61" s="114"/>
      <c r="CM61" s="114"/>
      <c r="CN61" s="114"/>
      <c r="CO61" s="109"/>
      <c r="CP61" s="281"/>
      <c r="CQ61" s="110"/>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3"/>
      <c r="DP61" s="58"/>
      <c r="DQ61" s="58"/>
      <c r="DR61" s="58"/>
      <c r="DS61" s="58"/>
      <c r="DT61" s="58"/>
      <c r="DU61" s="58"/>
      <c r="DV61" s="58"/>
      <c r="DW61" s="38"/>
      <c r="DX61" s="38"/>
      <c r="DY61" s="38"/>
      <c r="DZ61" s="38"/>
      <c r="EA61" s="58"/>
      <c r="EB61" s="58"/>
      <c r="EC61" s="58"/>
      <c r="ED61" s="188"/>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row>
    <row r="80" spans="1:195" s="236" customFormat="1" ht="18.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758" t="s">
        <v>278</v>
      </c>
      <c r="BF80" s="759"/>
      <c r="BG80" s="759"/>
      <c r="BH80" s="759"/>
      <c r="BI80" s="759"/>
      <c r="BJ80" s="759"/>
      <c r="BK80" s="759"/>
      <c r="BL80" s="760"/>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758" t="s">
        <v>223</v>
      </c>
      <c r="DT80" s="759"/>
      <c r="DU80" s="759"/>
      <c r="DV80" s="759"/>
      <c r="DW80" s="759"/>
      <c r="DX80" s="759"/>
      <c r="DY80" s="759"/>
      <c r="DZ80" s="760"/>
      <c r="EA80" s="58"/>
      <c r="EB80" s="58"/>
      <c r="EC80" s="58"/>
      <c r="ED80" s="188"/>
      <c r="EE80" s="206"/>
      <c r="EF80" s="206"/>
      <c r="EG80" s="206"/>
      <c r="EH80" s="206"/>
      <c r="EI80" s="206"/>
      <c r="EJ80" s="206"/>
      <c r="EK80" s="206"/>
      <c r="EL80" s="206"/>
      <c r="EM80" s="206"/>
      <c r="EN80" s="206"/>
      <c r="EO80" s="206"/>
      <c r="EP80" s="206"/>
      <c r="EQ80" s="206"/>
      <c r="ER80" s="206"/>
      <c r="ES80" s="206"/>
      <c r="ET80" s="206"/>
      <c r="EU80" s="206"/>
      <c r="EV80" s="206"/>
      <c r="EW80" s="206"/>
      <c r="EX80" s="206"/>
      <c r="EY80" s="206"/>
      <c r="EZ80" s="206"/>
      <c r="FA80" s="206"/>
      <c r="FB80" s="206"/>
      <c r="FC80" s="206"/>
      <c r="FD80" s="206"/>
      <c r="FE80" s="206"/>
      <c r="FF80" s="206"/>
      <c r="FG80" s="206"/>
      <c r="FH80" s="206"/>
      <c r="FI80" s="206"/>
      <c r="FJ80" s="206"/>
      <c r="FK80" s="206"/>
      <c r="FL80" s="206"/>
      <c r="FM80" s="206"/>
      <c r="FN80" s="206"/>
      <c r="FO80" s="206"/>
      <c r="FP80" s="206"/>
      <c r="FQ80" s="206"/>
      <c r="FR80" s="206"/>
      <c r="FS80" s="206"/>
      <c r="FT80" s="206"/>
      <c r="FU80" s="206"/>
      <c r="FV80" s="206"/>
      <c r="FW80" s="206"/>
      <c r="FX80" s="206"/>
      <c r="FY80" s="206"/>
      <c r="FZ80" s="206"/>
      <c r="GA80" s="206"/>
      <c r="GB80" s="206"/>
      <c r="GC80" s="206"/>
      <c r="GD80" s="206"/>
      <c r="GE80" s="206"/>
      <c r="GF80" s="206"/>
      <c r="GG80" s="206"/>
      <c r="GH80" s="206"/>
      <c r="GI80" s="206"/>
      <c r="GJ80" s="206"/>
      <c r="GK80" s="206"/>
      <c r="GL80" s="206"/>
      <c r="GM80" s="206"/>
    </row>
    <row r="81" spans="1:195" s="236" customFormat="1" ht="18.75" customHeight="1">
      <c r="A81" s="58"/>
      <c r="B81" s="58"/>
      <c r="C81" s="273" t="s">
        <v>180</v>
      </c>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761"/>
      <c r="BF81" s="762"/>
      <c r="BG81" s="762"/>
      <c r="BH81" s="762"/>
      <c r="BI81" s="762"/>
      <c r="BJ81" s="762"/>
      <c r="BK81" s="762"/>
      <c r="BL81" s="763"/>
      <c r="BM81" s="58"/>
      <c r="BN81" s="58"/>
      <c r="BO81" s="58"/>
      <c r="BP81" s="58"/>
      <c r="BQ81" s="273" t="s">
        <v>180</v>
      </c>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761"/>
      <c r="DT81" s="762"/>
      <c r="DU81" s="762"/>
      <c r="DV81" s="762"/>
      <c r="DW81" s="762"/>
      <c r="DX81" s="762"/>
      <c r="DY81" s="762"/>
      <c r="DZ81" s="763"/>
      <c r="EA81" s="58"/>
      <c r="EB81" s="58"/>
      <c r="EC81" s="58"/>
      <c r="ED81" s="188"/>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6"/>
      <c r="FL81" s="206"/>
      <c r="FM81" s="206"/>
      <c r="FN81" s="206"/>
      <c r="FO81" s="206"/>
      <c r="FP81" s="206"/>
      <c r="FQ81" s="206"/>
      <c r="FR81" s="206"/>
      <c r="FS81" s="206"/>
      <c r="FT81" s="206"/>
      <c r="FU81" s="206"/>
      <c r="FV81" s="206"/>
      <c r="FW81" s="206"/>
      <c r="FX81" s="206"/>
      <c r="FY81" s="206"/>
      <c r="FZ81" s="206"/>
      <c r="GA81" s="206"/>
      <c r="GB81" s="206"/>
      <c r="GC81" s="206"/>
      <c r="GD81" s="206"/>
      <c r="GE81" s="206"/>
      <c r="GF81" s="206"/>
      <c r="GG81" s="206"/>
      <c r="GH81" s="206"/>
      <c r="GI81" s="206"/>
      <c r="GJ81" s="206"/>
      <c r="GK81" s="206"/>
      <c r="GL81" s="206"/>
      <c r="GM81" s="206"/>
    </row>
    <row r="82" spans="1:195" s="236" customFormat="1" ht="18.75" customHeight="1">
      <c r="A82" s="128"/>
      <c r="B82" s="128"/>
      <c r="C82" s="59"/>
      <c r="D82" s="128"/>
      <c r="E82" s="128"/>
      <c r="F82" s="128"/>
      <c r="G82" s="128"/>
      <c r="H82" s="128"/>
      <c r="I82" s="128"/>
      <c r="J82" s="128"/>
      <c r="K82" s="128"/>
      <c r="L82" s="128"/>
      <c r="M82" s="59"/>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273"/>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97"/>
      <c r="EE82" s="207"/>
      <c r="EF82" s="206"/>
      <c r="EG82" s="206"/>
      <c r="EH82" s="206"/>
      <c r="EI82" s="206"/>
      <c r="EJ82" s="206"/>
      <c r="EK82" s="206"/>
      <c r="EL82" s="206"/>
      <c r="EM82" s="206"/>
      <c r="EN82" s="206"/>
      <c r="EO82" s="206"/>
      <c r="EP82" s="206"/>
      <c r="EQ82" s="206"/>
      <c r="ER82" s="206"/>
      <c r="ES82" s="206"/>
      <c r="ET82" s="206"/>
      <c r="EU82" s="206"/>
      <c r="EV82" s="206"/>
      <c r="EW82" s="206"/>
      <c r="EX82" s="206"/>
      <c r="EY82" s="206"/>
      <c r="EZ82" s="206"/>
      <c r="FA82" s="206"/>
      <c r="FB82" s="206"/>
      <c r="FC82" s="206"/>
      <c r="FD82" s="206"/>
      <c r="FE82" s="206"/>
      <c r="FF82" s="206"/>
      <c r="FG82" s="206"/>
      <c r="FH82" s="206"/>
      <c r="FI82" s="206"/>
      <c r="FJ82" s="206"/>
      <c r="FK82" s="206"/>
      <c r="FL82" s="206"/>
      <c r="FM82" s="206"/>
      <c r="FN82" s="206"/>
      <c r="FO82" s="206"/>
      <c r="FP82" s="206"/>
      <c r="FQ82" s="206"/>
      <c r="FR82" s="206"/>
      <c r="FS82" s="206"/>
      <c r="FT82" s="206"/>
      <c r="FU82" s="206"/>
      <c r="FV82" s="206"/>
      <c r="FW82" s="206"/>
      <c r="FX82" s="206"/>
      <c r="FY82" s="206"/>
      <c r="FZ82" s="206"/>
      <c r="GA82" s="206"/>
      <c r="GB82" s="206"/>
      <c r="GC82" s="206"/>
      <c r="GD82" s="206"/>
      <c r="GE82" s="206"/>
      <c r="GF82" s="206"/>
      <c r="GG82" s="206"/>
      <c r="GH82" s="206"/>
      <c r="GI82" s="206"/>
      <c r="GJ82" s="206"/>
      <c r="GK82" s="206"/>
      <c r="GL82" s="206"/>
      <c r="GM82" s="206"/>
    </row>
    <row r="83" spans="1:195" s="236" customFormat="1" ht="18.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97"/>
      <c r="EE83" s="207"/>
      <c r="EF83" s="206"/>
      <c r="EG83" s="206"/>
      <c r="EH83" s="206"/>
      <c r="EI83" s="206"/>
      <c r="EJ83" s="206"/>
      <c r="EK83" s="206"/>
      <c r="EL83" s="206"/>
      <c r="EM83" s="206"/>
      <c r="EN83" s="206"/>
      <c r="EO83" s="206"/>
      <c r="EP83" s="206"/>
      <c r="EQ83" s="206"/>
      <c r="ER83" s="206"/>
      <c r="ES83" s="206"/>
      <c r="ET83" s="206"/>
      <c r="EU83" s="206"/>
      <c r="EV83" s="206"/>
      <c r="EW83" s="206"/>
      <c r="EX83" s="206"/>
      <c r="EY83" s="206"/>
      <c r="EZ83" s="206"/>
      <c r="FA83" s="206"/>
      <c r="FB83" s="206"/>
      <c r="FC83" s="206"/>
      <c r="FD83" s="206"/>
      <c r="FE83" s="206"/>
      <c r="FF83" s="206"/>
      <c r="FG83" s="206"/>
      <c r="FH83" s="206"/>
      <c r="FI83" s="206"/>
      <c r="FJ83" s="206"/>
      <c r="FK83" s="206"/>
      <c r="FL83" s="206"/>
      <c r="FM83" s="206"/>
      <c r="FN83" s="206"/>
      <c r="FO83" s="206"/>
      <c r="FP83" s="206"/>
      <c r="FQ83" s="206"/>
      <c r="FR83" s="206"/>
      <c r="FS83" s="206"/>
      <c r="FT83" s="206"/>
      <c r="FU83" s="206"/>
      <c r="FV83" s="206"/>
      <c r="FW83" s="206"/>
      <c r="FX83" s="206"/>
      <c r="FY83" s="206"/>
      <c r="FZ83" s="206"/>
      <c r="GA83" s="206"/>
      <c r="GB83" s="206"/>
      <c r="GC83" s="206"/>
      <c r="GD83" s="206"/>
      <c r="GE83" s="206"/>
      <c r="GF83" s="206"/>
      <c r="GG83" s="206"/>
      <c r="GH83" s="206"/>
      <c r="GI83" s="206"/>
      <c r="GJ83" s="206"/>
      <c r="GK83" s="206"/>
      <c r="GL83" s="206"/>
      <c r="GM83" s="206"/>
    </row>
    <row r="84" spans="1:195" s="236" customFormat="1" ht="18.75" customHeight="1">
      <c r="A84" s="128"/>
      <c r="B84" s="128"/>
      <c r="C84" s="129" t="s">
        <v>1000</v>
      </c>
      <c r="D84" s="59"/>
      <c r="E84" s="128"/>
      <c r="F84" s="128"/>
      <c r="G84" s="128"/>
      <c r="H84" s="128"/>
      <c r="I84" s="128"/>
      <c r="J84" s="128"/>
      <c r="K84" s="128"/>
      <c r="L84" s="128"/>
      <c r="M84" s="130"/>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t="s">
        <v>133</v>
      </c>
      <c r="BR84" s="59"/>
      <c r="BS84" s="128"/>
      <c r="BT84" s="128"/>
      <c r="BU84" s="128"/>
      <c r="BV84" s="128"/>
      <c r="BW84" s="128"/>
      <c r="BX84" s="128"/>
      <c r="BY84" s="128"/>
      <c r="BZ84" s="128"/>
      <c r="CA84" s="130"/>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97"/>
      <c r="EE84" s="207"/>
      <c r="EF84" s="206"/>
      <c r="EG84" s="206"/>
      <c r="EH84" s="206"/>
      <c r="EI84" s="206"/>
      <c r="EJ84" s="206"/>
      <c r="EK84" s="206"/>
      <c r="EL84" s="206"/>
      <c r="EM84" s="206"/>
      <c r="EN84" s="206"/>
      <c r="EO84" s="206"/>
      <c r="EP84" s="206"/>
      <c r="EQ84" s="206"/>
      <c r="ER84" s="206"/>
      <c r="ES84" s="206"/>
      <c r="ET84" s="206"/>
      <c r="EU84" s="206"/>
      <c r="EV84" s="206"/>
      <c r="EW84" s="206"/>
      <c r="EX84" s="206"/>
      <c r="EY84" s="206"/>
      <c r="EZ84" s="206"/>
      <c r="FA84" s="206"/>
      <c r="FB84" s="206"/>
      <c r="FC84" s="206"/>
      <c r="FD84" s="206"/>
      <c r="FE84" s="206"/>
      <c r="FF84" s="206"/>
      <c r="FG84" s="206"/>
      <c r="FH84" s="206"/>
      <c r="FI84" s="206"/>
      <c r="FJ84" s="206"/>
      <c r="FK84" s="206"/>
      <c r="FL84" s="206"/>
      <c r="FM84" s="206"/>
      <c r="FN84" s="206"/>
      <c r="FO84" s="206"/>
      <c r="FP84" s="206"/>
      <c r="FQ84" s="206"/>
      <c r="FR84" s="206"/>
      <c r="FS84" s="206"/>
      <c r="FT84" s="206"/>
      <c r="FU84" s="206"/>
      <c r="FV84" s="206"/>
      <c r="FW84" s="206"/>
      <c r="FX84" s="206"/>
      <c r="FY84" s="206"/>
      <c r="FZ84" s="206"/>
      <c r="GA84" s="206"/>
      <c r="GB84" s="206"/>
      <c r="GC84" s="206"/>
      <c r="GD84" s="206"/>
      <c r="GE84" s="206"/>
      <c r="GF84" s="206"/>
      <c r="GG84" s="206"/>
      <c r="GH84" s="206"/>
      <c r="GI84" s="206"/>
      <c r="GJ84" s="206"/>
      <c r="GK84" s="206"/>
      <c r="GL84" s="206"/>
      <c r="GM84" s="206"/>
    </row>
    <row r="85" spans="1:195" s="236" customFormat="1" ht="18.75" customHeight="1">
      <c r="A85" s="128"/>
      <c r="B85" s="128"/>
      <c r="C85" s="58"/>
      <c r="D85" s="58"/>
      <c r="E85" s="58"/>
      <c r="F85" s="58"/>
      <c r="G85" s="58"/>
      <c r="H85" s="58"/>
      <c r="I85" s="58"/>
      <c r="J85" s="58"/>
      <c r="K85" s="58"/>
      <c r="L85" s="58"/>
      <c r="M85" s="58"/>
      <c r="N85" s="58"/>
      <c r="O85" s="58"/>
      <c r="P85" s="58"/>
      <c r="Q85" s="58"/>
      <c r="R85" s="58"/>
      <c r="S85" s="58"/>
      <c r="T85" s="58"/>
      <c r="U85" s="58"/>
      <c r="V85" s="274"/>
      <c r="W85" s="274"/>
      <c r="X85" s="274"/>
      <c r="Y85" s="58"/>
      <c r="Z85" s="58"/>
      <c r="AA85" s="58"/>
      <c r="AB85" s="58"/>
      <c r="AC85" s="58"/>
      <c r="AD85" s="58"/>
      <c r="AE85" s="58"/>
      <c r="AF85" s="58"/>
      <c r="AG85" s="58"/>
      <c r="AH85" s="58"/>
      <c r="AI85" s="58"/>
      <c r="AJ85" s="58"/>
      <c r="AK85" s="58"/>
      <c r="AL85" s="58"/>
      <c r="AM85" s="58"/>
      <c r="AN85" s="58"/>
      <c r="AO85" s="58"/>
      <c r="AP85" s="58"/>
      <c r="AQ85" s="58"/>
      <c r="AR85" s="58"/>
      <c r="AS85" s="58"/>
      <c r="AT85" s="59"/>
      <c r="AU85" s="58"/>
      <c r="AV85" s="58"/>
      <c r="AW85" s="58"/>
      <c r="AX85" s="58"/>
      <c r="AY85" s="58"/>
      <c r="AZ85" s="58"/>
      <c r="BA85" s="58"/>
      <c r="BB85" s="58"/>
      <c r="BC85" s="58"/>
      <c r="BD85" s="58"/>
      <c r="BE85" s="58"/>
      <c r="BF85" s="58"/>
      <c r="BG85" s="58"/>
      <c r="BH85" s="58"/>
      <c r="BI85" s="58"/>
      <c r="BJ85" s="58"/>
      <c r="BK85" s="58"/>
      <c r="BL85" s="5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97"/>
      <c r="EE85" s="207"/>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row>
    <row r="86" spans="1:195" s="236" customFormat="1" ht="17.100000000000001" customHeight="1">
      <c r="A86" s="128"/>
      <c r="B86" s="128"/>
      <c r="C86" s="58"/>
      <c r="D86" s="58"/>
      <c r="E86" s="58"/>
      <c r="F86" s="58"/>
      <c r="G86" s="58"/>
      <c r="H86" s="58"/>
      <c r="I86" s="58"/>
      <c r="J86" s="58"/>
      <c r="K86" s="58"/>
      <c r="L86" s="58"/>
      <c r="M86" s="58"/>
      <c r="N86" s="58"/>
      <c r="O86" s="58"/>
      <c r="P86" s="58"/>
      <c r="Q86" s="58"/>
      <c r="R86" s="58"/>
      <c r="S86" s="58"/>
      <c r="T86" s="58"/>
      <c r="U86" s="58"/>
      <c r="V86" s="274"/>
      <c r="W86" s="274"/>
      <c r="X86" s="274"/>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131"/>
      <c r="BN86" s="128"/>
      <c r="BO86" s="128"/>
      <c r="BP86" s="128"/>
      <c r="BQ86" s="128"/>
      <c r="BR86" s="902"/>
      <c r="BS86" s="903"/>
      <c r="BT86" s="904"/>
      <c r="BU86" s="908" t="s">
        <v>43</v>
      </c>
      <c r="BV86" s="909"/>
      <c r="BW86" s="909"/>
      <c r="BX86" s="909"/>
      <c r="BY86" s="909"/>
      <c r="BZ86" s="909"/>
      <c r="CA86" s="909"/>
      <c r="CB86" s="909"/>
      <c r="CC86" s="909"/>
      <c r="CD86" s="909"/>
      <c r="CE86" s="909"/>
      <c r="CF86" s="909"/>
      <c r="CG86" s="909"/>
      <c r="CH86" s="909"/>
      <c r="CI86" s="909"/>
      <c r="CJ86" s="909"/>
      <c r="CK86" s="909"/>
      <c r="CL86" s="909"/>
      <c r="CM86" s="909"/>
      <c r="CN86" s="901" t="s">
        <v>279</v>
      </c>
      <c r="CO86" s="901"/>
      <c r="CP86" s="901"/>
      <c r="CQ86" s="901"/>
      <c r="CR86" s="901"/>
      <c r="CS86" s="901"/>
      <c r="CT86" s="901"/>
      <c r="CU86" s="901"/>
      <c r="CV86" s="901"/>
      <c r="CW86" s="901"/>
      <c r="CX86" s="901"/>
      <c r="CY86" s="901"/>
      <c r="CZ86" s="901"/>
      <c r="DA86" s="901"/>
      <c r="DB86" s="901"/>
      <c r="DC86" s="901"/>
      <c r="DD86" s="901"/>
      <c r="DE86" s="901"/>
      <c r="DF86" s="901"/>
      <c r="DG86" s="901"/>
      <c r="DH86" s="901"/>
      <c r="DI86" s="901"/>
      <c r="DJ86" s="901"/>
      <c r="DK86" s="901"/>
      <c r="DL86" s="901"/>
      <c r="DM86" s="901"/>
      <c r="DN86" s="901"/>
      <c r="DO86" s="901" t="s">
        <v>280</v>
      </c>
      <c r="DP86" s="901"/>
      <c r="DQ86" s="901"/>
      <c r="DR86" s="901"/>
      <c r="DS86" s="901"/>
      <c r="DT86" s="901"/>
      <c r="DU86" s="901"/>
      <c r="DV86" s="901"/>
      <c r="DW86" s="901"/>
      <c r="DX86" s="901"/>
      <c r="DY86" s="128"/>
      <c r="DZ86" s="128"/>
      <c r="EA86" s="131"/>
      <c r="EB86" s="128"/>
      <c r="EC86" s="128"/>
      <c r="ED86" s="207"/>
      <c r="EE86" s="207"/>
      <c r="EF86" s="206"/>
      <c r="EG86" s="206"/>
      <c r="EH86" s="206"/>
      <c r="EI86" s="206"/>
      <c r="EJ86" s="206"/>
      <c r="EK86" s="206"/>
      <c r="EL86" s="206"/>
      <c r="EM86" s="206"/>
      <c r="EN86" s="204"/>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6"/>
      <c r="FX86" s="206"/>
      <c r="FY86" s="206"/>
      <c r="FZ86" s="206"/>
      <c r="GA86" s="206"/>
      <c r="GB86" s="206"/>
      <c r="GC86" s="206"/>
      <c r="GD86" s="206"/>
      <c r="GE86" s="206"/>
      <c r="GF86" s="206"/>
      <c r="GG86" s="206"/>
      <c r="GH86" s="206"/>
      <c r="GI86" s="206"/>
      <c r="GJ86" s="206"/>
      <c r="GK86" s="206"/>
      <c r="GL86" s="206"/>
      <c r="GM86" s="206"/>
    </row>
    <row r="87" spans="1:195" s="236" customFormat="1" ht="17.100000000000001" customHeight="1">
      <c r="A87" s="128"/>
      <c r="B87" s="128"/>
      <c r="C87" s="58"/>
      <c r="D87" s="58"/>
      <c r="E87" s="58"/>
      <c r="F87" s="58"/>
      <c r="G87" s="58"/>
      <c r="H87" s="58"/>
      <c r="I87" s="58"/>
      <c r="J87" s="58"/>
      <c r="K87" s="58"/>
      <c r="L87" s="58"/>
      <c r="M87" s="58"/>
      <c r="N87" s="58"/>
      <c r="O87" s="58"/>
      <c r="P87" s="58"/>
      <c r="Q87" s="58"/>
      <c r="R87" s="58"/>
      <c r="S87" s="58"/>
      <c r="T87" s="58"/>
      <c r="U87" s="58"/>
      <c r="V87" s="274"/>
      <c r="W87" s="274"/>
      <c r="X87" s="274"/>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131"/>
      <c r="BN87" s="128"/>
      <c r="BO87" s="128"/>
      <c r="BP87" s="128"/>
      <c r="BQ87" s="128"/>
      <c r="BR87" s="905"/>
      <c r="BS87" s="906"/>
      <c r="BT87" s="907"/>
      <c r="BU87" s="908" t="s">
        <v>83</v>
      </c>
      <c r="BV87" s="909"/>
      <c r="BW87" s="909"/>
      <c r="BX87" s="909"/>
      <c r="BY87" s="909"/>
      <c r="BZ87" s="910"/>
      <c r="CA87" s="908" t="s">
        <v>281</v>
      </c>
      <c r="CB87" s="909"/>
      <c r="CC87" s="910"/>
      <c r="CD87" s="908" t="s">
        <v>282</v>
      </c>
      <c r="CE87" s="909"/>
      <c r="CF87" s="909"/>
      <c r="CG87" s="909"/>
      <c r="CH87" s="909"/>
      <c r="CI87" s="909"/>
      <c r="CJ87" s="909"/>
      <c r="CK87" s="909"/>
      <c r="CL87" s="909"/>
      <c r="CM87" s="910"/>
      <c r="CN87" s="901" t="s">
        <v>83</v>
      </c>
      <c r="CO87" s="901"/>
      <c r="CP87" s="901"/>
      <c r="CQ87" s="901"/>
      <c r="CR87" s="901"/>
      <c r="CS87" s="901"/>
      <c r="CT87" s="901" t="s">
        <v>283</v>
      </c>
      <c r="CU87" s="901"/>
      <c r="CV87" s="901"/>
      <c r="CW87" s="901" t="s">
        <v>74</v>
      </c>
      <c r="CX87" s="901"/>
      <c r="CY87" s="901"/>
      <c r="CZ87" s="901"/>
      <c r="DA87" s="901"/>
      <c r="DB87" s="901"/>
      <c r="DC87" s="901"/>
      <c r="DD87" s="901"/>
      <c r="DE87" s="901" t="s">
        <v>282</v>
      </c>
      <c r="DF87" s="901"/>
      <c r="DG87" s="901"/>
      <c r="DH87" s="901"/>
      <c r="DI87" s="901"/>
      <c r="DJ87" s="901"/>
      <c r="DK87" s="901"/>
      <c r="DL87" s="901"/>
      <c r="DM87" s="901"/>
      <c r="DN87" s="901"/>
      <c r="DO87" s="901" t="s">
        <v>284</v>
      </c>
      <c r="DP87" s="901"/>
      <c r="DQ87" s="901"/>
      <c r="DR87" s="901"/>
      <c r="DS87" s="901"/>
      <c r="DT87" s="901"/>
      <c r="DU87" s="901"/>
      <c r="DV87" s="901"/>
      <c r="DW87" s="901"/>
      <c r="DX87" s="901"/>
      <c r="DY87" s="128"/>
      <c r="DZ87" s="131"/>
      <c r="EA87" s="131"/>
      <c r="EB87" s="128"/>
      <c r="EC87" s="128"/>
      <c r="ED87" s="207"/>
      <c r="EE87" s="198"/>
      <c r="EF87" s="204"/>
      <c r="EG87" s="204"/>
      <c r="EH87" s="204"/>
      <c r="EI87" s="204"/>
      <c r="EJ87" s="204"/>
      <c r="EK87" s="204"/>
      <c r="EL87" s="204"/>
      <c r="EM87" s="204"/>
      <c r="EN87" s="204"/>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6"/>
      <c r="FX87" s="206"/>
      <c r="FY87" s="206"/>
      <c r="FZ87" s="206"/>
      <c r="GA87" s="206"/>
      <c r="GB87" s="206"/>
      <c r="GC87" s="206"/>
      <c r="GD87" s="206"/>
      <c r="GE87" s="206"/>
      <c r="GF87" s="206"/>
      <c r="GG87" s="206"/>
      <c r="GH87" s="206"/>
      <c r="GI87" s="206"/>
      <c r="GJ87" s="206"/>
      <c r="GK87" s="206"/>
      <c r="GL87" s="206"/>
      <c r="GM87" s="206"/>
    </row>
    <row r="88" spans="1:195" s="236" customFormat="1" ht="17.100000000000001" customHeight="1">
      <c r="A88" s="128"/>
      <c r="B88" s="128"/>
      <c r="C88" s="58"/>
      <c r="D88" s="58"/>
      <c r="E88" s="58"/>
      <c r="F88" s="58"/>
      <c r="G88" s="58"/>
      <c r="H88" s="58"/>
      <c r="I88" s="58"/>
      <c r="J88" s="58"/>
      <c r="K88" s="58"/>
      <c r="L88" s="58"/>
      <c r="M88" s="58"/>
      <c r="N88" s="58"/>
      <c r="O88" s="58"/>
      <c r="P88" s="58"/>
      <c r="Q88" s="58"/>
      <c r="R88" s="58"/>
      <c r="S88" s="58"/>
      <c r="T88" s="58"/>
      <c r="U88" s="58"/>
      <c r="V88" s="274"/>
      <c r="W88" s="274"/>
      <c r="X88" s="274"/>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128"/>
      <c r="BN88" s="128"/>
      <c r="BO88" s="128"/>
      <c r="BP88" s="128"/>
      <c r="BQ88" s="128"/>
      <c r="BR88" s="898">
        <v>1</v>
      </c>
      <c r="BS88" s="899"/>
      <c r="BT88" s="900"/>
      <c r="BU88" s="895" t="s">
        <v>285</v>
      </c>
      <c r="BV88" s="896"/>
      <c r="BW88" s="896"/>
      <c r="BX88" s="896"/>
      <c r="BY88" s="896"/>
      <c r="BZ88" s="897"/>
      <c r="CA88" s="895">
        <v>84</v>
      </c>
      <c r="CB88" s="896"/>
      <c r="CC88" s="897"/>
      <c r="CD88" s="895" t="s">
        <v>431</v>
      </c>
      <c r="CE88" s="896"/>
      <c r="CF88" s="896"/>
      <c r="CG88" s="896"/>
      <c r="CH88" s="896"/>
      <c r="CI88" s="896"/>
      <c r="CJ88" s="896"/>
      <c r="CK88" s="896"/>
      <c r="CL88" s="896"/>
      <c r="CM88" s="897"/>
      <c r="CN88" s="895" t="s">
        <v>432</v>
      </c>
      <c r="CO88" s="896"/>
      <c r="CP88" s="896"/>
      <c r="CQ88" s="896"/>
      <c r="CR88" s="896"/>
      <c r="CS88" s="897"/>
      <c r="CT88" s="895" t="s">
        <v>433</v>
      </c>
      <c r="CU88" s="896"/>
      <c r="CV88" s="897"/>
      <c r="CW88" s="895" t="s">
        <v>434</v>
      </c>
      <c r="CX88" s="896"/>
      <c r="CY88" s="896"/>
      <c r="CZ88" s="896"/>
      <c r="DA88" s="896"/>
      <c r="DB88" s="896"/>
      <c r="DC88" s="896"/>
      <c r="DD88" s="897"/>
      <c r="DE88" s="895" t="s">
        <v>431</v>
      </c>
      <c r="DF88" s="896"/>
      <c r="DG88" s="896"/>
      <c r="DH88" s="896"/>
      <c r="DI88" s="896"/>
      <c r="DJ88" s="896"/>
      <c r="DK88" s="896"/>
      <c r="DL88" s="896"/>
      <c r="DM88" s="896"/>
      <c r="DN88" s="897"/>
      <c r="DO88" s="895" t="s">
        <v>435</v>
      </c>
      <c r="DP88" s="896"/>
      <c r="DQ88" s="896"/>
      <c r="DR88" s="896"/>
      <c r="DS88" s="896"/>
      <c r="DT88" s="896"/>
      <c r="DU88" s="896"/>
      <c r="DV88" s="896"/>
      <c r="DW88" s="896"/>
      <c r="DX88" s="897"/>
      <c r="DY88" s="128"/>
      <c r="DZ88" s="128"/>
      <c r="EA88" s="128"/>
      <c r="EB88" s="128"/>
      <c r="EC88" s="128"/>
      <c r="ED88" s="197"/>
      <c r="EE88" s="198"/>
      <c r="EF88" s="204"/>
      <c r="EG88" s="204"/>
      <c r="EH88" s="204"/>
      <c r="EI88" s="204"/>
      <c r="EJ88" s="204"/>
      <c r="EK88" s="204"/>
      <c r="EL88" s="204"/>
      <c r="EM88" s="204"/>
      <c r="EN88" s="204"/>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6"/>
      <c r="FX88" s="206"/>
      <c r="FY88" s="206"/>
      <c r="FZ88" s="206"/>
      <c r="GA88" s="206"/>
      <c r="GB88" s="206"/>
      <c r="GC88" s="206"/>
      <c r="GD88" s="206"/>
      <c r="GE88" s="206"/>
      <c r="GF88" s="206"/>
      <c r="GG88" s="206"/>
      <c r="GH88" s="206"/>
      <c r="GI88" s="206"/>
      <c r="GJ88" s="206"/>
      <c r="GK88" s="206"/>
      <c r="GL88" s="206"/>
      <c r="GM88" s="206"/>
    </row>
    <row r="89" spans="1:195" s="236" customFormat="1" ht="17.100000000000001" customHeight="1">
      <c r="A89" s="128"/>
      <c r="B89" s="128"/>
      <c r="C89" s="58"/>
      <c r="D89" s="58"/>
      <c r="E89" s="58"/>
      <c r="F89" s="58"/>
      <c r="G89" s="58"/>
      <c r="H89" s="58"/>
      <c r="I89" s="58"/>
      <c r="J89" s="58"/>
      <c r="K89" s="58"/>
      <c r="L89" s="58"/>
      <c r="M89" s="58"/>
      <c r="N89" s="58"/>
      <c r="O89" s="58"/>
      <c r="P89" s="58"/>
      <c r="Q89" s="58"/>
      <c r="R89" s="58"/>
      <c r="S89" s="58"/>
      <c r="T89" s="58"/>
      <c r="U89" s="58"/>
      <c r="V89" s="274"/>
      <c r="W89" s="274"/>
      <c r="X89" s="274"/>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128"/>
      <c r="BN89" s="128"/>
      <c r="BO89" s="128"/>
      <c r="BP89" s="128"/>
      <c r="BQ89" s="128"/>
      <c r="BR89" s="898">
        <v>2</v>
      </c>
      <c r="BS89" s="899"/>
      <c r="BT89" s="900"/>
      <c r="BU89" s="895"/>
      <c r="BV89" s="896"/>
      <c r="BW89" s="896"/>
      <c r="BX89" s="896"/>
      <c r="BY89" s="896"/>
      <c r="BZ89" s="897"/>
      <c r="CA89" s="895"/>
      <c r="CB89" s="896"/>
      <c r="CC89" s="897"/>
      <c r="CD89" s="895"/>
      <c r="CE89" s="896"/>
      <c r="CF89" s="896"/>
      <c r="CG89" s="896"/>
      <c r="CH89" s="896"/>
      <c r="CI89" s="896"/>
      <c r="CJ89" s="896"/>
      <c r="CK89" s="896"/>
      <c r="CL89" s="896"/>
      <c r="CM89" s="897"/>
      <c r="CN89" s="895"/>
      <c r="CO89" s="896"/>
      <c r="CP89" s="896"/>
      <c r="CQ89" s="896"/>
      <c r="CR89" s="896"/>
      <c r="CS89" s="897"/>
      <c r="CT89" s="895"/>
      <c r="CU89" s="896"/>
      <c r="CV89" s="897"/>
      <c r="CW89" s="895"/>
      <c r="CX89" s="896"/>
      <c r="CY89" s="896"/>
      <c r="CZ89" s="896"/>
      <c r="DA89" s="896"/>
      <c r="DB89" s="896"/>
      <c r="DC89" s="896"/>
      <c r="DD89" s="897"/>
      <c r="DE89" s="895"/>
      <c r="DF89" s="896"/>
      <c r="DG89" s="896"/>
      <c r="DH89" s="896"/>
      <c r="DI89" s="896"/>
      <c r="DJ89" s="896"/>
      <c r="DK89" s="896"/>
      <c r="DL89" s="896"/>
      <c r="DM89" s="896"/>
      <c r="DN89" s="897"/>
      <c r="DO89" s="895"/>
      <c r="DP89" s="896"/>
      <c r="DQ89" s="896"/>
      <c r="DR89" s="896"/>
      <c r="DS89" s="896"/>
      <c r="DT89" s="896"/>
      <c r="DU89" s="896"/>
      <c r="DV89" s="896"/>
      <c r="DW89" s="896"/>
      <c r="DX89" s="897"/>
      <c r="DY89" s="128"/>
      <c r="DZ89" s="128"/>
      <c r="EA89" s="128"/>
      <c r="EB89" s="128"/>
      <c r="EC89" s="128"/>
      <c r="ED89" s="197"/>
      <c r="EE89" s="198"/>
      <c r="EF89" s="204"/>
      <c r="EG89" s="204"/>
      <c r="EH89" s="204"/>
      <c r="EI89" s="204"/>
      <c r="EJ89" s="204"/>
      <c r="EK89" s="204"/>
      <c r="EL89" s="204"/>
      <c r="EM89" s="204"/>
      <c r="EN89" s="204"/>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06"/>
      <c r="FM89" s="206"/>
      <c r="FN89" s="206"/>
      <c r="FO89" s="206"/>
      <c r="FP89" s="206"/>
      <c r="FQ89" s="206"/>
      <c r="FR89" s="206"/>
      <c r="FS89" s="206"/>
      <c r="FT89" s="206"/>
      <c r="FU89" s="206"/>
      <c r="FV89" s="206"/>
      <c r="FW89" s="206"/>
      <c r="FX89" s="206"/>
      <c r="FY89" s="206"/>
      <c r="FZ89" s="206"/>
      <c r="GA89" s="206"/>
      <c r="GB89" s="206"/>
      <c r="GC89" s="206"/>
      <c r="GD89" s="206"/>
      <c r="GE89" s="206"/>
      <c r="GF89" s="206"/>
      <c r="GG89" s="206"/>
      <c r="GH89" s="206"/>
      <c r="GI89" s="206"/>
      <c r="GJ89" s="206"/>
      <c r="GK89" s="206"/>
      <c r="GL89" s="206"/>
      <c r="GM89" s="206"/>
    </row>
    <row r="90" spans="1:195" s="236" customFormat="1" ht="17.100000000000001" customHeight="1">
      <c r="A90" s="128"/>
      <c r="B90" s="128"/>
      <c r="C90" s="58"/>
      <c r="D90" s="58"/>
      <c r="E90" s="58"/>
      <c r="F90" s="58"/>
      <c r="G90" s="58"/>
      <c r="H90" s="58"/>
      <c r="I90" s="58"/>
      <c r="J90" s="58"/>
      <c r="K90" s="58"/>
      <c r="L90" s="58"/>
      <c r="M90" s="58"/>
      <c r="N90" s="58"/>
      <c r="O90" s="58"/>
      <c r="P90" s="58"/>
      <c r="Q90" s="58"/>
      <c r="R90" s="58"/>
      <c r="S90" s="58"/>
      <c r="T90" s="58"/>
      <c r="U90" s="58"/>
      <c r="V90" s="274"/>
      <c r="W90" s="274"/>
      <c r="X90" s="274"/>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128"/>
      <c r="BN90" s="128"/>
      <c r="BO90" s="128"/>
      <c r="BP90" s="128"/>
      <c r="BQ90" s="128"/>
      <c r="BR90" s="898">
        <v>3</v>
      </c>
      <c r="BS90" s="899"/>
      <c r="BT90" s="900"/>
      <c r="BU90" s="895"/>
      <c r="BV90" s="896"/>
      <c r="BW90" s="896"/>
      <c r="BX90" s="896"/>
      <c r="BY90" s="896"/>
      <c r="BZ90" s="897"/>
      <c r="CA90" s="895"/>
      <c r="CB90" s="896"/>
      <c r="CC90" s="897"/>
      <c r="CD90" s="895"/>
      <c r="CE90" s="896"/>
      <c r="CF90" s="896"/>
      <c r="CG90" s="896"/>
      <c r="CH90" s="896"/>
      <c r="CI90" s="896"/>
      <c r="CJ90" s="896"/>
      <c r="CK90" s="896"/>
      <c r="CL90" s="896"/>
      <c r="CM90" s="897"/>
      <c r="CN90" s="895"/>
      <c r="CO90" s="896"/>
      <c r="CP90" s="896"/>
      <c r="CQ90" s="896"/>
      <c r="CR90" s="896"/>
      <c r="CS90" s="897"/>
      <c r="CT90" s="895"/>
      <c r="CU90" s="896"/>
      <c r="CV90" s="897"/>
      <c r="CW90" s="895"/>
      <c r="CX90" s="896"/>
      <c r="CY90" s="896"/>
      <c r="CZ90" s="896"/>
      <c r="DA90" s="896"/>
      <c r="DB90" s="896"/>
      <c r="DC90" s="896"/>
      <c r="DD90" s="897"/>
      <c r="DE90" s="895"/>
      <c r="DF90" s="896"/>
      <c r="DG90" s="896"/>
      <c r="DH90" s="896"/>
      <c r="DI90" s="896"/>
      <c r="DJ90" s="896"/>
      <c r="DK90" s="896"/>
      <c r="DL90" s="896"/>
      <c r="DM90" s="896"/>
      <c r="DN90" s="897"/>
      <c r="DO90" s="895"/>
      <c r="DP90" s="896"/>
      <c r="DQ90" s="896"/>
      <c r="DR90" s="896"/>
      <c r="DS90" s="896"/>
      <c r="DT90" s="896"/>
      <c r="DU90" s="896"/>
      <c r="DV90" s="896"/>
      <c r="DW90" s="896"/>
      <c r="DX90" s="897"/>
      <c r="DY90" s="128"/>
      <c r="DZ90" s="128"/>
      <c r="EA90" s="128"/>
      <c r="EB90" s="128"/>
      <c r="EC90" s="128"/>
      <c r="ED90" s="197"/>
      <c r="EE90" s="198"/>
      <c r="EF90" s="204"/>
      <c r="EG90" s="204"/>
      <c r="EH90" s="204"/>
      <c r="EI90" s="204"/>
      <c r="EJ90" s="204"/>
      <c r="EK90" s="204"/>
      <c r="EL90" s="204"/>
      <c r="EM90" s="204"/>
      <c r="EN90" s="204"/>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06"/>
      <c r="FM90" s="206"/>
      <c r="FN90" s="206"/>
      <c r="FO90" s="206"/>
      <c r="FP90" s="206"/>
      <c r="FQ90" s="206"/>
      <c r="FR90" s="206"/>
      <c r="FS90" s="206"/>
      <c r="FT90" s="206"/>
      <c r="FU90" s="206"/>
      <c r="FV90" s="206"/>
      <c r="FW90" s="206"/>
      <c r="FX90" s="206"/>
      <c r="FY90" s="206"/>
      <c r="FZ90" s="206"/>
      <c r="GA90" s="206"/>
      <c r="GB90" s="206"/>
      <c r="GC90" s="206"/>
      <c r="GD90" s="206"/>
      <c r="GE90" s="206"/>
      <c r="GF90" s="206"/>
      <c r="GG90" s="206"/>
      <c r="GH90" s="206"/>
      <c r="GI90" s="206"/>
      <c r="GJ90" s="206"/>
      <c r="GK90" s="206"/>
      <c r="GL90" s="206"/>
      <c r="GM90" s="206"/>
    </row>
    <row r="91" spans="1:195" s="236" customFormat="1" ht="17.100000000000001" customHeight="1">
      <c r="A91" s="128"/>
      <c r="B91" s="128"/>
      <c r="C91" s="58"/>
      <c r="D91" s="58"/>
      <c r="E91" s="58"/>
      <c r="F91" s="58"/>
      <c r="G91" s="58"/>
      <c r="H91" s="58"/>
      <c r="I91" s="58"/>
      <c r="J91" s="58"/>
      <c r="K91" s="58"/>
      <c r="L91" s="58"/>
      <c r="M91" s="58"/>
      <c r="N91" s="58"/>
      <c r="O91" s="58"/>
      <c r="P91" s="58"/>
      <c r="Q91" s="58"/>
      <c r="R91" s="58"/>
      <c r="S91" s="58"/>
      <c r="T91" s="58"/>
      <c r="U91" s="58"/>
      <c r="V91" s="274"/>
      <c r="W91" s="274"/>
      <c r="X91" s="274"/>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128"/>
      <c r="BN91" s="128"/>
      <c r="BO91" s="128"/>
      <c r="BP91" s="128"/>
      <c r="BQ91" s="128"/>
      <c r="BR91" s="898">
        <v>4</v>
      </c>
      <c r="BS91" s="899"/>
      <c r="BT91" s="900"/>
      <c r="BU91" s="895"/>
      <c r="BV91" s="896"/>
      <c r="BW91" s="896"/>
      <c r="BX91" s="896"/>
      <c r="BY91" s="896"/>
      <c r="BZ91" s="897"/>
      <c r="CA91" s="895"/>
      <c r="CB91" s="896"/>
      <c r="CC91" s="897"/>
      <c r="CD91" s="895"/>
      <c r="CE91" s="896"/>
      <c r="CF91" s="896"/>
      <c r="CG91" s="896"/>
      <c r="CH91" s="896"/>
      <c r="CI91" s="896"/>
      <c r="CJ91" s="896"/>
      <c r="CK91" s="896"/>
      <c r="CL91" s="896"/>
      <c r="CM91" s="897"/>
      <c r="CN91" s="895"/>
      <c r="CO91" s="896"/>
      <c r="CP91" s="896"/>
      <c r="CQ91" s="896"/>
      <c r="CR91" s="896"/>
      <c r="CS91" s="897"/>
      <c r="CT91" s="895"/>
      <c r="CU91" s="896"/>
      <c r="CV91" s="897"/>
      <c r="CW91" s="895"/>
      <c r="CX91" s="896"/>
      <c r="CY91" s="896"/>
      <c r="CZ91" s="896"/>
      <c r="DA91" s="896"/>
      <c r="DB91" s="896"/>
      <c r="DC91" s="896"/>
      <c r="DD91" s="897"/>
      <c r="DE91" s="895"/>
      <c r="DF91" s="896"/>
      <c r="DG91" s="896"/>
      <c r="DH91" s="896"/>
      <c r="DI91" s="896"/>
      <c r="DJ91" s="896"/>
      <c r="DK91" s="896"/>
      <c r="DL91" s="896"/>
      <c r="DM91" s="896"/>
      <c r="DN91" s="897"/>
      <c r="DO91" s="895"/>
      <c r="DP91" s="896"/>
      <c r="DQ91" s="896"/>
      <c r="DR91" s="896"/>
      <c r="DS91" s="896"/>
      <c r="DT91" s="896"/>
      <c r="DU91" s="896"/>
      <c r="DV91" s="896"/>
      <c r="DW91" s="896"/>
      <c r="DX91" s="897"/>
      <c r="DY91" s="128"/>
      <c r="DZ91" s="128"/>
      <c r="EA91" s="128"/>
      <c r="EB91" s="128"/>
      <c r="EC91" s="128"/>
      <c r="ED91" s="197"/>
      <c r="EE91" s="198"/>
      <c r="EF91" s="204"/>
      <c r="EG91" s="204"/>
      <c r="EH91" s="204"/>
      <c r="EI91" s="204"/>
      <c r="EJ91" s="204"/>
      <c r="EK91" s="204"/>
      <c r="EL91" s="204"/>
      <c r="EM91" s="204"/>
      <c r="EN91" s="204"/>
      <c r="EO91" s="206"/>
      <c r="EP91" s="206"/>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06"/>
      <c r="FM91" s="206"/>
      <c r="FN91" s="206"/>
      <c r="FO91" s="206"/>
      <c r="FP91" s="206"/>
      <c r="FQ91" s="206"/>
      <c r="FR91" s="206"/>
      <c r="FS91" s="206"/>
      <c r="FT91" s="206"/>
      <c r="FU91" s="206"/>
      <c r="FV91" s="206"/>
      <c r="FW91" s="206"/>
      <c r="FX91" s="206"/>
      <c r="FY91" s="206"/>
      <c r="FZ91" s="206"/>
      <c r="GA91" s="206"/>
      <c r="GB91" s="206"/>
      <c r="GC91" s="206"/>
      <c r="GD91" s="206"/>
      <c r="GE91" s="206"/>
      <c r="GF91" s="206"/>
      <c r="GG91" s="206"/>
      <c r="GH91" s="206"/>
      <c r="GI91" s="206"/>
      <c r="GJ91" s="206"/>
      <c r="GK91" s="206"/>
      <c r="GL91" s="206"/>
      <c r="GM91" s="206"/>
    </row>
    <row r="92" spans="1:195" s="236" customFormat="1" ht="17.100000000000001" customHeight="1">
      <c r="A92" s="128"/>
      <c r="B92" s="12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274"/>
      <c r="BJ92" s="274"/>
      <c r="BK92" s="274"/>
      <c r="BL92" s="274"/>
      <c r="BM92" s="128"/>
      <c r="BN92" s="128"/>
      <c r="BO92" s="128"/>
      <c r="BP92" s="128"/>
      <c r="BQ92" s="128"/>
      <c r="BR92" s="898">
        <v>5</v>
      </c>
      <c r="BS92" s="899"/>
      <c r="BT92" s="900"/>
      <c r="BU92" s="895"/>
      <c r="BV92" s="896"/>
      <c r="BW92" s="896"/>
      <c r="BX92" s="896"/>
      <c r="BY92" s="896"/>
      <c r="BZ92" s="897"/>
      <c r="CA92" s="895"/>
      <c r="CB92" s="896"/>
      <c r="CC92" s="897"/>
      <c r="CD92" s="895"/>
      <c r="CE92" s="896"/>
      <c r="CF92" s="896"/>
      <c r="CG92" s="896"/>
      <c r="CH92" s="896"/>
      <c r="CI92" s="896"/>
      <c r="CJ92" s="896"/>
      <c r="CK92" s="896"/>
      <c r="CL92" s="896"/>
      <c r="CM92" s="897"/>
      <c r="CN92" s="895"/>
      <c r="CO92" s="896"/>
      <c r="CP92" s="896"/>
      <c r="CQ92" s="896"/>
      <c r="CR92" s="896"/>
      <c r="CS92" s="897"/>
      <c r="CT92" s="895"/>
      <c r="CU92" s="896"/>
      <c r="CV92" s="897"/>
      <c r="CW92" s="895"/>
      <c r="CX92" s="896"/>
      <c r="CY92" s="896"/>
      <c r="CZ92" s="896"/>
      <c r="DA92" s="896"/>
      <c r="DB92" s="896"/>
      <c r="DC92" s="896"/>
      <c r="DD92" s="897"/>
      <c r="DE92" s="895"/>
      <c r="DF92" s="896"/>
      <c r="DG92" s="896"/>
      <c r="DH92" s="896"/>
      <c r="DI92" s="896"/>
      <c r="DJ92" s="896"/>
      <c r="DK92" s="896"/>
      <c r="DL92" s="896"/>
      <c r="DM92" s="896"/>
      <c r="DN92" s="897"/>
      <c r="DO92" s="895"/>
      <c r="DP92" s="896"/>
      <c r="DQ92" s="896"/>
      <c r="DR92" s="896"/>
      <c r="DS92" s="896"/>
      <c r="DT92" s="896"/>
      <c r="DU92" s="896"/>
      <c r="DV92" s="896"/>
      <c r="DW92" s="896"/>
      <c r="DX92" s="897"/>
      <c r="DY92" s="128"/>
      <c r="DZ92" s="128"/>
      <c r="EA92" s="128"/>
      <c r="EB92" s="128"/>
      <c r="EC92" s="128"/>
      <c r="ED92" s="197"/>
      <c r="EE92" s="198"/>
      <c r="EF92" s="204"/>
      <c r="EG92" s="204"/>
      <c r="EH92" s="204"/>
      <c r="EI92" s="204"/>
      <c r="EJ92" s="204"/>
      <c r="EK92" s="204"/>
      <c r="EL92" s="204"/>
      <c r="EM92" s="204"/>
      <c r="EN92" s="204"/>
      <c r="EO92" s="206"/>
      <c r="EP92" s="206"/>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6"/>
      <c r="FM92" s="206"/>
      <c r="FN92" s="206"/>
      <c r="FO92" s="206"/>
      <c r="FP92" s="206"/>
      <c r="FQ92" s="206"/>
      <c r="FR92" s="206"/>
      <c r="FS92" s="206"/>
      <c r="FT92" s="206"/>
      <c r="FU92" s="206"/>
      <c r="FV92" s="206"/>
      <c r="FW92" s="206"/>
      <c r="FX92" s="206"/>
      <c r="FY92" s="206"/>
      <c r="FZ92" s="206"/>
      <c r="GA92" s="206"/>
      <c r="GB92" s="206"/>
      <c r="GC92" s="206"/>
      <c r="GD92" s="206"/>
      <c r="GE92" s="206"/>
      <c r="GF92" s="206"/>
      <c r="GG92" s="206"/>
      <c r="GH92" s="206"/>
      <c r="GI92" s="206"/>
      <c r="GJ92" s="206"/>
      <c r="GK92" s="206"/>
      <c r="GL92" s="206"/>
      <c r="GM92" s="206"/>
    </row>
    <row r="93" spans="1:195" s="236" customFormat="1" ht="17.100000000000001" customHeight="1">
      <c r="A93" s="128"/>
      <c r="B93" s="12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128"/>
      <c r="BN93" s="128"/>
      <c r="BO93" s="128"/>
      <c r="BP93" s="128"/>
      <c r="BQ93" s="128"/>
      <c r="BR93" s="898">
        <v>6</v>
      </c>
      <c r="BS93" s="899"/>
      <c r="BT93" s="900"/>
      <c r="BU93" s="895"/>
      <c r="BV93" s="896"/>
      <c r="BW93" s="896"/>
      <c r="BX93" s="896"/>
      <c r="BY93" s="896"/>
      <c r="BZ93" s="897"/>
      <c r="CA93" s="895"/>
      <c r="CB93" s="896"/>
      <c r="CC93" s="897"/>
      <c r="CD93" s="895"/>
      <c r="CE93" s="896"/>
      <c r="CF93" s="896"/>
      <c r="CG93" s="896"/>
      <c r="CH93" s="896"/>
      <c r="CI93" s="896"/>
      <c r="CJ93" s="896"/>
      <c r="CK93" s="896"/>
      <c r="CL93" s="896"/>
      <c r="CM93" s="897"/>
      <c r="CN93" s="895"/>
      <c r="CO93" s="896"/>
      <c r="CP93" s="896"/>
      <c r="CQ93" s="896"/>
      <c r="CR93" s="896"/>
      <c r="CS93" s="897"/>
      <c r="CT93" s="895"/>
      <c r="CU93" s="896"/>
      <c r="CV93" s="897"/>
      <c r="CW93" s="895"/>
      <c r="CX93" s="896"/>
      <c r="CY93" s="896"/>
      <c r="CZ93" s="896"/>
      <c r="DA93" s="896"/>
      <c r="DB93" s="896"/>
      <c r="DC93" s="896"/>
      <c r="DD93" s="897"/>
      <c r="DE93" s="895"/>
      <c r="DF93" s="896"/>
      <c r="DG93" s="896"/>
      <c r="DH93" s="896"/>
      <c r="DI93" s="896"/>
      <c r="DJ93" s="896"/>
      <c r="DK93" s="896"/>
      <c r="DL93" s="896"/>
      <c r="DM93" s="896"/>
      <c r="DN93" s="897"/>
      <c r="DO93" s="895"/>
      <c r="DP93" s="896"/>
      <c r="DQ93" s="896"/>
      <c r="DR93" s="896"/>
      <c r="DS93" s="896"/>
      <c r="DT93" s="896"/>
      <c r="DU93" s="896"/>
      <c r="DV93" s="896"/>
      <c r="DW93" s="896"/>
      <c r="DX93" s="897"/>
      <c r="DY93" s="128"/>
      <c r="DZ93" s="128"/>
      <c r="EA93" s="128"/>
      <c r="EB93" s="128"/>
      <c r="EC93" s="128"/>
      <c r="ED93" s="197"/>
      <c r="EE93" s="198"/>
      <c r="EF93" s="204"/>
      <c r="EG93" s="204"/>
      <c r="EH93" s="204"/>
      <c r="EI93" s="204"/>
      <c r="EJ93" s="204"/>
      <c r="EK93" s="204"/>
      <c r="EL93" s="204"/>
      <c r="EM93" s="204"/>
      <c r="EN93" s="204"/>
      <c r="EO93" s="206"/>
      <c r="EP93" s="206"/>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6"/>
      <c r="FM93" s="206"/>
      <c r="FN93" s="206"/>
      <c r="FO93" s="206"/>
      <c r="FP93" s="206"/>
      <c r="FQ93" s="206"/>
      <c r="FR93" s="206"/>
      <c r="FS93" s="206"/>
      <c r="FT93" s="206"/>
      <c r="FU93" s="206"/>
      <c r="FV93" s="206"/>
      <c r="FW93" s="206"/>
      <c r="FX93" s="206"/>
      <c r="FY93" s="206"/>
      <c r="FZ93" s="206"/>
      <c r="GA93" s="206"/>
      <c r="GB93" s="206"/>
      <c r="GC93" s="206"/>
      <c r="GD93" s="206"/>
      <c r="GE93" s="206"/>
      <c r="GF93" s="206"/>
      <c r="GG93" s="206"/>
      <c r="GH93" s="206"/>
      <c r="GI93" s="206"/>
      <c r="GJ93" s="206"/>
      <c r="GK93" s="206"/>
      <c r="GL93" s="206"/>
      <c r="GM93" s="206"/>
    </row>
    <row r="94" spans="1:195" s="236" customFormat="1" ht="17.100000000000001" customHeight="1">
      <c r="A94" s="128"/>
      <c r="B94" s="128"/>
      <c r="C94" s="274"/>
      <c r="D94" s="274"/>
      <c r="E94" s="58"/>
      <c r="F94" s="58"/>
      <c r="G94" s="58"/>
      <c r="H94" s="58"/>
      <c r="I94" s="58"/>
      <c r="J94" s="58"/>
      <c r="K94" s="58"/>
      <c r="L94" s="58"/>
      <c r="M94" s="58"/>
      <c r="N94" s="58"/>
      <c r="O94" s="58"/>
      <c r="P94" s="58"/>
      <c r="Q94" s="58"/>
      <c r="R94" s="58"/>
      <c r="S94" s="58"/>
      <c r="T94" s="274"/>
      <c r="U94" s="58"/>
      <c r="V94" s="58"/>
      <c r="W94" s="58"/>
      <c r="X94" s="58"/>
      <c r="Y94" s="58"/>
      <c r="Z94" s="58"/>
      <c r="AA94" s="58"/>
      <c r="AB94" s="58"/>
      <c r="AC94" s="58"/>
      <c r="AD94" s="58"/>
      <c r="AE94" s="58"/>
      <c r="AF94" s="58"/>
      <c r="AG94" s="274"/>
      <c r="AH94" s="58"/>
      <c r="AI94" s="58"/>
      <c r="AJ94" s="58"/>
      <c r="AK94" s="58"/>
      <c r="AL94" s="58"/>
      <c r="AM94" s="58"/>
      <c r="AN94" s="58"/>
      <c r="AO94" s="58"/>
      <c r="AP94" s="58"/>
      <c r="AQ94" s="58"/>
      <c r="AR94" s="58"/>
      <c r="AS94" s="58"/>
      <c r="AT94" s="274"/>
      <c r="AU94" s="58"/>
      <c r="AV94" s="58"/>
      <c r="AW94" s="58"/>
      <c r="AX94" s="58"/>
      <c r="AY94" s="58"/>
      <c r="AZ94" s="58"/>
      <c r="BA94" s="58"/>
      <c r="BB94" s="58"/>
      <c r="BC94" s="58"/>
      <c r="BD94" s="58"/>
      <c r="BE94" s="58"/>
      <c r="BF94" s="58"/>
      <c r="BG94" s="58"/>
      <c r="BH94" s="58"/>
      <c r="BI94" s="58"/>
      <c r="BJ94" s="58"/>
      <c r="BK94" s="58"/>
      <c r="BL94" s="58"/>
      <c r="BM94" s="128"/>
      <c r="BN94" s="128"/>
      <c r="BO94" s="128"/>
      <c r="BP94" s="128"/>
      <c r="BQ94" s="128"/>
      <c r="BR94" s="898">
        <v>7</v>
      </c>
      <c r="BS94" s="899"/>
      <c r="BT94" s="900"/>
      <c r="BU94" s="895"/>
      <c r="BV94" s="896"/>
      <c r="BW94" s="896"/>
      <c r="BX94" s="896"/>
      <c r="BY94" s="896"/>
      <c r="BZ94" s="897"/>
      <c r="CA94" s="895"/>
      <c r="CB94" s="896"/>
      <c r="CC94" s="897"/>
      <c r="CD94" s="895"/>
      <c r="CE94" s="896"/>
      <c r="CF94" s="896"/>
      <c r="CG94" s="896"/>
      <c r="CH94" s="896"/>
      <c r="CI94" s="896"/>
      <c r="CJ94" s="896"/>
      <c r="CK94" s="896"/>
      <c r="CL94" s="896"/>
      <c r="CM94" s="897"/>
      <c r="CN94" s="895"/>
      <c r="CO94" s="896"/>
      <c r="CP94" s="896"/>
      <c r="CQ94" s="896"/>
      <c r="CR94" s="896"/>
      <c r="CS94" s="897"/>
      <c r="CT94" s="895"/>
      <c r="CU94" s="896"/>
      <c r="CV94" s="897"/>
      <c r="CW94" s="895"/>
      <c r="CX94" s="896"/>
      <c r="CY94" s="896"/>
      <c r="CZ94" s="896"/>
      <c r="DA94" s="896"/>
      <c r="DB94" s="896"/>
      <c r="DC94" s="896"/>
      <c r="DD94" s="897"/>
      <c r="DE94" s="895"/>
      <c r="DF94" s="896"/>
      <c r="DG94" s="896"/>
      <c r="DH94" s="896"/>
      <c r="DI94" s="896"/>
      <c r="DJ94" s="896"/>
      <c r="DK94" s="896"/>
      <c r="DL94" s="896"/>
      <c r="DM94" s="896"/>
      <c r="DN94" s="897"/>
      <c r="DO94" s="895"/>
      <c r="DP94" s="896"/>
      <c r="DQ94" s="896"/>
      <c r="DR94" s="896"/>
      <c r="DS94" s="896"/>
      <c r="DT94" s="896"/>
      <c r="DU94" s="896"/>
      <c r="DV94" s="896"/>
      <c r="DW94" s="896"/>
      <c r="DX94" s="897"/>
      <c r="DY94" s="128"/>
      <c r="DZ94" s="128"/>
      <c r="EA94" s="128"/>
      <c r="EB94" s="128"/>
      <c r="EC94" s="128"/>
      <c r="ED94" s="197"/>
      <c r="EE94" s="198"/>
      <c r="EF94" s="204"/>
      <c r="EG94" s="204"/>
      <c r="EH94" s="204"/>
      <c r="EI94" s="204"/>
      <c r="EJ94" s="204"/>
      <c r="EK94" s="204"/>
      <c r="EL94" s="204"/>
      <c r="EM94" s="204"/>
      <c r="EN94" s="204"/>
      <c r="EO94" s="206"/>
      <c r="EP94" s="206"/>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6"/>
      <c r="FM94" s="206"/>
      <c r="FN94" s="206"/>
      <c r="FO94" s="206"/>
      <c r="FP94" s="206"/>
      <c r="FQ94" s="206"/>
      <c r="FR94" s="206"/>
      <c r="FS94" s="206"/>
      <c r="FT94" s="206"/>
      <c r="FU94" s="206"/>
      <c r="FV94" s="206"/>
      <c r="FW94" s="206"/>
      <c r="FX94" s="206"/>
      <c r="FY94" s="206"/>
      <c r="FZ94" s="206"/>
      <c r="GA94" s="206"/>
      <c r="GB94" s="206"/>
      <c r="GC94" s="206"/>
      <c r="GD94" s="206"/>
      <c r="GE94" s="206"/>
      <c r="GF94" s="206"/>
      <c r="GG94" s="206"/>
      <c r="GH94" s="206"/>
      <c r="GI94" s="206"/>
      <c r="GJ94" s="206"/>
      <c r="GK94" s="206"/>
      <c r="GL94" s="206"/>
      <c r="GM94" s="206"/>
    </row>
    <row r="95" spans="1:195" s="236" customFormat="1" ht="17.100000000000001" customHeight="1">
      <c r="A95" s="128"/>
      <c r="B95" s="128"/>
      <c r="C95" s="274"/>
      <c r="D95" s="274"/>
      <c r="E95" s="58"/>
      <c r="F95" s="58"/>
      <c r="G95" s="58"/>
      <c r="H95" s="58"/>
      <c r="I95" s="58"/>
      <c r="J95" s="58"/>
      <c r="K95" s="58"/>
      <c r="L95" s="58"/>
      <c r="M95" s="58"/>
      <c r="N95" s="58"/>
      <c r="O95" s="58"/>
      <c r="P95" s="58"/>
      <c r="Q95" s="58"/>
      <c r="R95" s="58"/>
      <c r="S95" s="58"/>
      <c r="T95" s="274"/>
      <c r="U95" s="58"/>
      <c r="V95" s="58"/>
      <c r="W95" s="58"/>
      <c r="X95" s="58"/>
      <c r="Y95" s="58"/>
      <c r="Z95" s="58"/>
      <c r="AA95" s="58"/>
      <c r="AB95" s="58"/>
      <c r="AC95" s="58"/>
      <c r="AD95" s="58"/>
      <c r="AE95" s="58"/>
      <c r="AF95" s="58"/>
      <c r="AG95" s="274"/>
      <c r="AH95" s="58"/>
      <c r="AI95" s="58"/>
      <c r="AJ95" s="58"/>
      <c r="AK95" s="58"/>
      <c r="AL95" s="58"/>
      <c r="AM95" s="58"/>
      <c r="AN95" s="58"/>
      <c r="AO95" s="58"/>
      <c r="AP95" s="58"/>
      <c r="AQ95" s="58"/>
      <c r="AR95" s="58"/>
      <c r="AS95" s="58"/>
      <c r="AT95" s="274"/>
      <c r="AU95" s="58"/>
      <c r="AV95" s="58"/>
      <c r="AW95" s="58"/>
      <c r="AX95" s="58"/>
      <c r="AY95" s="58"/>
      <c r="AZ95" s="58"/>
      <c r="BA95" s="58"/>
      <c r="BB95" s="58"/>
      <c r="BC95" s="58"/>
      <c r="BD95" s="58"/>
      <c r="BE95" s="58"/>
      <c r="BF95" s="58"/>
      <c r="BG95" s="58"/>
      <c r="BH95" s="58"/>
      <c r="BI95" s="58"/>
      <c r="BJ95" s="58"/>
      <c r="BK95" s="58"/>
      <c r="BL95" s="58"/>
      <c r="BM95" s="128"/>
      <c r="BN95" s="128"/>
      <c r="BO95" s="128"/>
      <c r="BP95" s="128"/>
      <c r="BQ95" s="128"/>
      <c r="BR95" s="898">
        <v>8</v>
      </c>
      <c r="BS95" s="899"/>
      <c r="BT95" s="900"/>
      <c r="BU95" s="895"/>
      <c r="BV95" s="896"/>
      <c r="BW95" s="896"/>
      <c r="BX95" s="896"/>
      <c r="BY95" s="896"/>
      <c r="BZ95" s="897"/>
      <c r="CA95" s="895"/>
      <c r="CB95" s="896"/>
      <c r="CC95" s="897"/>
      <c r="CD95" s="895"/>
      <c r="CE95" s="896"/>
      <c r="CF95" s="896"/>
      <c r="CG95" s="896"/>
      <c r="CH95" s="896"/>
      <c r="CI95" s="896"/>
      <c r="CJ95" s="896"/>
      <c r="CK95" s="896"/>
      <c r="CL95" s="896"/>
      <c r="CM95" s="897"/>
      <c r="CN95" s="895"/>
      <c r="CO95" s="896"/>
      <c r="CP95" s="896"/>
      <c r="CQ95" s="896"/>
      <c r="CR95" s="896"/>
      <c r="CS95" s="897"/>
      <c r="CT95" s="895"/>
      <c r="CU95" s="896"/>
      <c r="CV95" s="897"/>
      <c r="CW95" s="895"/>
      <c r="CX95" s="896"/>
      <c r="CY95" s="896"/>
      <c r="CZ95" s="896"/>
      <c r="DA95" s="896"/>
      <c r="DB95" s="896"/>
      <c r="DC95" s="896"/>
      <c r="DD95" s="897"/>
      <c r="DE95" s="895"/>
      <c r="DF95" s="896"/>
      <c r="DG95" s="896"/>
      <c r="DH95" s="896"/>
      <c r="DI95" s="896"/>
      <c r="DJ95" s="896"/>
      <c r="DK95" s="896"/>
      <c r="DL95" s="896"/>
      <c r="DM95" s="896"/>
      <c r="DN95" s="897"/>
      <c r="DO95" s="895"/>
      <c r="DP95" s="896"/>
      <c r="DQ95" s="896"/>
      <c r="DR95" s="896"/>
      <c r="DS95" s="896"/>
      <c r="DT95" s="896"/>
      <c r="DU95" s="896"/>
      <c r="DV95" s="896"/>
      <c r="DW95" s="896"/>
      <c r="DX95" s="897"/>
      <c r="DY95" s="128"/>
      <c r="DZ95" s="128"/>
      <c r="EA95" s="128"/>
      <c r="EB95" s="128"/>
      <c r="EC95" s="128"/>
      <c r="ED95" s="197"/>
      <c r="EE95" s="198"/>
      <c r="EF95" s="204"/>
      <c r="EG95" s="204"/>
      <c r="EH95" s="204"/>
      <c r="EI95" s="204"/>
      <c r="EJ95" s="204"/>
      <c r="EK95" s="204"/>
      <c r="EL95" s="204"/>
      <c r="EM95" s="204"/>
      <c r="EN95" s="204"/>
      <c r="EO95" s="206"/>
      <c r="EP95" s="206"/>
      <c r="EQ95" s="206"/>
      <c r="ER95" s="206"/>
      <c r="ES95" s="206"/>
      <c r="ET95" s="206"/>
      <c r="EU95" s="206"/>
      <c r="EV95" s="206"/>
      <c r="EW95" s="206"/>
      <c r="EX95" s="206"/>
      <c r="EY95" s="206"/>
      <c r="EZ95" s="206"/>
      <c r="FA95" s="206"/>
      <c r="FB95" s="206"/>
      <c r="FC95" s="206"/>
      <c r="FD95" s="206"/>
      <c r="FE95" s="206"/>
      <c r="FF95" s="206"/>
      <c r="FG95" s="206"/>
      <c r="FH95" s="206"/>
      <c r="FI95" s="206"/>
      <c r="FJ95" s="206"/>
      <c r="FK95" s="206"/>
      <c r="FL95" s="206"/>
      <c r="FM95" s="206"/>
      <c r="FN95" s="206"/>
      <c r="FO95" s="206"/>
      <c r="FP95" s="206"/>
      <c r="FQ95" s="206"/>
      <c r="FR95" s="206"/>
      <c r="FS95" s="206"/>
      <c r="FT95" s="206"/>
      <c r="FU95" s="206"/>
      <c r="FV95" s="206"/>
      <c r="FW95" s="206"/>
      <c r="FX95" s="206"/>
      <c r="FY95" s="206"/>
      <c r="FZ95" s="206"/>
      <c r="GA95" s="206"/>
      <c r="GB95" s="206"/>
      <c r="GC95" s="206"/>
      <c r="GD95" s="206"/>
      <c r="GE95" s="206"/>
      <c r="GF95" s="206"/>
      <c r="GG95" s="206"/>
      <c r="GH95" s="206"/>
      <c r="GI95" s="206"/>
      <c r="GJ95" s="206"/>
      <c r="GK95" s="206"/>
      <c r="GL95" s="206"/>
      <c r="GM95" s="206"/>
    </row>
    <row r="96" spans="1:195" s="236" customFormat="1" ht="17.100000000000001" customHeight="1">
      <c r="A96" s="128"/>
      <c r="B96" s="128"/>
      <c r="C96" s="274"/>
      <c r="D96" s="274"/>
      <c r="E96" s="58"/>
      <c r="F96" s="58"/>
      <c r="G96" s="58"/>
      <c r="H96" s="58"/>
      <c r="I96" s="58"/>
      <c r="J96" s="58"/>
      <c r="K96" s="58"/>
      <c r="L96" s="58"/>
      <c r="M96" s="58"/>
      <c r="N96" s="58"/>
      <c r="O96" s="58"/>
      <c r="P96" s="58"/>
      <c r="Q96" s="58"/>
      <c r="R96" s="58"/>
      <c r="S96" s="58"/>
      <c r="T96" s="274"/>
      <c r="U96" s="58"/>
      <c r="V96" s="58"/>
      <c r="W96" s="58"/>
      <c r="X96" s="58"/>
      <c r="Y96" s="58"/>
      <c r="Z96" s="58"/>
      <c r="AA96" s="58"/>
      <c r="AB96" s="58"/>
      <c r="AC96" s="58"/>
      <c r="AD96" s="58"/>
      <c r="AE96" s="58"/>
      <c r="AF96" s="58"/>
      <c r="AG96" s="274"/>
      <c r="AH96" s="58"/>
      <c r="AI96" s="58"/>
      <c r="AJ96" s="58"/>
      <c r="AK96" s="58"/>
      <c r="AL96" s="58"/>
      <c r="AM96" s="58"/>
      <c r="AN96" s="58"/>
      <c r="AO96" s="58"/>
      <c r="AP96" s="58"/>
      <c r="AQ96" s="58"/>
      <c r="AR96" s="58"/>
      <c r="AS96" s="58"/>
      <c r="AT96" s="274"/>
      <c r="AU96" s="58"/>
      <c r="AV96" s="58"/>
      <c r="AW96" s="58"/>
      <c r="AX96" s="58"/>
      <c r="AY96" s="58"/>
      <c r="AZ96" s="58"/>
      <c r="BA96" s="58"/>
      <c r="BB96" s="58"/>
      <c r="BC96" s="58"/>
      <c r="BD96" s="58"/>
      <c r="BE96" s="58"/>
      <c r="BF96" s="58"/>
      <c r="BG96" s="58"/>
      <c r="BH96" s="58"/>
      <c r="BI96" s="58"/>
      <c r="BJ96" s="58"/>
      <c r="BK96" s="58"/>
      <c r="BL96" s="58"/>
      <c r="BM96" s="128"/>
      <c r="BN96" s="128"/>
      <c r="BO96" s="128"/>
      <c r="BP96" s="128"/>
      <c r="BQ96" s="128"/>
      <c r="BR96" s="898">
        <v>9</v>
      </c>
      <c r="BS96" s="899"/>
      <c r="BT96" s="900"/>
      <c r="BU96" s="895"/>
      <c r="BV96" s="896"/>
      <c r="BW96" s="896"/>
      <c r="BX96" s="896"/>
      <c r="BY96" s="896"/>
      <c r="BZ96" s="897"/>
      <c r="CA96" s="895"/>
      <c r="CB96" s="896"/>
      <c r="CC96" s="897"/>
      <c r="CD96" s="895"/>
      <c r="CE96" s="896"/>
      <c r="CF96" s="896"/>
      <c r="CG96" s="896"/>
      <c r="CH96" s="896"/>
      <c r="CI96" s="896"/>
      <c r="CJ96" s="896"/>
      <c r="CK96" s="896"/>
      <c r="CL96" s="896"/>
      <c r="CM96" s="897"/>
      <c r="CN96" s="895"/>
      <c r="CO96" s="896"/>
      <c r="CP96" s="896"/>
      <c r="CQ96" s="896"/>
      <c r="CR96" s="896"/>
      <c r="CS96" s="897"/>
      <c r="CT96" s="895"/>
      <c r="CU96" s="896"/>
      <c r="CV96" s="897"/>
      <c r="CW96" s="895"/>
      <c r="CX96" s="896"/>
      <c r="CY96" s="896"/>
      <c r="CZ96" s="896"/>
      <c r="DA96" s="896"/>
      <c r="DB96" s="896"/>
      <c r="DC96" s="896"/>
      <c r="DD96" s="897"/>
      <c r="DE96" s="895"/>
      <c r="DF96" s="896"/>
      <c r="DG96" s="896"/>
      <c r="DH96" s="896"/>
      <c r="DI96" s="896"/>
      <c r="DJ96" s="896"/>
      <c r="DK96" s="896"/>
      <c r="DL96" s="896"/>
      <c r="DM96" s="896"/>
      <c r="DN96" s="897"/>
      <c r="DO96" s="895"/>
      <c r="DP96" s="896"/>
      <c r="DQ96" s="896"/>
      <c r="DR96" s="896"/>
      <c r="DS96" s="896"/>
      <c r="DT96" s="896"/>
      <c r="DU96" s="896"/>
      <c r="DV96" s="896"/>
      <c r="DW96" s="896"/>
      <c r="DX96" s="897"/>
      <c r="DY96" s="128"/>
      <c r="DZ96" s="128"/>
      <c r="EA96" s="128"/>
      <c r="EB96" s="128"/>
      <c r="EC96" s="128"/>
      <c r="ED96" s="197"/>
      <c r="EE96" s="198"/>
      <c r="EF96" s="204"/>
      <c r="EG96" s="204"/>
      <c r="EH96" s="204"/>
      <c r="EI96" s="204"/>
      <c r="EJ96" s="204"/>
      <c r="EK96" s="204"/>
      <c r="EL96" s="204"/>
      <c r="EM96" s="204"/>
      <c r="EN96" s="204"/>
      <c r="EO96" s="206"/>
      <c r="EP96" s="206"/>
      <c r="EQ96" s="206"/>
      <c r="ER96" s="206"/>
      <c r="ES96" s="206"/>
      <c r="ET96" s="206"/>
      <c r="EU96" s="206"/>
      <c r="EV96" s="206"/>
      <c r="EW96" s="206"/>
      <c r="EX96" s="206"/>
      <c r="EY96" s="206"/>
      <c r="EZ96" s="206"/>
      <c r="FA96" s="206"/>
      <c r="FB96" s="206"/>
      <c r="FC96" s="206"/>
      <c r="FD96" s="206"/>
      <c r="FE96" s="206"/>
      <c r="FF96" s="206"/>
      <c r="FG96" s="206"/>
      <c r="FH96" s="206"/>
      <c r="FI96" s="206"/>
      <c r="FJ96" s="206"/>
      <c r="FK96" s="206"/>
      <c r="FL96" s="206"/>
      <c r="FM96" s="206"/>
      <c r="FN96" s="206"/>
      <c r="FO96" s="206"/>
      <c r="FP96" s="206"/>
      <c r="FQ96" s="206"/>
      <c r="FR96" s="206"/>
      <c r="FS96" s="206"/>
      <c r="FT96" s="206"/>
      <c r="FU96" s="206"/>
      <c r="FV96" s="206"/>
      <c r="FW96" s="206"/>
      <c r="FX96" s="206"/>
      <c r="FY96" s="206"/>
      <c r="FZ96" s="206"/>
      <c r="GA96" s="206"/>
      <c r="GB96" s="206"/>
      <c r="GC96" s="206"/>
      <c r="GD96" s="206"/>
      <c r="GE96" s="206"/>
      <c r="GF96" s="206"/>
      <c r="GG96" s="206"/>
      <c r="GH96" s="206"/>
      <c r="GI96" s="206"/>
      <c r="GJ96" s="206"/>
      <c r="GK96" s="206"/>
      <c r="GL96" s="206"/>
      <c r="GM96" s="206"/>
    </row>
    <row r="97" spans="1:195" s="236" customFormat="1" ht="17.100000000000001" customHeight="1">
      <c r="A97" s="128"/>
      <c r="B97" s="128"/>
      <c r="C97" s="274"/>
      <c r="D97" s="274"/>
      <c r="E97" s="58"/>
      <c r="F97" s="58"/>
      <c r="G97" s="58"/>
      <c r="H97" s="58"/>
      <c r="I97" s="58"/>
      <c r="J97" s="58"/>
      <c r="K97" s="58"/>
      <c r="L97" s="58"/>
      <c r="M97" s="58"/>
      <c r="N97" s="58"/>
      <c r="O97" s="58"/>
      <c r="P97" s="58"/>
      <c r="Q97" s="58"/>
      <c r="R97" s="58"/>
      <c r="S97" s="58"/>
      <c r="T97" s="274"/>
      <c r="U97" s="58"/>
      <c r="V97" s="58"/>
      <c r="W97" s="58"/>
      <c r="X97" s="58"/>
      <c r="Y97" s="58"/>
      <c r="Z97" s="58"/>
      <c r="AA97" s="58"/>
      <c r="AB97" s="58"/>
      <c r="AC97" s="58"/>
      <c r="AD97" s="58"/>
      <c r="AE97" s="58"/>
      <c r="AF97" s="58"/>
      <c r="AG97" s="274"/>
      <c r="AH97" s="58"/>
      <c r="AI97" s="58"/>
      <c r="AJ97" s="58"/>
      <c r="AK97" s="58"/>
      <c r="AL97" s="58"/>
      <c r="AM97" s="58"/>
      <c r="AN97" s="58"/>
      <c r="AO97" s="58"/>
      <c r="AP97" s="58"/>
      <c r="AQ97" s="58"/>
      <c r="AR97" s="58"/>
      <c r="AS97" s="58"/>
      <c r="AT97" s="274"/>
      <c r="AU97" s="58"/>
      <c r="AV97" s="58"/>
      <c r="AW97" s="58"/>
      <c r="AX97" s="58"/>
      <c r="AY97" s="58"/>
      <c r="AZ97" s="58"/>
      <c r="BA97" s="58"/>
      <c r="BB97" s="58"/>
      <c r="BC97" s="58"/>
      <c r="BD97" s="58"/>
      <c r="BE97" s="58"/>
      <c r="BF97" s="58"/>
      <c r="BG97" s="58"/>
      <c r="BH97" s="58"/>
      <c r="BI97" s="58"/>
      <c r="BJ97" s="58"/>
      <c r="BK97" s="58"/>
      <c r="BL97" s="58"/>
      <c r="BM97" s="128"/>
      <c r="BN97" s="128"/>
      <c r="BO97" s="128"/>
      <c r="BP97" s="128"/>
      <c r="BQ97" s="128"/>
      <c r="BR97" s="898">
        <v>10</v>
      </c>
      <c r="BS97" s="899"/>
      <c r="BT97" s="900"/>
      <c r="BU97" s="895"/>
      <c r="BV97" s="896"/>
      <c r="BW97" s="896"/>
      <c r="BX97" s="896"/>
      <c r="BY97" s="896"/>
      <c r="BZ97" s="897"/>
      <c r="CA97" s="895"/>
      <c r="CB97" s="896"/>
      <c r="CC97" s="897"/>
      <c r="CD97" s="895"/>
      <c r="CE97" s="896"/>
      <c r="CF97" s="896"/>
      <c r="CG97" s="896"/>
      <c r="CH97" s="896"/>
      <c r="CI97" s="896"/>
      <c r="CJ97" s="896"/>
      <c r="CK97" s="896"/>
      <c r="CL97" s="896"/>
      <c r="CM97" s="897"/>
      <c r="CN97" s="895"/>
      <c r="CO97" s="896"/>
      <c r="CP97" s="896"/>
      <c r="CQ97" s="896"/>
      <c r="CR97" s="896"/>
      <c r="CS97" s="897"/>
      <c r="CT97" s="895"/>
      <c r="CU97" s="896"/>
      <c r="CV97" s="897"/>
      <c r="CW97" s="895"/>
      <c r="CX97" s="896"/>
      <c r="CY97" s="896"/>
      <c r="CZ97" s="896"/>
      <c r="DA97" s="896"/>
      <c r="DB97" s="896"/>
      <c r="DC97" s="896"/>
      <c r="DD97" s="897"/>
      <c r="DE97" s="895"/>
      <c r="DF97" s="896"/>
      <c r="DG97" s="896"/>
      <c r="DH97" s="896"/>
      <c r="DI97" s="896"/>
      <c r="DJ97" s="896"/>
      <c r="DK97" s="896"/>
      <c r="DL97" s="896"/>
      <c r="DM97" s="896"/>
      <c r="DN97" s="897"/>
      <c r="DO97" s="895"/>
      <c r="DP97" s="896"/>
      <c r="DQ97" s="896"/>
      <c r="DR97" s="896"/>
      <c r="DS97" s="896"/>
      <c r="DT97" s="896"/>
      <c r="DU97" s="896"/>
      <c r="DV97" s="896"/>
      <c r="DW97" s="896"/>
      <c r="DX97" s="897"/>
      <c r="DY97" s="128"/>
      <c r="DZ97" s="128"/>
      <c r="EA97" s="128"/>
      <c r="EB97" s="128"/>
      <c r="EC97" s="128"/>
      <c r="ED97" s="197"/>
      <c r="EE97" s="198"/>
      <c r="EF97" s="204"/>
      <c r="EG97" s="204"/>
      <c r="EH97" s="204"/>
      <c r="EI97" s="204"/>
      <c r="EJ97" s="204"/>
      <c r="EK97" s="204"/>
      <c r="EL97" s="204"/>
      <c r="EM97" s="204"/>
      <c r="EN97" s="204"/>
      <c r="EO97" s="206"/>
      <c r="EP97" s="206"/>
      <c r="EQ97" s="206"/>
      <c r="ER97" s="206"/>
      <c r="ES97" s="206"/>
      <c r="ET97" s="206"/>
      <c r="EU97" s="206"/>
      <c r="EV97" s="206"/>
      <c r="EW97" s="206"/>
      <c r="EX97" s="206"/>
      <c r="EY97" s="206"/>
      <c r="EZ97" s="206"/>
      <c r="FA97" s="206"/>
      <c r="FB97" s="206"/>
      <c r="FC97" s="206"/>
      <c r="FD97" s="206"/>
      <c r="FE97" s="206"/>
      <c r="FF97" s="206"/>
      <c r="FG97" s="206"/>
      <c r="FH97" s="206"/>
      <c r="FI97" s="206"/>
      <c r="FJ97" s="206"/>
      <c r="FK97" s="206"/>
      <c r="FL97" s="206"/>
      <c r="FM97" s="206"/>
      <c r="FN97" s="206"/>
      <c r="FO97" s="206"/>
      <c r="FP97" s="206"/>
      <c r="FQ97" s="206"/>
      <c r="FR97" s="206"/>
      <c r="FS97" s="206"/>
      <c r="FT97" s="206"/>
      <c r="FU97" s="206"/>
      <c r="FV97" s="206"/>
      <c r="FW97" s="206"/>
      <c r="FX97" s="206"/>
      <c r="FY97" s="206"/>
      <c r="FZ97" s="206"/>
      <c r="GA97" s="206"/>
      <c r="GB97" s="206"/>
      <c r="GC97" s="206"/>
      <c r="GD97" s="206"/>
      <c r="GE97" s="206"/>
      <c r="GF97" s="206"/>
      <c r="GG97" s="206"/>
      <c r="GH97" s="206"/>
      <c r="GI97" s="206"/>
      <c r="GJ97" s="206"/>
      <c r="GK97" s="206"/>
      <c r="GL97" s="206"/>
      <c r="GM97" s="206"/>
    </row>
    <row r="98" spans="1:195" s="236" customFormat="1" ht="17.100000000000001" customHeight="1">
      <c r="A98" s="128"/>
      <c r="B98" s="128"/>
      <c r="C98" s="274"/>
      <c r="D98" s="274"/>
      <c r="E98" s="58"/>
      <c r="F98" s="58"/>
      <c r="G98" s="58"/>
      <c r="H98" s="58"/>
      <c r="I98" s="58"/>
      <c r="J98" s="58"/>
      <c r="K98" s="58"/>
      <c r="L98" s="58"/>
      <c r="M98" s="58"/>
      <c r="N98" s="58"/>
      <c r="O98" s="58"/>
      <c r="P98" s="58"/>
      <c r="Q98" s="58"/>
      <c r="R98" s="58"/>
      <c r="S98" s="58"/>
      <c r="T98" s="274"/>
      <c r="U98" s="58"/>
      <c r="V98" s="58"/>
      <c r="W98" s="58"/>
      <c r="X98" s="58"/>
      <c r="Y98" s="58"/>
      <c r="Z98" s="58"/>
      <c r="AA98" s="58"/>
      <c r="AB98" s="58"/>
      <c r="AC98" s="58"/>
      <c r="AD98" s="58"/>
      <c r="AE98" s="58"/>
      <c r="AF98" s="58"/>
      <c r="AG98" s="274"/>
      <c r="AH98" s="58"/>
      <c r="AI98" s="58"/>
      <c r="AJ98" s="58"/>
      <c r="AK98" s="58"/>
      <c r="AL98" s="58"/>
      <c r="AM98" s="58"/>
      <c r="AN98" s="58"/>
      <c r="AO98" s="58"/>
      <c r="AP98" s="58"/>
      <c r="AQ98" s="58"/>
      <c r="AR98" s="58"/>
      <c r="AS98" s="58"/>
      <c r="AT98" s="274"/>
      <c r="AU98" s="58"/>
      <c r="AV98" s="58"/>
      <c r="AW98" s="58"/>
      <c r="AX98" s="58"/>
      <c r="AY98" s="58"/>
      <c r="AZ98" s="58"/>
      <c r="BA98" s="58"/>
      <c r="BB98" s="58"/>
      <c r="BC98" s="58"/>
      <c r="BD98" s="58"/>
      <c r="BE98" s="58"/>
      <c r="BF98" s="58"/>
      <c r="BG98" s="58"/>
      <c r="BH98" s="58"/>
      <c r="BI98" s="58"/>
      <c r="BJ98" s="58"/>
      <c r="BK98" s="58"/>
      <c r="BL98" s="58"/>
      <c r="BM98" s="128"/>
      <c r="BN98" s="128"/>
      <c r="BO98" s="128"/>
      <c r="BP98" s="128"/>
      <c r="BQ98" s="128"/>
      <c r="BR98" s="898">
        <v>11</v>
      </c>
      <c r="BS98" s="899"/>
      <c r="BT98" s="900"/>
      <c r="BU98" s="895"/>
      <c r="BV98" s="896"/>
      <c r="BW98" s="896"/>
      <c r="BX98" s="896"/>
      <c r="BY98" s="896"/>
      <c r="BZ98" s="897"/>
      <c r="CA98" s="895"/>
      <c r="CB98" s="896"/>
      <c r="CC98" s="897"/>
      <c r="CD98" s="895"/>
      <c r="CE98" s="896"/>
      <c r="CF98" s="896"/>
      <c r="CG98" s="896"/>
      <c r="CH98" s="896"/>
      <c r="CI98" s="896"/>
      <c r="CJ98" s="896"/>
      <c r="CK98" s="896"/>
      <c r="CL98" s="896"/>
      <c r="CM98" s="897"/>
      <c r="CN98" s="895"/>
      <c r="CO98" s="896"/>
      <c r="CP98" s="896"/>
      <c r="CQ98" s="896"/>
      <c r="CR98" s="896"/>
      <c r="CS98" s="897"/>
      <c r="CT98" s="895"/>
      <c r="CU98" s="896"/>
      <c r="CV98" s="897"/>
      <c r="CW98" s="895"/>
      <c r="CX98" s="896"/>
      <c r="CY98" s="896"/>
      <c r="CZ98" s="896"/>
      <c r="DA98" s="896"/>
      <c r="DB98" s="896"/>
      <c r="DC98" s="896"/>
      <c r="DD98" s="897"/>
      <c r="DE98" s="895"/>
      <c r="DF98" s="896"/>
      <c r="DG98" s="896"/>
      <c r="DH98" s="896"/>
      <c r="DI98" s="896"/>
      <c r="DJ98" s="896"/>
      <c r="DK98" s="896"/>
      <c r="DL98" s="896"/>
      <c r="DM98" s="896"/>
      <c r="DN98" s="897"/>
      <c r="DO98" s="895"/>
      <c r="DP98" s="896"/>
      <c r="DQ98" s="896"/>
      <c r="DR98" s="896"/>
      <c r="DS98" s="896"/>
      <c r="DT98" s="896"/>
      <c r="DU98" s="896"/>
      <c r="DV98" s="896"/>
      <c r="DW98" s="896"/>
      <c r="DX98" s="897"/>
      <c r="DY98" s="128"/>
      <c r="DZ98" s="128"/>
      <c r="EA98" s="128"/>
      <c r="EB98" s="128"/>
      <c r="EC98" s="128"/>
      <c r="ED98" s="197"/>
      <c r="EE98" s="198"/>
      <c r="EF98" s="204"/>
      <c r="EG98" s="204"/>
      <c r="EH98" s="204"/>
      <c r="EI98" s="204"/>
      <c r="EJ98" s="204"/>
      <c r="EK98" s="204"/>
      <c r="EL98" s="204"/>
      <c r="EM98" s="204"/>
      <c r="EN98" s="204"/>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06"/>
      <c r="FM98" s="206"/>
      <c r="FN98" s="206"/>
      <c r="FO98" s="206"/>
      <c r="FP98" s="206"/>
      <c r="FQ98" s="206"/>
      <c r="FR98" s="206"/>
      <c r="FS98" s="206"/>
      <c r="FT98" s="206"/>
      <c r="FU98" s="206"/>
      <c r="FV98" s="206"/>
      <c r="FW98" s="206"/>
      <c r="FX98" s="206"/>
      <c r="FY98" s="206"/>
      <c r="FZ98" s="206"/>
      <c r="GA98" s="206"/>
      <c r="GB98" s="206"/>
      <c r="GC98" s="206"/>
      <c r="GD98" s="206"/>
      <c r="GE98" s="206"/>
      <c r="GF98" s="206"/>
      <c r="GG98" s="206"/>
      <c r="GH98" s="206"/>
      <c r="GI98" s="206"/>
      <c r="GJ98" s="206"/>
      <c r="GK98" s="206"/>
      <c r="GL98" s="206"/>
      <c r="GM98" s="206"/>
    </row>
    <row r="99" spans="1:195" s="236" customFormat="1" ht="17.100000000000001" customHeight="1">
      <c r="A99" s="128"/>
      <c r="B99" s="128"/>
      <c r="C99" s="274"/>
      <c r="D99" s="274"/>
      <c r="E99" s="58"/>
      <c r="F99" s="58"/>
      <c r="G99" s="58"/>
      <c r="H99" s="58"/>
      <c r="I99" s="58"/>
      <c r="J99" s="58"/>
      <c r="K99" s="58"/>
      <c r="L99" s="58"/>
      <c r="M99" s="58"/>
      <c r="N99" s="58"/>
      <c r="O99" s="58"/>
      <c r="P99" s="58"/>
      <c r="Q99" s="58"/>
      <c r="R99" s="58"/>
      <c r="S99" s="58"/>
      <c r="T99" s="274"/>
      <c r="U99" s="58"/>
      <c r="V99" s="58"/>
      <c r="W99" s="58"/>
      <c r="X99" s="58"/>
      <c r="Y99" s="58"/>
      <c r="Z99" s="58"/>
      <c r="AA99" s="58"/>
      <c r="AB99" s="58"/>
      <c r="AC99" s="58"/>
      <c r="AD99" s="58"/>
      <c r="AE99" s="58"/>
      <c r="AF99" s="58"/>
      <c r="AG99" s="274"/>
      <c r="AH99" s="58"/>
      <c r="AI99" s="58"/>
      <c r="AJ99" s="58"/>
      <c r="AK99" s="58"/>
      <c r="AL99" s="58"/>
      <c r="AM99" s="58"/>
      <c r="AN99" s="58"/>
      <c r="AO99" s="58"/>
      <c r="AP99" s="58"/>
      <c r="AQ99" s="58"/>
      <c r="AR99" s="58"/>
      <c r="AS99" s="58"/>
      <c r="AT99" s="274"/>
      <c r="AU99" s="58"/>
      <c r="AV99" s="58"/>
      <c r="AW99" s="58"/>
      <c r="AX99" s="58"/>
      <c r="AY99" s="58"/>
      <c r="AZ99" s="58"/>
      <c r="BA99" s="58"/>
      <c r="BB99" s="58"/>
      <c r="BC99" s="58"/>
      <c r="BD99" s="58"/>
      <c r="BE99" s="58"/>
      <c r="BF99" s="58"/>
      <c r="BG99" s="58"/>
      <c r="BH99" s="58"/>
      <c r="BI99" s="58"/>
      <c r="BJ99" s="58"/>
      <c r="BK99" s="58"/>
      <c r="BL99" s="58"/>
      <c r="BM99" s="128"/>
      <c r="BN99" s="128"/>
      <c r="BO99" s="128"/>
      <c r="BP99" s="128"/>
      <c r="BQ99" s="128"/>
      <c r="BR99" s="898">
        <v>12</v>
      </c>
      <c r="BS99" s="899"/>
      <c r="BT99" s="900"/>
      <c r="BU99" s="895"/>
      <c r="BV99" s="896"/>
      <c r="BW99" s="896"/>
      <c r="BX99" s="896"/>
      <c r="BY99" s="896"/>
      <c r="BZ99" s="897"/>
      <c r="CA99" s="895"/>
      <c r="CB99" s="896"/>
      <c r="CC99" s="897"/>
      <c r="CD99" s="895"/>
      <c r="CE99" s="896"/>
      <c r="CF99" s="896"/>
      <c r="CG99" s="896"/>
      <c r="CH99" s="896"/>
      <c r="CI99" s="896"/>
      <c r="CJ99" s="896"/>
      <c r="CK99" s="896"/>
      <c r="CL99" s="896"/>
      <c r="CM99" s="897"/>
      <c r="CN99" s="895"/>
      <c r="CO99" s="896"/>
      <c r="CP99" s="896"/>
      <c r="CQ99" s="896"/>
      <c r="CR99" s="896"/>
      <c r="CS99" s="897"/>
      <c r="CT99" s="895"/>
      <c r="CU99" s="896"/>
      <c r="CV99" s="897"/>
      <c r="CW99" s="895"/>
      <c r="CX99" s="896"/>
      <c r="CY99" s="896"/>
      <c r="CZ99" s="896"/>
      <c r="DA99" s="896"/>
      <c r="DB99" s="896"/>
      <c r="DC99" s="896"/>
      <c r="DD99" s="897"/>
      <c r="DE99" s="895"/>
      <c r="DF99" s="896"/>
      <c r="DG99" s="896"/>
      <c r="DH99" s="896"/>
      <c r="DI99" s="896"/>
      <c r="DJ99" s="896"/>
      <c r="DK99" s="896"/>
      <c r="DL99" s="896"/>
      <c r="DM99" s="896"/>
      <c r="DN99" s="897"/>
      <c r="DO99" s="895"/>
      <c r="DP99" s="896"/>
      <c r="DQ99" s="896"/>
      <c r="DR99" s="896"/>
      <c r="DS99" s="896"/>
      <c r="DT99" s="896"/>
      <c r="DU99" s="896"/>
      <c r="DV99" s="896"/>
      <c r="DW99" s="896"/>
      <c r="DX99" s="897"/>
      <c r="DY99" s="128"/>
      <c r="DZ99" s="128"/>
      <c r="EA99" s="128"/>
      <c r="EB99" s="128"/>
      <c r="EC99" s="128"/>
      <c r="ED99" s="197"/>
      <c r="EE99" s="198"/>
      <c r="EF99" s="204"/>
      <c r="EG99" s="204"/>
      <c r="EH99" s="204"/>
      <c r="EI99" s="204"/>
      <c r="EJ99" s="204"/>
      <c r="EK99" s="204"/>
      <c r="EL99" s="204"/>
      <c r="EM99" s="204"/>
      <c r="EN99" s="204"/>
      <c r="EO99" s="206"/>
      <c r="EP99" s="206"/>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06"/>
      <c r="FM99" s="206"/>
      <c r="FN99" s="206"/>
      <c r="FO99" s="206"/>
      <c r="FP99" s="206"/>
      <c r="FQ99" s="206"/>
      <c r="FR99" s="206"/>
      <c r="FS99" s="206"/>
      <c r="FT99" s="206"/>
      <c r="FU99" s="206"/>
      <c r="FV99" s="206"/>
      <c r="FW99" s="206"/>
      <c r="FX99" s="206"/>
      <c r="FY99" s="206"/>
      <c r="FZ99" s="206"/>
      <c r="GA99" s="206"/>
      <c r="GB99" s="206"/>
      <c r="GC99" s="206"/>
      <c r="GD99" s="206"/>
      <c r="GE99" s="206"/>
      <c r="GF99" s="206"/>
      <c r="GG99" s="206"/>
      <c r="GH99" s="206"/>
      <c r="GI99" s="206"/>
      <c r="GJ99" s="206"/>
      <c r="GK99" s="206"/>
      <c r="GL99" s="206"/>
      <c r="GM99" s="206"/>
    </row>
    <row r="100" spans="1:195" s="236" customFormat="1" ht="17.100000000000001" customHeight="1">
      <c r="A100" s="128"/>
      <c r="B100" s="128"/>
      <c r="C100" s="274"/>
      <c r="D100" s="274"/>
      <c r="E100" s="58"/>
      <c r="F100" s="58"/>
      <c r="G100" s="58"/>
      <c r="H100" s="58"/>
      <c r="I100" s="58"/>
      <c r="J100" s="58"/>
      <c r="K100" s="58"/>
      <c r="L100" s="58"/>
      <c r="M100" s="58"/>
      <c r="N100" s="58"/>
      <c r="O100" s="58"/>
      <c r="P100" s="58"/>
      <c r="Q100" s="58"/>
      <c r="R100" s="58"/>
      <c r="S100" s="58"/>
      <c r="T100" s="274"/>
      <c r="U100" s="58"/>
      <c r="V100" s="58"/>
      <c r="W100" s="58"/>
      <c r="X100" s="58"/>
      <c r="Y100" s="58"/>
      <c r="Z100" s="58"/>
      <c r="AA100" s="58"/>
      <c r="AB100" s="58"/>
      <c r="AC100" s="58"/>
      <c r="AD100" s="58"/>
      <c r="AE100" s="58"/>
      <c r="AF100" s="58"/>
      <c r="AG100" s="274"/>
      <c r="AH100" s="58"/>
      <c r="AI100" s="58"/>
      <c r="AJ100" s="58"/>
      <c r="AK100" s="58"/>
      <c r="AL100" s="58"/>
      <c r="AM100" s="58"/>
      <c r="AN100" s="58"/>
      <c r="AO100" s="58"/>
      <c r="AP100" s="58"/>
      <c r="AQ100" s="58"/>
      <c r="AR100" s="58"/>
      <c r="AS100" s="58"/>
      <c r="AT100" s="274"/>
      <c r="AU100" s="58"/>
      <c r="AV100" s="58"/>
      <c r="AW100" s="58"/>
      <c r="AX100" s="58"/>
      <c r="AY100" s="58"/>
      <c r="AZ100" s="58"/>
      <c r="BA100" s="58"/>
      <c r="BB100" s="58"/>
      <c r="BC100" s="58"/>
      <c r="BD100" s="58"/>
      <c r="BE100" s="58"/>
      <c r="BF100" s="58"/>
      <c r="BG100" s="58"/>
      <c r="BH100" s="58"/>
      <c r="BI100" s="58"/>
      <c r="BJ100" s="58"/>
      <c r="BK100" s="58"/>
      <c r="BL100" s="58"/>
      <c r="BM100" s="128"/>
      <c r="BN100" s="128"/>
      <c r="BO100" s="128"/>
      <c r="BP100" s="128"/>
      <c r="BQ100" s="128"/>
      <c r="BR100" s="898">
        <v>13</v>
      </c>
      <c r="BS100" s="899"/>
      <c r="BT100" s="900"/>
      <c r="BU100" s="895"/>
      <c r="BV100" s="896"/>
      <c r="BW100" s="896"/>
      <c r="BX100" s="896"/>
      <c r="BY100" s="896"/>
      <c r="BZ100" s="897"/>
      <c r="CA100" s="895"/>
      <c r="CB100" s="896"/>
      <c r="CC100" s="897"/>
      <c r="CD100" s="895"/>
      <c r="CE100" s="896"/>
      <c r="CF100" s="896"/>
      <c r="CG100" s="896"/>
      <c r="CH100" s="896"/>
      <c r="CI100" s="896"/>
      <c r="CJ100" s="896"/>
      <c r="CK100" s="896"/>
      <c r="CL100" s="896"/>
      <c r="CM100" s="897"/>
      <c r="CN100" s="895"/>
      <c r="CO100" s="896"/>
      <c r="CP100" s="896"/>
      <c r="CQ100" s="896"/>
      <c r="CR100" s="896"/>
      <c r="CS100" s="897"/>
      <c r="CT100" s="895"/>
      <c r="CU100" s="896"/>
      <c r="CV100" s="897"/>
      <c r="CW100" s="895"/>
      <c r="CX100" s="896"/>
      <c r="CY100" s="896"/>
      <c r="CZ100" s="896"/>
      <c r="DA100" s="896"/>
      <c r="DB100" s="896"/>
      <c r="DC100" s="896"/>
      <c r="DD100" s="897"/>
      <c r="DE100" s="895"/>
      <c r="DF100" s="896"/>
      <c r="DG100" s="896"/>
      <c r="DH100" s="896"/>
      <c r="DI100" s="896"/>
      <c r="DJ100" s="896"/>
      <c r="DK100" s="896"/>
      <c r="DL100" s="896"/>
      <c r="DM100" s="896"/>
      <c r="DN100" s="897"/>
      <c r="DO100" s="895"/>
      <c r="DP100" s="896"/>
      <c r="DQ100" s="896"/>
      <c r="DR100" s="896"/>
      <c r="DS100" s="896"/>
      <c r="DT100" s="896"/>
      <c r="DU100" s="896"/>
      <c r="DV100" s="896"/>
      <c r="DW100" s="896"/>
      <c r="DX100" s="897"/>
      <c r="DY100" s="128"/>
      <c r="DZ100" s="128"/>
      <c r="EA100" s="128"/>
      <c r="EB100" s="128"/>
      <c r="EC100" s="128"/>
      <c r="ED100" s="197"/>
      <c r="EE100" s="198"/>
      <c r="EF100" s="204"/>
      <c r="EG100" s="204"/>
      <c r="EH100" s="204"/>
      <c r="EI100" s="204"/>
      <c r="EJ100" s="204"/>
      <c r="EK100" s="204"/>
      <c r="EL100" s="204"/>
      <c r="EM100" s="204"/>
      <c r="EN100" s="204"/>
      <c r="EO100" s="206"/>
      <c r="EP100" s="206"/>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06"/>
      <c r="FM100" s="206"/>
      <c r="FN100" s="206"/>
      <c r="FO100" s="206"/>
      <c r="FP100" s="206"/>
      <c r="FQ100" s="206"/>
      <c r="FR100" s="206"/>
      <c r="FS100" s="206"/>
      <c r="FT100" s="206"/>
      <c r="FU100" s="206"/>
      <c r="FV100" s="206"/>
      <c r="FW100" s="206"/>
      <c r="FX100" s="206"/>
      <c r="FY100" s="206"/>
      <c r="FZ100" s="206"/>
      <c r="GA100" s="206"/>
      <c r="GB100" s="206"/>
      <c r="GC100" s="206"/>
      <c r="GD100" s="206"/>
      <c r="GE100" s="206"/>
      <c r="GF100" s="206"/>
      <c r="GG100" s="206"/>
      <c r="GH100" s="206"/>
      <c r="GI100" s="206"/>
      <c r="GJ100" s="206"/>
      <c r="GK100" s="206"/>
      <c r="GL100" s="206"/>
      <c r="GM100" s="206"/>
    </row>
    <row r="101" spans="1:195" s="236" customFormat="1" ht="17.100000000000001" customHeight="1">
      <c r="A101" s="128"/>
      <c r="B101" s="128"/>
      <c r="C101" s="274"/>
      <c r="D101" s="274"/>
      <c r="E101" s="58"/>
      <c r="F101" s="58"/>
      <c r="G101" s="58"/>
      <c r="H101" s="58"/>
      <c r="I101" s="58"/>
      <c r="J101" s="58"/>
      <c r="K101" s="58"/>
      <c r="L101" s="58"/>
      <c r="M101" s="58"/>
      <c r="N101" s="58"/>
      <c r="O101" s="58"/>
      <c r="P101" s="58"/>
      <c r="Q101" s="58"/>
      <c r="R101" s="58"/>
      <c r="S101" s="58"/>
      <c r="T101" s="274"/>
      <c r="U101" s="58"/>
      <c r="V101" s="58"/>
      <c r="W101" s="58"/>
      <c r="X101" s="58"/>
      <c r="Y101" s="58"/>
      <c r="Z101" s="58"/>
      <c r="AA101" s="58"/>
      <c r="AB101" s="58"/>
      <c r="AC101" s="58"/>
      <c r="AD101" s="58"/>
      <c r="AE101" s="58"/>
      <c r="AF101" s="58"/>
      <c r="AG101" s="274"/>
      <c r="AH101" s="58"/>
      <c r="AI101" s="58"/>
      <c r="AJ101" s="58"/>
      <c r="AK101" s="58"/>
      <c r="AL101" s="58"/>
      <c r="AM101" s="58"/>
      <c r="AN101" s="58"/>
      <c r="AO101" s="58"/>
      <c r="AP101" s="58"/>
      <c r="AQ101" s="58"/>
      <c r="AR101" s="58"/>
      <c r="AS101" s="58"/>
      <c r="AT101" s="274"/>
      <c r="AU101" s="58"/>
      <c r="AV101" s="58"/>
      <c r="AW101" s="58"/>
      <c r="AX101" s="58"/>
      <c r="AY101" s="58"/>
      <c r="AZ101" s="58"/>
      <c r="BA101" s="58"/>
      <c r="BB101" s="58"/>
      <c r="BC101" s="58"/>
      <c r="BD101" s="58"/>
      <c r="BE101" s="58"/>
      <c r="BF101" s="58"/>
      <c r="BG101" s="58"/>
      <c r="BH101" s="58"/>
      <c r="BI101" s="58"/>
      <c r="BJ101" s="58"/>
      <c r="BK101" s="58"/>
      <c r="BL101" s="58"/>
      <c r="BM101" s="128"/>
      <c r="BN101" s="128"/>
      <c r="BO101" s="128"/>
      <c r="BP101" s="128"/>
      <c r="BQ101" s="128"/>
      <c r="BR101" s="898">
        <v>14</v>
      </c>
      <c r="BS101" s="899"/>
      <c r="BT101" s="900"/>
      <c r="BU101" s="895"/>
      <c r="BV101" s="896"/>
      <c r="BW101" s="896"/>
      <c r="BX101" s="896"/>
      <c r="BY101" s="896"/>
      <c r="BZ101" s="897"/>
      <c r="CA101" s="895"/>
      <c r="CB101" s="896"/>
      <c r="CC101" s="897"/>
      <c r="CD101" s="895"/>
      <c r="CE101" s="896"/>
      <c r="CF101" s="896"/>
      <c r="CG101" s="896"/>
      <c r="CH101" s="896"/>
      <c r="CI101" s="896"/>
      <c r="CJ101" s="896"/>
      <c r="CK101" s="896"/>
      <c r="CL101" s="896"/>
      <c r="CM101" s="897"/>
      <c r="CN101" s="895"/>
      <c r="CO101" s="896"/>
      <c r="CP101" s="896"/>
      <c r="CQ101" s="896"/>
      <c r="CR101" s="896"/>
      <c r="CS101" s="897"/>
      <c r="CT101" s="895"/>
      <c r="CU101" s="896"/>
      <c r="CV101" s="897"/>
      <c r="CW101" s="895"/>
      <c r="CX101" s="896"/>
      <c r="CY101" s="896"/>
      <c r="CZ101" s="896"/>
      <c r="DA101" s="896"/>
      <c r="DB101" s="896"/>
      <c r="DC101" s="896"/>
      <c r="DD101" s="897"/>
      <c r="DE101" s="895"/>
      <c r="DF101" s="896"/>
      <c r="DG101" s="896"/>
      <c r="DH101" s="896"/>
      <c r="DI101" s="896"/>
      <c r="DJ101" s="896"/>
      <c r="DK101" s="896"/>
      <c r="DL101" s="896"/>
      <c r="DM101" s="896"/>
      <c r="DN101" s="897"/>
      <c r="DO101" s="895"/>
      <c r="DP101" s="896"/>
      <c r="DQ101" s="896"/>
      <c r="DR101" s="896"/>
      <c r="DS101" s="896"/>
      <c r="DT101" s="896"/>
      <c r="DU101" s="896"/>
      <c r="DV101" s="896"/>
      <c r="DW101" s="896"/>
      <c r="DX101" s="897"/>
      <c r="DY101" s="128"/>
      <c r="DZ101" s="128"/>
      <c r="EA101" s="128"/>
      <c r="EB101" s="128"/>
      <c r="EC101" s="128"/>
      <c r="ED101" s="197"/>
      <c r="EE101" s="198"/>
      <c r="EF101" s="204"/>
      <c r="EG101" s="204"/>
      <c r="EH101" s="204"/>
      <c r="EI101" s="204"/>
      <c r="EJ101" s="204"/>
      <c r="EK101" s="204"/>
      <c r="EL101" s="204"/>
      <c r="EM101" s="204"/>
      <c r="EN101" s="204"/>
      <c r="EO101" s="206"/>
      <c r="EP101" s="206"/>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06"/>
      <c r="FM101" s="206"/>
      <c r="FN101" s="206"/>
      <c r="FO101" s="206"/>
      <c r="FP101" s="206"/>
      <c r="FQ101" s="206"/>
      <c r="FR101" s="206"/>
      <c r="FS101" s="206"/>
      <c r="FT101" s="206"/>
      <c r="FU101" s="206"/>
      <c r="FV101" s="206"/>
      <c r="FW101" s="206"/>
      <c r="FX101" s="206"/>
      <c r="FY101" s="206"/>
      <c r="FZ101" s="206"/>
      <c r="GA101" s="206"/>
      <c r="GB101" s="206"/>
      <c r="GC101" s="206"/>
      <c r="GD101" s="206"/>
      <c r="GE101" s="206"/>
      <c r="GF101" s="206"/>
      <c r="GG101" s="206"/>
      <c r="GH101" s="206"/>
      <c r="GI101" s="206"/>
      <c r="GJ101" s="206"/>
      <c r="GK101" s="206"/>
      <c r="GL101" s="206"/>
      <c r="GM101" s="206"/>
    </row>
    <row r="102" spans="1:195" s="236" customFormat="1" ht="17.100000000000001" customHeight="1">
      <c r="A102" s="128"/>
      <c r="B102" s="128"/>
      <c r="C102" s="274"/>
      <c r="D102" s="274"/>
      <c r="E102" s="58"/>
      <c r="F102" s="58"/>
      <c r="G102" s="58"/>
      <c r="H102" s="58"/>
      <c r="I102" s="58"/>
      <c r="J102" s="58"/>
      <c r="K102" s="58"/>
      <c r="L102" s="58"/>
      <c r="M102" s="58"/>
      <c r="N102" s="58"/>
      <c r="O102" s="58"/>
      <c r="P102" s="58"/>
      <c r="Q102" s="58"/>
      <c r="R102" s="58"/>
      <c r="S102" s="58"/>
      <c r="T102" s="274"/>
      <c r="U102" s="58"/>
      <c r="V102" s="58"/>
      <c r="W102" s="58"/>
      <c r="X102" s="58"/>
      <c r="Y102" s="58"/>
      <c r="Z102" s="58"/>
      <c r="AA102" s="58"/>
      <c r="AB102" s="58"/>
      <c r="AC102" s="58"/>
      <c r="AD102" s="58"/>
      <c r="AE102" s="58"/>
      <c r="AF102" s="58"/>
      <c r="AG102" s="274"/>
      <c r="AH102" s="58"/>
      <c r="AI102" s="58"/>
      <c r="AJ102" s="58"/>
      <c r="AK102" s="58"/>
      <c r="AL102" s="58"/>
      <c r="AM102" s="58"/>
      <c r="AN102" s="58"/>
      <c r="AO102" s="58"/>
      <c r="AP102" s="58"/>
      <c r="AQ102" s="58"/>
      <c r="AR102" s="58"/>
      <c r="AS102" s="58"/>
      <c r="AT102" s="274"/>
      <c r="AU102" s="58"/>
      <c r="AV102" s="58"/>
      <c r="AW102" s="58"/>
      <c r="AX102" s="58"/>
      <c r="AY102" s="58"/>
      <c r="AZ102" s="58"/>
      <c r="BA102" s="58"/>
      <c r="BB102" s="58"/>
      <c r="BC102" s="58"/>
      <c r="BD102" s="58"/>
      <c r="BE102" s="58"/>
      <c r="BF102" s="58"/>
      <c r="BG102" s="58"/>
      <c r="BH102" s="58"/>
      <c r="BI102" s="58"/>
      <c r="BJ102" s="58"/>
      <c r="BK102" s="58"/>
      <c r="BL102" s="58"/>
      <c r="BM102" s="128"/>
      <c r="BN102" s="128"/>
      <c r="BO102" s="128"/>
      <c r="BP102" s="128"/>
      <c r="BQ102" s="128"/>
      <c r="BR102" s="898">
        <v>15</v>
      </c>
      <c r="BS102" s="899"/>
      <c r="BT102" s="900"/>
      <c r="BU102" s="895"/>
      <c r="BV102" s="896"/>
      <c r="BW102" s="896"/>
      <c r="BX102" s="896"/>
      <c r="BY102" s="896"/>
      <c r="BZ102" s="897"/>
      <c r="CA102" s="895"/>
      <c r="CB102" s="896"/>
      <c r="CC102" s="897"/>
      <c r="CD102" s="895"/>
      <c r="CE102" s="896"/>
      <c r="CF102" s="896"/>
      <c r="CG102" s="896"/>
      <c r="CH102" s="896"/>
      <c r="CI102" s="896"/>
      <c r="CJ102" s="896"/>
      <c r="CK102" s="896"/>
      <c r="CL102" s="896"/>
      <c r="CM102" s="897"/>
      <c r="CN102" s="895"/>
      <c r="CO102" s="896"/>
      <c r="CP102" s="896"/>
      <c r="CQ102" s="896"/>
      <c r="CR102" s="896"/>
      <c r="CS102" s="897"/>
      <c r="CT102" s="895"/>
      <c r="CU102" s="896"/>
      <c r="CV102" s="897"/>
      <c r="CW102" s="895"/>
      <c r="CX102" s="896"/>
      <c r="CY102" s="896"/>
      <c r="CZ102" s="896"/>
      <c r="DA102" s="896"/>
      <c r="DB102" s="896"/>
      <c r="DC102" s="896"/>
      <c r="DD102" s="897"/>
      <c r="DE102" s="895"/>
      <c r="DF102" s="896"/>
      <c r="DG102" s="896"/>
      <c r="DH102" s="896"/>
      <c r="DI102" s="896"/>
      <c r="DJ102" s="896"/>
      <c r="DK102" s="896"/>
      <c r="DL102" s="896"/>
      <c r="DM102" s="896"/>
      <c r="DN102" s="897"/>
      <c r="DO102" s="895"/>
      <c r="DP102" s="896"/>
      <c r="DQ102" s="896"/>
      <c r="DR102" s="896"/>
      <c r="DS102" s="896"/>
      <c r="DT102" s="896"/>
      <c r="DU102" s="896"/>
      <c r="DV102" s="896"/>
      <c r="DW102" s="896"/>
      <c r="DX102" s="897"/>
      <c r="DY102" s="128"/>
      <c r="DZ102" s="128"/>
      <c r="EA102" s="128"/>
      <c r="EB102" s="128"/>
      <c r="EC102" s="128"/>
      <c r="ED102" s="197"/>
      <c r="EE102" s="198"/>
      <c r="EF102" s="204"/>
      <c r="EG102" s="204"/>
      <c r="EH102" s="204"/>
      <c r="EI102" s="204"/>
      <c r="EJ102" s="204"/>
      <c r="EK102" s="204"/>
      <c r="EL102" s="204"/>
      <c r="EM102" s="204"/>
      <c r="EN102" s="204"/>
      <c r="EO102" s="206"/>
      <c r="EP102" s="206"/>
      <c r="EQ102" s="206"/>
      <c r="ER102" s="206"/>
      <c r="ES102" s="206"/>
      <c r="ET102" s="206"/>
      <c r="EU102" s="206"/>
      <c r="EV102" s="206"/>
      <c r="EW102" s="206"/>
      <c r="EX102" s="206"/>
      <c r="EY102" s="206"/>
      <c r="EZ102" s="206"/>
      <c r="FA102" s="206"/>
      <c r="FB102" s="206"/>
      <c r="FC102" s="206"/>
      <c r="FD102" s="206"/>
      <c r="FE102" s="206"/>
      <c r="FF102" s="206"/>
      <c r="FG102" s="206"/>
      <c r="FH102" s="206"/>
      <c r="FI102" s="206"/>
      <c r="FJ102" s="206"/>
      <c r="FK102" s="206"/>
      <c r="FL102" s="206"/>
      <c r="FM102" s="206"/>
      <c r="FN102" s="206"/>
      <c r="FO102" s="206"/>
      <c r="FP102" s="206"/>
      <c r="FQ102" s="206"/>
      <c r="FR102" s="206"/>
      <c r="FS102" s="206"/>
      <c r="FT102" s="206"/>
      <c r="FU102" s="206"/>
      <c r="FV102" s="206"/>
      <c r="FW102" s="206"/>
      <c r="FX102" s="206"/>
      <c r="FY102" s="206"/>
      <c r="FZ102" s="206"/>
      <c r="GA102" s="206"/>
      <c r="GB102" s="206"/>
      <c r="GC102" s="206"/>
      <c r="GD102" s="206"/>
      <c r="GE102" s="206"/>
      <c r="GF102" s="206"/>
      <c r="GG102" s="206"/>
      <c r="GH102" s="206"/>
      <c r="GI102" s="206"/>
      <c r="GJ102" s="206"/>
      <c r="GK102" s="206"/>
      <c r="GL102" s="206"/>
      <c r="GM102" s="206"/>
    </row>
    <row r="103" spans="1:195" s="236" customFormat="1" ht="17.100000000000001" customHeight="1">
      <c r="A103" s="128"/>
      <c r="B103" s="128"/>
      <c r="C103" s="274"/>
      <c r="D103" s="274"/>
      <c r="E103" s="58"/>
      <c r="F103" s="58"/>
      <c r="G103" s="58"/>
      <c r="H103" s="58"/>
      <c r="I103" s="58"/>
      <c r="J103" s="58"/>
      <c r="K103" s="58"/>
      <c r="L103" s="58"/>
      <c r="M103" s="58"/>
      <c r="N103" s="58"/>
      <c r="O103" s="58"/>
      <c r="P103" s="58"/>
      <c r="Q103" s="58"/>
      <c r="R103" s="58"/>
      <c r="S103" s="58"/>
      <c r="T103" s="274"/>
      <c r="U103" s="58"/>
      <c r="V103" s="58"/>
      <c r="W103" s="58"/>
      <c r="X103" s="58"/>
      <c r="Y103" s="58"/>
      <c r="Z103" s="58"/>
      <c r="AA103" s="58"/>
      <c r="AB103" s="58"/>
      <c r="AC103" s="58"/>
      <c r="AD103" s="58"/>
      <c r="AE103" s="58"/>
      <c r="AF103" s="58"/>
      <c r="AG103" s="274"/>
      <c r="AH103" s="58"/>
      <c r="AI103" s="58"/>
      <c r="AJ103" s="58"/>
      <c r="AK103" s="58"/>
      <c r="AL103" s="58"/>
      <c r="AM103" s="58"/>
      <c r="AN103" s="58"/>
      <c r="AO103" s="58"/>
      <c r="AP103" s="58"/>
      <c r="AQ103" s="58"/>
      <c r="AR103" s="58"/>
      <c r="AS103" s="58"/>
      <c r="AT103" s="274"/>
      <c r="AU103" s="58"/>
      <c r="AV103" s="58"/>
      <c r="AW103" s="58"/>
      <c r="AX103" s="58"/>
      <c r="AY103" s="58"/>
      <c r="AZ103" s="58"/>
      <c r="BA103" s="58"/>
      <c r="BB103" s="58"/>
      <c r="BC103" s="58"/>
      <c r="BD103" s="58"/>
      <c r="BE103" s="58"/>
      <c r="BF103" s="58"/>
      <c r="BG103" s="58"/>
      <c r="BH103" s="58"/>
      <c r="BI103" s="58"/>
      <c r="BJ103" s="58"/>
      <c r="BK103" s="58"/>
      <c r="BL103" s="58"/>
      <c r="BM103" s="128"/>
      <c r="BN103" s="128"/>
      <c r="BO103" s="128"/>
      <c r="BP103" s="128"/>
      <c r="BQ103" s="128"/>
      <c r="BR103" s="898">
        <v>16</v>
      </c>
      <c r="BS103" s="899"/>
      <c r="BT103" s="900"/>
      <c r="BU103" s="895"/>
      <c r="BV103" s="896"/>
      <c r="BW103" s="896"/>
      <c r="BX103" s="896"/>
      <c r="BY103" s="896"/>
      <c r="BZ103" s="897"/>
      <c r="CA103" s="895"/>
      <c r="CB103" s="896"/>
      <c r="CC103" s="897"/>
      <c r="CD103" s="895"/>
      <c r="CE103" s="896"/>
      <c r="CF103" s="896"/>
      <c r="CG103" s="896"/>
      <c r="CH103" s="896"/>
      <c r="CI103" s="896"/>
      <c r="CJ103" s="896"/>
      <c r="CK103" s="896"/>
      <c r="CL103" s="896"/>
      <c r="CM103" s="897"/>
      <c r="CN103" s="895"/>
      <c r="CO103" s="896"/>
      <c r="CP103" s="896"/>
      <c r="CQ103" s="896"/>
      <c r="CR103" s="896"/>
      <c r="CS103" s="897"/>
      <c r="CT103" s="895"/>
      <c r="CU103" s="896"/>
      <c r="CV103" s="897"/>
      <c r="CW103" s="895"/>
      <c r="CX103" s="896"/>
      <c r="CY103" s="896"/>
      <c r="CZ103" s="896"/>
      <c r="DA103" s="896"/>
      <c r="DB103" s="896"/>
      <c r="DC103" s="896"/>
      <c r="DD103" s="897"/>
      <c r="DE103" s="895"/>
      <c r="DF103" s="896"/>
      <c r="DG103" s="896"/>
      <c r="DH103" s="896"/>
      <c r="DI103" s="896"/>
      <c r="DJ103" s="896"/>
      <c r="DK103" s="896"/>
      <c r="DL103" s="896"/>
      <c r="DM103" s="896"/>
      <c r="DN103" s="897"/>
      <c r="DO103" s="895"/>
      <c r="DP103" s="896"/>
      <c r="DQ103" s="896"/>
      <c r="DR103" s="896"/>
      <c r="DS103" s="896"/>
      <c r="DT103" s="896"/>
      <c r="DU103" s="896"/>
      <c r="DV103" s="896"/>
      <c r="DW103" s="896"/>
      <c r="DX103" s="897"/>
      <c r="DY103" s="128"/>
      <c r="DZ103" s="128"/>
      <c r="EA103" s="128"/>
      <c r="EB103" s="128"/>
      <c r="EC103" s="128"/>
      <c r="ED103" s="197"/>
      <c r="EE103" s="198"/>
      <c r="EF103" s="204"/>
      <c r="EG103" s="204"/>
      <c r="EH103" s="204"/>
      <c r="EI103" s="204"/>
      <c r="EJ103" s="204"/>
      <c r="EK103" s="204"/>
      <c r="EL103" s="204"/>
      <c r="EM103" s="204"/>
      <c r="EN103" s="204"/>
      <c r="EO103" s="206"/>
      <c r="EP103" s="206"/>
      <c r="EQ103" s="206"/>
      <c r="ER103" s="206"/>
      <c r="ES103" s="206"/>
      <c r="ET103" s="206"/>
      <c r="EU103" s="206"/>
      <c r="EV103" s="206"/>
      <c r="EW103" s="206"/>
      <c r="EX103" s="206"/>
      <c r="EY103" s="206"/>
      <c r="EZ103" s="206"/>
      <c r="FA103" s="206"/>
      <c r="FB103" s="206"/>
      <c r="FC103" s="206"/>
      <c r="FD103" s="206"/>
      <c r="FE103" s="206"/>
      <c r="FF103" s="206"/>
      <c r="FG103" s="206"/>
      <c r="FH103" s="206"/>
      <c r="FI103" s="206"/>
      <c r="FJ103" s="206"/>
      <c r="FK103" s="206"/>
      <c r="FL103" s="206"/>
      <c r="FM103" s="206"/>
      <c r="FN103" s="206"/>
      <c r="FO103" s="206"/>
      <c r="FP103" s="206"/>
      <c r="FQ103" s="206"/>
      <c r="FR103" s="206"/>
      <c r="FS103" s="206"/>
      <c r="FT103" s="206"/>
      <c r="FU103" s="206"/>
      <c r="FV103" s="206"/>
      <c r="FW103" s="206"/>
      <c r="FX103" s="206"/>
      <c r="FY103" s="206"/>
      <c r="FZ103" s="206"/>
      <c r="GA103" s="206"/>
      <c r="GB103" s="206"/>
      <c r="GC103" s="206"/>
      <c r="GD103" s="206"/>
      <c r="GE103" s="206"/>
      <c r="GF103" s="206"/>
      <c r="GG103" s="206"/>
      <c r="GH103" s="206"/>
      <c r="GI103" s="206"/>
      <c r="GJ103" s="206"/>
      <c r="GK103" s="206"/>
      <c r="GL103" s="206"/>
      <c r="GM103" s="206"/>
    </row>
    <row r="104" spans="1:195" s="236" customFormat="1" ht="17.100000000000001" customHeight="1">
      <c r="A104" s="128"/>
      <c r="B104" s="128"/>
      <c r="C104" s="274"/>
      <c r="D104" s="274"/>
      <c r="E104" s="58"/>
      <c r="F104" s="58"/>
      <c r="G104" s="58"/>
      <c r="H104" s="58"/>
      <c r="I104" s="58"/>
      <c r="J104" s="58"/>
      <c r="K104" s="58"/>
      <c r="L104" s="58"/>
      <c r="M104" s="58"/>
      <c r="N104" s="58"/>
      <c r="O104" s="58"/>
      <c r="P104" s="58"/>
      <c r="Q104" s="58"/>
      <c r="R104" s="58"/>
      <c r="S104" s="58"/>
      <c r="T104" s="274"/>
      <c r="U104" s="58"/>
      <c r="V104" s="58"/>
      <c r="W104" s="58"/>
      <c r="X104" s="58"/>
      <c r="Y104" s="58"/>
      <c r="Z104" s="58"/>
      <c r="AA104" s="58"/>
      <c r="AB104" s="58"/>
      <c r="AC104" s="58"/>
      <c r="AD104" s="58"/>
      <c r="AE104" s="58"/>
      <c r="AF104" s="58"/>
      <c r="AG104" s="274"/>
      <c r="AH104" s="58"/>
      <c r="AI104" s="58"/>
      <c r="AJ104" s="58"/>
      <c r="AK104" s="58"/>
      <c r="AL104" s="58"/>
      <c r="AM104" s="58"/>
      <c r="AN104" s="58"/>
      <c r="AO104" s="58"/>
      <c r="AP104" s="58"/>
      <c r="AQ104" s="58"/>
      <c r="AR104" s="58"/>
      <c r="AS104" s="58"/>
      <c r="AT104" s="274"/>
      <c r="AU104" s="58"/>
      <c r="AV104" s="58"/>
      <c r="AW104" s="58"/>
      <c r="AX104" s="58"/>
      <c r="AY104" s="58"/>
      <c r="AZ104" s="58"/>
      <c r="BA104" s="58"/>
      <c r="BB104" s="58"/>
      <c r="BC104" s="58"/>
      <c r="BD104" s="58"/>
      <c r="BE104" s="58"/>
      <c r="BF104" s="58"/>
      <c r="BG104" s="58"/>
      <c r="BH104" s="58"/>
      <c r="BI104" s="58"/>
      <c r="BJ104" s="58"/>
      <c r="BK104" s="58"/>
      <c r="BL104" s="58"/>
      <c r="BM104" s="128"/>
      <c r="BN104" s="128"/>
      <c r="BO104" s="128"/>
      <c r="BP104" s="128"/>
      <c r="BQ104" s="128"/>
      <c r="BR104" s="898">
        <v>17</v>
      </c>
      <c r="BS104" s="899"/>
      <c r="BT104" s="900"/>
      <c r="BU104" s="895"/>
      <c r="BV104" s="896"/>
      <c r="BW104" s="896"/>
      <c r="BX104" s="896"/>
      <c r="BY104" s="896"/>
      <c r="BZ104" s="897"/>
      <c r="CA104" s="895"/>
      <c r="CB104" s="896"/>
      <c r="CC104" s="897"/>
      <c r="CD104" s="895"/>
      <c r="CE104" s="896"/>
      <c r="CF104" s="896"/>
      <c r="CG104" s="896"/>
      <c r="CH104" s="896"/>
      <c r="CI104" s="896"/>
      <c r="CJ104" s="896"/>
      <c r="CK104" s="896"/>
      <c r="CL104" s="896"/>
      <c r="CM104" s="897"/>
      <c r="CN104" s="895"/>
      <c r="CO104" s="896"/>
      <c r="CP104" s="896"/>
      <c r="CQ104" s="896"/>
      <c r="CR104" s="896"/>
      <c r="CS104" s="897"/>
      <c r="CT104" s="895"/>
      <c r="CU104" s="896"/>
      <c r="CV104" s="897"/>
      <c r="CW104" s="895"/>
      <c r="CX104" s="896"/>
      <c r="CY104" s="896"/>
      <c r="CZ104" s="896"/>
      <c r="DA104" s="896"/>
      <c r="DB104" s="896"/>
      <c r="DC104" s="896"/>
      <c r="DD104" s="897"/>
      <c r="DE104" s="895"/>
      <c r="DF104" s="896"/>
      <c r="DG104" s="896"/>
      <c r="DH104" s="896"/>
      <c r="DI104" s="896"/>
      <c r="DJ104" s="896"/>
      <c r="DK104" s="896"/>
      <c r="DL104" s="896"/>
      <c r="DM104" s="896"/>
      <c r="DN104" s="897"/>
      <c r="DO104" s="895"/>
      <c r="DP104" s="896"/>
      <c r="DQ104" s="896"/>
      <c r="DR104" s="896"/>
      <c r="DS104" s="896"/>
      <c r="DT104" s="896"/>
      <c r="DU104" s="896"/>
      <c r="DV104" s="896"/>
      <c r="DW104" s="896"/>
      <c r="DX104" s="897"/>
      <c r="DY104" s="128"/>
      <c r="DZ104" s="128"/>
      <c r="EA104" s="128"/>
      <c r="EB104" s="128"/>
      <c r="EC104" s="128"/>
      <c r="ED104" s="197"/>
      <c r="EE104" s="198"/>
      <c r="EF104" s="204"/>
      <c r="EG104" s="204"/>
      <c r="EH104" s="204"/>
      <c r="EI104" s="204"/>
      <c r="EJ104" s="204"/>
      <c r="EK104" s="204"/>
      <c r="EL104" s="204"/>
      <c r="EM104" s="204"/>
      <c r="EN104" s="204"/>
      <c r="EO104" s="206"/>
      <c r="EP104" s="206"/>
      <c r="EQ104" s="206"/>
      <c r="ER104" s="206"/>
      <c r="ES104" s="206"/>
      <c r="ET104" s="206"/>
      <c r="EU104" s="206"/>
      <c r="EV104" s="206"/>
      <c r="EW104" s="206"/>
      <c r="EX104" s="206"/>
      <c r="EY104" s="206"/>
      <c r="EZ104" s="206"/>
      <c r="FA104" s="206"/>
      <c r="FB104" s="206"/>
      <c r="FC104" s="206"/>
      <c r="FD104" s="206"/>
      <c r="FE104" s="206"/>
      <c r="FF104" s="206"/>
      <c r="FG104" s="206"/>
      <c r="FH104" s="206"/>
      <c r="FI104" s="206"/>
      <c r="FJ104" s="206"/>
      <c r="FK104" s="206"/>
      <c r="FL104" s="206"/>
      <c r="FM104" s="206"/>
      <c r="FN104" s="206"/>
      <c r="FO104" s="206"/>
      <c r="FP104" s="206"/>
      <c r="FQ104" s="206"/>
      <c r="FR104" s="206"/>
      <c r="FS104" s="206"/>
      <c r="FT104" s="206"/>
      <c r="FU104" s="206"/>
      <c r="FV104" s="206"/>
      <c r="FW104" s="206"/>
      <c r="FX104" s="206"/>
      <c r="FY104" s="206"/>
      <c r="FZ104" s="206"/>
      <c r="GA104" s="206"/>
      <c r="GB104" s="206"/>
      <c r="GC104" s="206"/>
      <c r="GD104" s="206"/>
      <c r="GE104" s="206"/>
      <c r="GF104" s="206"/>
      <c r="GG104" s="206"/>
      <c r="GH104" s="206"/>
      <c r="GI104" s="206"/>
      <c r="GJ104" s="206"/>
      <c r="GK104" s="206"/>
      <c r="GL104" s="206"/>
      <c r="GM104" s="206"/>
    </row>
    <row r="105" spans="1:195" s="236" customFormat="1" ht="17.100000000000001" customHeight="1">
      <c r="A105" s="128"/>
      <c r="B105" s="128"/>
      <c r="C105" s="274"/>
      <c r="D105" s="274"/>
      <c r="E105" s="58"/>
      <c r="F105" s="58"/>
      <c r="G105" s="58"/>
      <c r="H105" s="58"/>
      <c r="I105" s="58"/>
      <c r="J105" s="58"/>
      <c r="K105" s="58"/>
      <c r="L105" s="58"/>
      <c r="M105" s="58"/>
      <c r="N105" s="58"/>
      <c r="O105" s="58"/>
      <c r="P105" s="58"/>
      <c r="Q105" s="58"/>
      <c r="R105" s="58"/>
      <c r="S105" s="58"/>
      <c r="T105" s="274"/>
      <c r="U105" s="58"/>
      <c r="V105" s="58"/>
      <c r="W105" s="58"/>
      <c r="X105" s="58"/>
      <c r="Y105" s="58"/>
      <c r="Z105" s="58"/>
      <c r="AA105" s="58"/>
      <c r="AB105" s="58"/>
      <c r="AC105" s="58"/>
      <c r="AD105" s="58"/>
      <c r="AE105" s="58"/>
      <c r="AF105" s="58"/>
      <c r="AG105" s="274"/>
      <c r="AH105" s="58"/>
      <c r="AI105" s="58"/>
      <c r="AJ105" s="58"/>
      <c r="AK105" s="58"/>
      <c r="AL105" s="58"/>
      <c r="AM105" s="58"/>
      <c r="AN105" s="58"/>
      <c r="AO105" s="58"/>
      <c r="AP105" s="58"/>
      <c r="AQ105" s="58"/>
      <c r="AR105" s="58"/>
      <c r="AS105" s="58"/>
      <c r="AT105" s="274"/>
      <c r="AU105" s="58"/>
      <c r="AV105" s="58"/>
      <c r="AW105" s="58"/>
      <c r="AX105" s="58"/>
      <c r="AY105" s="58"/>
      <c r="AZ105" s="58"/>
      <c r="BA105" s="58"/>
      <c r="BB105" s="58"/>
      <c r="BC105" s="58"/>
      <c r="BD105" s="58"/>
      <c r="BE105" s="58"/>
      <c r="BF105" s="58"/>
      <c r="BG105" s="58"/>
      <c r="BH105" s="58"/>
      <c r="BI105" s="58"/>
      <c r="BJ105" s="58"/>
      <c r="BK105" s="58"/>
      <c r="BL105" s="58"/>
      <c r="BM105" s="128"/>
      <c r="BN105" s="128"/>
      <c r="BO105" s="128"/>
      <c r="BP105" s="128"/>
      <c r="BQ105" s="128"/>
      <c r="BR105" s="898">
        <v>18</v>
      </c>
      <c r="BS105" s="899"/>
      <c r="BT105" s="900"/>
      <c r="BU105" s="895"/>
      <c r="BV105" s="896"/>
      <c r="BW105" s="896"/>
      <c r="BX105" s="896"/>
      <c r="BY105" s="896"/>
      <c r="BZ105" s="897"/>
      <c r="CA105" s="895"/>
      <c r="CB105" s="896"/>
      <c r="CC105" s="897"/>
      <c r="CD105" s="895"/>
      <c r="CE105" s="896"/>
      <c r="CF105" s="896"/>
      <c r="CG105" s="896"/>
      <c r="CH105" s="896"/>
      <c r="CI105" s="896"/>
      <c r="CJ105" s="896"/>
      <c r="CK105" s="896"/>
      <c r="CL105" s="896"/>
      <c r="CM105" s="897"/>
      <c r="CN105" s="895"/>
      <c r="CO105" s="896"/>
      <c r="CP105" s="896"/>
      <c r="CQ105" s="896"/>
      <c r="CR105" s="896"/>
      <c r="CS105" s="897"/>
      <c r="CT105" s="895"/>
      <c r="CU105" s="896"/>
      <c r="CV105" s="897"/>
      <c r="CW105" s="895"/>
      <c r="CX105" s="896"/>
      <c r="CY105" s="896"/>
      <c r="CZ105" s="896"/>
      <c r="DA105" s="896"/>
      <c r="DB105" s="896"/>
      <c r="DC105" s="896"/>
      <c r="DD105" s="897"/>
      <c r="DE105" s="895"/>
      <c r="DF105" s="896"/>
      <c r="DG105" s="896"/>
      <c r="DH105" s="896"/>
      <c r="DI105" s="896"/>
      <c r="DJ105" s="896"/>
      <c r="DK105" s="896"/>
      <c r="DL105" s="896"/>
      <c r="DM105" s="896"/>
      <c r="DN105" s="897"/>
      <c r="DO105" s="895"/>
      <c r="DP105" s="896"/>
      <c r="DQ105" s="896"/>
      <c r="DR105" s="896"/>
      <c r="DS105" s="896"/>
      <c r="DT105" s="896"/>
      <c r="DU105" s="896"/>
      <c r="DV105" s="896"/>
      <c r="DW105" s="896"/>
      <c r="DX105" s="897"/>
      <c r="DY105" s="128"/>
      <c r="DZ105" s="128"/>
      <c r="EA105" s="128"/>
      <c r="EB105" s="128"/>
      <c r="EC105" s="128"/>
      <c r="ED105" s="197"/>
      <c r="EE105" s="198"/>
      <c r="EF105" s="204"/>
      <c r="EG105" s="204"/>
      <c r="EH105" s="204"/>
      <c r="EI105" s="204"/>
      <c r="EJ105" s="204"/>
      <c r="EK105" s="204"/>
      <c r="EL105" s="204"/>
      <c r="EM105" s="204"/>
      <c r="EN105" s="204"/>
      <c r="EO105" s="206"/>
      <c r="EP105" s="206"/>
      <c r="EQ105" s="206"/>
      <c r="ER105" s="206"/>
      <c r="ES105" s="206"/>
      <c r="ET105" s="206"/>
      <c r="EU105" s="206"/>
      <c r="EV105" s="206"/>
      <c r="EW105" s="206"/>
      <c r="EX105" s="206"/>
      <c r="EY105" s="206"/>
      <c r="EZ105" s="206"/>
      <c r="FA105" s="206"/>
      <c r="FB105" s="206"/>
      <c r="FC105" s="206"/>
      <c r="FD105" s="206"/>
      <c r="FE105" s="206"/>
      <c r="FF105" s="206"/>
      <c r="FG105" s="206"/>
      <c r="FH105" s="206"/>
      <c r="FI105" s="206"/>
      <c r="FJ105" s="206"/>
      <c r="FK105" s="206"/>
      <c r="FL105" s="206"/>
      <c r="FM105" s="206"/>
      <c r="FN105" s="206"/>
      <c r="FO105" s="206"/>
      <c r="FP105" s="206"/>
      <c r="FQ105" s="206"/>
      <c r="FR105" s="206"/>
      <c r="FS105" s="206"/>
      <c r="FT105" s="206"/>
      <c r="FU105" s="206"/>
      <c r="FV105" s="206"/>
      <c r="FW105" s="206"/>
      <c r="FX105" s="206"/>
      <c r="FY105" s="206"/>
      <c r="FZ105" s="206"/>
      <c r="GA105" s="206"/>
      <c r="GB105" s="206"/>
      <c r="GC105" s="206"/>
      <c r="GD105" s="206"/>
      <c r="GE105" s="206"/>
      <c r="GF105" s="206"/>
      <c r="GG105" s="206"/>
      <c r="GH105" s="206"/>
      <c r="GI105" s="206"/>
      <c r="GJ105" s="206"/>
      <c r="GK105" s="206"/>
      <c r="GL105" s="206"/>
      <c r="GM105" s="206"/>
    </row>
    <row r="106" spans="1:195" s="236" customFormat="1" ht="17.100000000000001" customHeight="1">
      <c r="A106" s="128"/>
      <c r="B106" s="128"/>
      <c r="C106" s="58"/>
      <c r="D106" s="58"/>
      <c r="E106" s="58"/>
      <c r="F106" s="58"/>
      <c r="G106" s="58"/>
      <c r="H106" s="58"/>
      <c r="I106" s="58"/>
      <c r="J106" s="58"/>
      <c r="K106" s="58"/>
      <c r="L106" s="58"/>
      <c r="M106" s="58"/>
      <c r="N106" s="58"/>
      <c r="O106" s="58"/>
      <c r="P106" s="58"/>
      <c r="Q106" s="58"/>
      <c r="R106" s="58"/>
      <c r="S106" s="58"/>
      <c r="T106" s="58"/>
      <c r="U106" s="58"/>
      <c r="V106" s="274"/>
      <c r="W106" s="274"/>
      <c r="X106" s="274"/>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9"/>
      <c r="AU106" s="58"/>
      <c r="AV106" s="58"/>
      <c r="AW106" s="58"/>
      <c r="AX106" s="58"/>
      <c r="AY106" s="58"/>
      <c r="AZ106" s="58"/>
      <c r="BA106" s="58"/>
      <c r="BB106" s="58"/>
      <c r="BC106" s="58"/>
      <c r="BD106" s="58"/>
      <c r="BE106" s="58"/>
      <c r="BF106" s="58"/>
      <c r="BG106" s="58"/>
      <c r="BH106" s="58"/>
      <c r="BI106" s="58"/>
      <c r="BJ106" s="58"/>
      <c r="BK106" s="58"/>
      <c r="BL106" s="58"/>
      <c r="BM106" s="128"/>
      <c r="BN106" s="128"/>
      <c r="BO106" s="128"/>
      <c r="BP106" s="128"/>
      <c r="BQ106" s="128"/>
      <c r="BR106" s="898">
        <v>19</v>
      </c>
      <c r="BS106" s="899"/>
      <c r="BT106" s="900"/>
      <c r="BU106" s="895"/>
      <c r="BV106" s="896"/>
      <c r="BW106" s="896"/>
      <c r="BX106" s="896"/>
      <c r="BY106" s="896"/>
      <c r="BZ106" s="897"/>
      <c r="CA106" s="895"/>
      <c r="CB106" s="896"/>
      <c r="CC106" s="897"/>
      <c r="CD106" s="895"/>
      <c r="CE106" s="896"/>
      <c r="CF106" s="896"/>
      <c r="CG106" s="896"/>
      <c r="CH106" s="896"/>
      <c r="CI106" s="896"/>
      <c r="CJ106" s="896"/>
      <c r="CK106" s="896"/>
      <c r="CL106" s="896"/>
      <c r="CM106" s="897"/>
      <c r="CN106" s="895"/>
      <c r="CO106" s="896"/>
      <c r="CP106" s="896"/>
      <c r="CQ106" s="896"/>
      <c r="CR106" s="896"/>
      <c r="CS106" s="897"/>
      <c r="CT106" s="895"/>
      <c r="CU106" s="896"/>
      <c r="CV106" s="897"/>
      <c r="CW106" s="895"/>
      <c r="CX106" s="896"/>
      <c r="CY106" s="896"/>
      <c r="CZ106" s="896"/>
      <c r="DA106" s="896"/>
      <c r="DB106" s="896"/>
      <c r="DC106" s="896"/>
      <c r="DD106" s="897"/>
      <c r="DE106" s="895"/>
      <c r="DF106" s="896"/>
      <c r="DG106" s="896"/>
      <c r="DH106" s="896"/>
      <c r="DI106" s="896"/>
      <c r="DJ106" s="896"/>
      <c r="DK106" s="896"/>
      <c r="DL106" s="896"/>
      <c r="DM106" s="896"/>
      <c r="DN106" s="897"/>
      <c r="DO106" s="895"/>
      <c r="DP106" s="896"/>
      <c r="DQ106" s="896"/>
      <c r="DR106" s="896"/>
      <c r="DS106" s="896"/>
      <c r="DT106" s="896"/>
      <c r="DU106" s="896"/>
      <c r="DV106" s="896"/>
      <c r="DW106" s="896"/>
      <c r="DX106" s="897"/>
      <c r="DY106" s="128"/>
      <c r="DZ106" s="128"/>
      <c r="EA106" s="128"/>
      <c r="EB106" s="128"/>
      <c r="EC106" s="128"/>
      <c r="ED106" s="197"/>
      <c r="EE106" s="198"/>
      <c r="EF106" s="204"/>
      <c r="EG106" s="204"/>
      <c r="EH106" s="204"/>
      <c r="EI106" s="204"/>
      <c r="EJ106" s="204"/>
      <c r="EK106" s="204"/>
      <c r="EL106" s="204"/>
      <c r="EM106" s="204"/>
      <c r="EN106" s="204"/>
      <c r="EO106" s="206"/>
      <c r="EP106" s="206"/>
      <c r="EQ106" s="206"/>
      <c r="ER106" s="206"/>
      <c r="ES106" s="206"/>
      <c r="ET106" s="206"/>
      <c r="EU106" s="206"/>
      <c r="EV106" s="206"/>
      <c r="EW106" s="206"/>
      <c r="EX106" s="206"/>
      <c r="EY106" s="206"/>
      <c r="EZ106" s="206"/>
      <c r="FA106" s="206"/>
      <c r="FB106" s="206"/>
      <c r="FC106" s="206"/>
      <c r="FD106" s="206"/>
      <c r="FE106" s="206"/>
      <c r="FF106" s="206"/>
      <c r="FG106" s="206"/>
      <c r="FH106" s="206"/>
      <c r="FI106" s="206"/>
      <c r="FJ106" s="206"/>
      <c r="FK106" s="206"/>
      <c r="FL106" s="206"/>
      <c r="FM106" s="206"/>
      <c r="FN106" s="206"/>
      <c r="FO106" s="206"/>
      <c r="FP106" s="206"/>
      <c r="FQ106" s="206"/>
      <c r="FR106" s="206"/>
      <c r="FS106" s="206"/>
      <c r="FT106" s="206"/>
      <c r="FU106" s="206"/>
      <c r="FV106" s="206"/>
      <c r="FW106" s="206"/>
      <c r="FX106" s="206"/>
      <c r="FY106" s="206"/>
      <c r="FZ106" s="206"/>
      <c r="GA106" s="206"/>
      <c r="GB106" s="206"/>
      <c r="GC106" s="206"/>
      <c r="GD106" s="206"/>
      <c r="GE106" s="206"/>
      <c r="GF106" s="206"/>
      <c r="GG106" s="206"/>
      <c r="GH106" s="206"/>
      <c r="GI106" s="206"/>
      <c r="GJ106" s="206"/>
      <c r="GK106" s="206"/>
      <c r="GL106" s="206"/>
      <c r="GM106" s="206"/>
    </row>
    <row r="107" spans="1:195" s="236" customFormat="1" ht="17.100000000000001" customHeight="1">
      <c r="A107" s="128"/>
      <c r="B107" s="128"/>
      <c r="C107" s="58"/>
      <c r="D107" s="58"/>
      <c r="E107" s="58"/>
      <c r="F107" s="58"/>
      <c r="G107" s="58"/>
      <c r="H107" s="58"/>
      <c r="I107" s="58"/>
      <c r="J107" s="58"/>
      <c r="K107" s="58"/>
      <c r="L107" s="58"/>
      <c r="M107" s="58"/>
      <c r="N107" s="58"/>
      <c r="O107" s="58"/>
      <c r="P107" s="58"/>
      <c r="Q107" s="58"/>
      <c r="R107" s="58"/>
      <c r="S107" s="58"/>
      <c r="T107" s="58"/>
      <c r="U107" s="58"/>
      <c r="V107" s="274"/>
      <c r="W107" s="274"/>
      <c r="X107" s="274"/>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128"/>
      <c r="BN107" s="128"/>
      <c r="BO107" s="128"/>
      <c r="BP107" s="128"/>
      <c r="BQ107" s="128"/>
      <c r="BR107" s="898">
        <v>20</v>
      </c>
      <c r="BS107" s="899"/>
      <c r="BT107" s="900"/>
      <c r="BU107" s="895"/>
      <c r="BV107" s="896"/>
      <c r="BW107" s="896"/>
      <c r="BX107" s="896"/>
      <c r="BY107" s="896"/>
      <c r="BZ107" s="897"/>
      <c r="CA107" s="895"/>
      <c r="CB107" s="896"/>
      <c r="CC107" s="897"/>
      <c r="CD107" s="895"/>
      <c r="CE107" s="896"/>
      <c r="CF107" s="896"/>
      <c r="CG107" s="896"/>
      <c r="CH107" s="896"/>
      <c r="CI107" s="896"/>
      <c r="CJ107" s="896"/>
      <c r="CK107" s="896"/>
      <c r="CL107" s="896"/>
      <c r="CM107" s="897"/>
      <c r="CN107" s="895"/>
      <c r="CO107" s="896"/>
      <c r="CP107" s="896"/>
      <c r="CQ107" s="896"/>
      <c r="CR107" s="896"/>
      <c r="CS107" s="897"/>
      <c r="CT107" s="895"/>
      <c r="CU107" s="896"/>
      <c r="CV107" s="897"/>
      <c r="CW107" s="895"/>
      <c r="CX107" s="896"/>
      <c r="CY107" s="896"/>
      <c r="CZ107" s="896"/>
      <c r="DA107" s="896"/>
      <c r="DB107" s="896"/>
      <c r="DC107" s="896"/>
      <c r="DD107" s="897"/>
      <c r="DE107" s="895"/>
      <c r="DF107" s="896"/>
      <c r="DG107" s="896"/>
      <c r="DH107" s="896"/>
      <c r="DI107" s="896"/>
      <c r="DJ107" s="896"/>
      <c r="DK107" s="896"/>
      <c r="DL107" s="896"/>
      <c r="DM107" s="896"/>
      <c r="DN107" s="897"/>
      <c r="DO107" s="895"/>
      <c r="DP107" s="896"/>
      <c r="DQ107" s="896"/>
      <c r="DR107" s="896"/>
      <c r="DS107" s="896"/>
      <c r="DT107" s="896"/>
      <c r="DU107" s="896"/>
      <c r="DV107" s="896"/>
      <c r="DW107" s="896"/>
      <c r="DX107" s="897"/>
      <c r="DY107" s="128"/>
      <c r="DZ107" s="128"/>
      <c r="EA107" s="128"/>
      <c r="EB107" s="128"/>
      <c r="EC107" s="128"/>
      <c r="ED107" s="197"/>
      <c r="EE107" s="198"/>
      <c r="EF107" s="204"/>
      <c r="EG107" s="204"/>
      <c r="EH107" s="204"/>
      <c r="EI107" s="204"/>
      <c r="EJ107" s="204"/>
      <c r="EK107" s="204"/>
      <c r="EL107" s="204"/>
      <c r="EM107" s="204"/>
      <c r="EN107" s="204"/>
      <c r="EO107" s="206"/>
      <c r="EP107" s="206"/>
      <c r="EQ107" s="206"/>
      <c r="ER107" s="206"/>
      <c r="ES107" s="206"/>
      <c r="ET107" s="206"/>
      <c r="EU107" s="206"/>
      <c r="EV107" s="206"/>
      <c r="EW107" s="206"/>
      <c r="EX107" s="206"/>
      <c r="EY107" s="206"/>
      <c r="EZ107" s="206"/>
      <c r="FA107" s="206"/>
      <c r="FB107" s="206"/>
      <c r="FC107" s="206"/>
      <c r="FD107" s="206"/>
      <c r="FE107" s="206"/>
      <c r="FF107" s="206"/>
      <c r="FG107" s="206"/>
      <c r="FH107" s="206"/>
      <c r="FI107" s="206"/>
      <c r="FJ107" s="206"/>
      <c r="FK107" s="206"/>
      <c r="FL107" s="206"/>
      <c r="FM107" s="206"/>
      <c r="FN107" s="206"/>
      <c r="FO107" s="206"/>
      <c r="FP107" s="206"/>
      <c r="FQ107" s="206"/>
      <c r="FR107" s="206"/>
      <c r="FS107" s="206"/>
      <c r="FT107" s="206"/>
      <c r="FU107" s="206"/>
      <c r="FV107" s="206"/>
      <c r="FW107" s="206"/>
      <c r="FX107" s="206"/>
      <c r="FY107" s="206"/>
      <c r="FZ107" s="206"/>
      <c r="GA107" s="206"/>
      <c r="GB107" s="206"/>
      <c r="GC107" s="206"/>
      <c r="GD107" s="206"/>
      <c r="GE107" s="206"/>
      <c r="GF107" s="206"/>
      <c r="GG107" s="206"/>
      <c r="GH107" s="206"/>
      <c r="GI107" s="206"/>
      <c r="GJ107" s="206"/>
      <c r="GK107" s="206"/>
      <c r="GL107" s="206"/>
      <c r="GM107" s="206"/>
    </row>
    <row r="108" spans="1:195" s="236" customFormat="1" ht="17.100000000000001" customHeight="1">
      <c r="A108" s="128"/>
      <c r="B108" s="128"/>
      <c r="C108" s="58"/>
      <c r="D108" s="58"/>
      <c r="E108" s="58"/>
      <c r="F108" s="58"/>
      <c r="G108" s="58"/>
      <c r="H108" s="58"/>
      <c r="I108" s="58"/>
      <c r="J108" s="58"/>
      <c r="K108" s="58"/>
      <c r="L108" s="58"/>
      <c r="M108" s="58"/>
      <c r="N108" s="58"/>
      <c r="O108" s="58"/>
      <c r="P108" s="58"/>
      <c r="Q108" s="58"/>
      <c r="R108" s="58"/>
      <c r="S108" s="58"/>
      <c r="T108" s="58"/>
      <c r="U108" s="58"/>
      <c r="V108" s="274"/>
      <c r="W108" s="274"/>
      <c r="X108" s="274"/>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128"/>
      <c r="BN108" s="128"/>
      <c r="BO108" s="128"/>
      <c r="BP108" s="128"/>
      <c r="BQ108" s="128"/>
      <c r="BR108" s="898">
        <v>21</v>
      </c>
      <c r="BS108" s="899"/>
      <c r="BT108" s="900"/>
      <c r="BU108" s="895"/>
      <c r="BV108" s="896"/>
      <c r="BW108" s="896"/>
      <c r="BX108" s="896"/>
      <c r="BY108" s="896"/>
      <c r="BZ108" s="897"/>
      <c r="CA108" s="895"/>
      <c r="CB108" s="896"/>
      <c r="CC108" s="897"/>
      <c r="CD108" s="895"/>
      <c r="CE108" s="896"/>
      <c r="CF108" s="896"/>
      <c r="CG108" s="896"/>
      <c r="CH108" s="896"/>
      <c r="CI108" s="896"/>
      <c r="CJ108" s="896"/>
      <c r="CK108" s="896"/>
      <c r="CL108" s="896"/>
      <c r="CM108" s="897"/>
      <c r="CN108" s="895"/>
      <c r="CO108" s="896"/>
      <c r="CP108" s="896"/>
      <c r="CQ108" s="896"/>
      <c r="CR108" s="896"/>
      <c r="CS108" s="897"/>
      <c r="CT108" s="895"/>
      <c r="CU108" s="896"/>
      <c r="CV108" s="897"/>
      <c r="CW108" s="895"/>
      <c r="CX108" s="896"/>
      <c r="CY108" s="896"/>
      <c r="CZ108" s="896"/>
      <c r="DA108" s="896"/>
      <c r="DB108" s="896"/>
      <c r="DC108" s="896"/>
      <c r="DD108" s="897"/>
      <c r="DE108" s="895"/>
      <c r="DF108" s="896"/>
      <c r="DG108" s="896"/>
      <c r="DH108" s="896"/>
      <c r="DI108" s="896"/>
      <c r="DJ108" s="896"/>
      <c r="DK108" s="896"/>
      <c r="DL108" s="896"/>
      <c r="DM108" s="896"/>
      <c r="DN108" s="897"/>
      <c r="DO108" s="895"/>
      <c r="DP108" s="896"/>
      <c r="DQ108" s="896"/>
      <c r="DR108" s="896"/>
      <c r="DS108" s="896"/>
      <c r="DT108" s="896"/>
      <c r="DU108" s="896"/>
      <c r="DV108" s="896"/>
      <c r="DW108" s="896"/>
      <c r="DX108" s="897"/>
      <c r="DY108" s="128"/>
      <c r="DZ108" s="128"/>
      <c r="EA108" s="128"/>
      <c r="EB108" s="128"/>
      <c r="EC108" s="128"/>
      <c r="ED108" s="197"/>
      <c r="EE108" s="198"/>
      <c r="EF108" s="204"/>
      <c r="EG108" s="204"/>
      <c r="EH108" s="204"/>
      <c r="EI108" s="204"/>
      <c r="EJ108" s="204"/>
      <c r="EK108" s="204"/>
      <c r="EL108" s="204"/>
      <c r="EM108" s="204"/>
      <c r="EN108" s="204"/>
      <c r="EO108" s="206"/>
      <c r="EP108" s="206"/>
      <c r="EQ108" s="206"/>
      <c r="ER108" s="206"/>
      <c r="ES108" s="206"/>
      <c r="ET108" s="206"/>
      <c r="EU108" s="206"/>
      <c r="EV108" s="206"/>
      <c r="EW108" s="206"/>
      <c r="EX108" s="206"/>
      <c r="EY108" s="206"/>
      <c r="EZ108" s="206"/>
      <c r="FA108" s="206"/>
      <c r="FB108" s="206"/>
      <c r="FC108" s="206"/>
      <c r="FD108" s="206"/>
      <c r="FE108" s="206"/>
      <c r="FF108" s="206"/>
      <c r="FG108" s="206"/>
      <c r="FH108" s="206"/>
      <c r="FI108" s="206"/>
      <c r="FJ108" s="206"/>
      <c r="FK108" s="206"/>
      <c r="FL108" s="206"/>
      <c r="FM108" s="206"/>
      <c r="FN108" s="206"/>
      <c r="FO108" s="206"/>
      <c r="FP108" s="206"/>
      <c r="FQ108" s="206"/>
      <c r="FR108" s="206"/>
      <c r="FS108" s="206"/>
      <c r="FT108" s="206"/>
      <c r="FU108" s="206"/>
      <c r="FV108" s="206"/>
      <c r="FW108" s="206"/>
      <c r="FX108" s="206"/>
      <c r="FY108" s="206"/>
      <c r="FZ108" s="206"/>
      <c r="GA108" s="206"/>
      <c r="GB108" s="206"/>
      <c r="GC108" s="206"/>
      <c r="GD108" s="206"/>
      <c r="GE108" s="206"/>
      <c r="GF108" s="206"/>
      <c r="GG108" s="206"/>
      <c r="GH108" s="206"/>
      <c r="GI108" s="206"/>
      <c r="GJ108" s="206"/>
      <c r="GK108" s="206"/>
      <c r="GL108" s="206"/>
      <c r="GM108" s="206"/>
    </row>
    <row r="109" spans="1:195" s="236" customFormat="1" ht="17.100000000000001" customHeight="1">
      <c r="A109" s="128"/>
      <c r="B109" s="128"/>
      <c r="C109" s="58"/>
      <c r="D109" s="58"/>
      <c r="E109" s="58"/>
      <c r="F109" s="58"/>
      <c r="G109" s="58"/>
      <c r="H109" s="58"/>
      <c r="I109" s="58"/>
      <c r="J109" s="58"/>
      <c r="K109" s="58"/>
      <c r="L109" s="58"/>
      <c r="M109" s="58"/>
      <c r="N109" s="58"/>
      <c r="O109" s="58"/>
      <c r="P109" s="58"/>
      <c r="Q109" s="58"/>
      <c r="R109" s="58"/>
      <c r="S109" s="58"/>
      <c r="T109" s="58"/>
      <c r="U109" s="58"/>
      <c r="V109" s="274"/>
      <c r="W109" s="274"/>
      <c r="X109" s="274"/>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128"/>
      <c r="BN109" s="128"/>
      <c r="BO109" s="128"/>
      <c r="BP109" s="128"/>
      <c r="BQ109" s="128"/>
      <c r="BR109" s="898">
        <v>22</v>
      </c>
      <c r="BS109" s="899"/>
      <c r="BT109" s="900"/>
      <c r="BU109" s="895"/>
      <c r="BV109" s="896"/>
      <c r="BW109" s="896"/>
      <c r="BX109" s="896"/>
      <c r="BY109" s="896"/>
      <c r="BZ109" s="897"/>
      <c r="CA109" s="895"/>
      <c r="CB109" s="896"/>
      <c r="CC109" s="897"/>
      <c r="CD109" s="895"/>
      <c r="CE109" s="896"/>
      <c r="CF109" s="896"/>
      <c r="CG109" s="896"/>
      <c r="CH109" s="896"/>
      <c r="CI109" s="896"/>
      <c r="CJ109" s="896"/>
      <c r="CK109" s="896"/>
      <c r="CL109" s="896"/>
      <c r="CM109" s="897"/>
      <c r="CN109" s="895"/>
      <c r="CO109" s="896"/>
      <c r="CP109" s="896"/>
      <c r="CQ109" s="896"/>
      <c r="CR109" s="896"/>
      <c r="CS109" s="897"/>
      <c r="CT109" s="895"/>
      <c r="CU109" s="896"/>
      <c r="CV109" s="897"/>
      <c r="CW109" s="895"/>
      <c r="CX109" s="896"/>
      <c r="CY109" s="896"/>
      <c r="CZ109" s="896"/>
      <c r="DA109" s="896"/>
      <c r="DB109" s="896"/>
      <c r="DC109" s="896"/>
      <c r="DD109" s="897"/>
      <c r="DE109" s="895"/>
      <c r="DF109" s="896"/>
      <c r="DG109" s="896"/>
      <c r="DH109" s="896"/>
      <c r="DI109" s="896"/>
      <c r="DJ109" s="896"/>
      <c r="DK109" s="896"/>
      <c r="DL109" s="896"/>
      <c r="DM109" s="896"/>
      <c r="DN109" s="897"/>
      <c r="DO109" s="895"/>
      <c r="DP109" s="896"/>
      <c r="DQ109" s="896"/>
      <c r="DR109" s="896"/>
      <c r="DS109" s="896"/>
      <c r="DT109" s="896"/>
      <c r="DU109" s="896"/>
      <c r="DV109" s="896"/>
      <c r="DW109" s="896"/>
      <c r="DX109" s="897"/>
      <c r="DY109" s="128"/>
      <c r="DZ109" s="128"/>
      <c r="EA109" s="128"/>
      <c r="EB109" s="128"/>
      <c r="EC109" s="128"/>
      <c r="ED109" s="197"/>
      <c r="EE109" s="198"/>
      <c r="EF109" s="204"/>
      <c r="EG109" s="204"/>
      <c r="EH109" s="204"/>
      <c r="EI109" s="204"/>
      <c r="EJ109" s="204"/>
      <c r="EK109" s="204"/>
      <c r="EL109" s="204"/>
      <c r="EM109" s="204"/>
      <c r="EN109" s="204"/>
      <c r="EO109" s="206"/>
      <c r="EP109" s="206"/>
      <c r="EQ109" s="206"/>
      <c r="ER109" s="206"/>
      <c r="ES109" s="206"/>
      <c r="ET109" s="206"/>
      <c r="EU109" s="206"/>
      <c r="EV109" s="206"/>
      <c r="EW109" s="206"/>
      <c r="EX109" s="206"/>
      <c r="EY109" s="206"/>
      <c r="EZ109" s="206"/>
      <c r="FA109" s="206"/>
      <c r="FB109" s="206"/>
      <c r="FC109" s="206"/>
      <c r="FD109" s="206"/>
      <c r="FE109" s="206"/>
      <c r="FF109" s="206"/>
      <c r="FG109" s="206"/>
      <c r="FH109" s="206"/>
      <c r="FI109" s="206"/>
      <c r="FJ109" s="206"/>
      <c r="FK109" s="206"/>
      <c r="FL109" s="206"/>
      <c r="FM109" s="206"/>
      <c r="FN109" s="206"/>
      <c r="FO109" s="206"/>
      <c r="FP109" s="206"/>
      <c r="FQ109" s="206"/>
      <c r="FR109" s="206"/>
      <c r="FS109" s="206"/>
      <c r="FT109" s="206"/>
      <c r="FU109" s="206"/>
      <c r="FV109" s="206"/>
      <c r="FW109" s="206"/>
      <c r="FX109" s="206"/>
      <c r="FY109" s="206"/>
      <c r="FZ109" s="206"/>
      <c r="GA109" s="206"/>
      <c r="GB109" s="206"/>
      <c r="GC109" s="206"/>
      <c r="GD109" s="206"/>
      <c r="GE109" s="206"/>
      <c r="GF109" s="206"/>
      <c r="GG109" s="206"/>
      <c r="GH109" s="206"/>
      <c r="GI109" s="206"/>
      <c r="GJ109" s="206"/>
      <c r="GK109" s="206"/>
      <c r="GL109" s="206"/>
      <c r="GM109" s="206"/>
    </row>
    <row r="110" spans="1:195" s="236" customFormat="1" ht="17.100000000000001" customHeight="1">
      <c r="A110" s="128"/>
      <c r="B110" s="128"/>
      <c r="C110" s="58"/>
      <c r="D110" s="58"/>
      <c r="E110" s="58"/>
      <c r="F110" s="58"/>
      <c r="G110" s="58"/>
      <c r="H110" s="58"/>
      <c r="I110" s="58"/>
      <c r="J110" s="58"/>
      <c r="K110" s="58"/>
      <c r="L110" s="58"/>
      <c r="M110" s="58"/>
      <c r="N110" s="58"/>
      <c r="O110" s="58"/>
      <c r="P110" s="58"/>
      <c r="Q110" s="58"/>
      <c r="R110" s="58"/>
      <c r="S110" s="58"/>
      <c r="T110" s="58"/>
      <c r="U110" s="58"/>
      <c r="V110" s="274"/>
      <c r="W110" s="274"/>
      <c r="X110" s="274"/>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128"/>
      <c r="BN110" s="128"/>
      <c r="BO110" s="128"/>
      <c r="BP110" s="128"/>
      <c r="BQ110" s="128"/>
      <c r="BR110" s="898">
        <v>23</v>
      </c>
      <c r="BS110" s="899"/>
      <c r="BT110" s="900"/>
      <c r="BU110" s="895"/>
      <c r="BV110" s="896"/>
      <c r="BW110" s="896"/>
      <c r="BX110" s="896"/>
      <c r="BY110" s="896"/>
      <c r="BZ110" s="897"/>
      <c r="CA110" s="895"/>
      <c r="CB110" s="896"/>
      <c r="CC110" s="897"/>
      <c r="CD110" s="895"/>
      <c r="CE110" s="896"/>
      <c r="CF110" s="896"/>
      <c r="CG110" s="896"/>
      <c r="CH110" s="896"/>
      <c r="CI110" s="896"/>
      <c r="CJ110" s="896"/>
      <c r="CK110" s="896"/>
      <c r="CL110" s="896"/>
      <c r="CM110" s="897"/>
      <c r="CN110" s="895"/>
      <c r="CO110" s="896"/>
      <c r="CP110" s="896"/>
      <c r="CQ110" s="896"/>
      <c r="CR110" s="896"/>
      <c r="CS110" s="897"/>
      <c r="CT110" s="895"/>
      <c r="CU110" s="896"/>
      <c r="CV110" s="897"/>
      <c r="CW110" s="895"/>
      <c r="CX110" s="896"/>
      <c r="CY110" s="896"/>
      <c r="CZ110" s="896"/>
      <c r="DA110" s="896"/>
      <c r="DB110" s="896"/>
      <c r="DC110" s="896"/>
      <c r="DD110" s="897"/>
      <c r="DE110" s="895"/>
      <c r="DF110" s="896"/>
      <c r="DG110" s="896"/>
      <c r="DH110" s="896"/>
      <c r="DI110" s="896"/>
      <c r="DJ110" s="896"/>
      <c r="DK110" s="896"/>
      <c r="DL110" s="896"/>
      <c r="DM110" s="896"/>
      <c r="DN110" s="897"/>
      <c r="DO110" s="895"/>
      <c r="DP110" s="896"/>
      <c r="DQ110" s="896"/>
      <c r="DR110" s="896"/>
      <c r="DS110" s="896"/>
      <c r="DT110" s="896"/>
      <c r="DU110" s="896"/>
      <c r="DV110" s="896"/>
      <c r="DW110" s="896"/>
      <c r="DX110" s="897"/>
      <c r="DY110" s="128"/>
      <c r="DZ110" s="128"/>
      <c r="EA110" s="128"/>
      <c r="EB110" s="128"/>
      <c r="EC110" s="128"/>
      <c r="ED110" s="197"/>
      <c r="EE110" s="198"/>
      <c r="EF110" s="204"/>
      <c r="EG110" s="204"/>
      <c r="EH110" s="204"/>
      <c r="EI110" s="204"/>
      <c r="EJ110" s="204"/>
      <c r="EK110" s="204"/>
      <c r="EL110" s="204"/>
      <c r="EM110" s="204"/>
      <c r="EN110" s="204"/>
      <c r="EO110" s="206"/>
      <c r="EP110" s="206"/>
      <c r="EQ110" s="206"/>
      <c r="ER110" s="206"/>
      <c r="ES110" s="206"/>
      <c r="ET110" s="206"/>
      <c r="EU110" s="206"/>
      <c r="EV110" s="206"/>
      <c r="EW110" s="206"/>
      <c r="EX110" s="206"/>
      <c r="EY110" s="206"/>
      <c r="EZ110" s="206"/>
      <c r="FA110" s="206"/>
      <c r="FB110" s="206"/>
      <c r="FC110" s="206"/>
      <c r="FD110" s="206"/>
      <c r="FE110" s="206"/>
      <c r="FF110" s="206"/>
      <c r="FG110" s="206"/>
      <c r="FH110" s="206"/>
      <c r="FI110" s="206"/>
      <c r="FJ110" s="206"/>
      <c r="FK110" s="206"/>
      <c r="FL110" s="206"/>
      <c r="FM110" s="206"/>
      <c r="FN110" s="206"/>
      <c r="FO110" s="206"/>
      <c r="FP110" s="206"/>
      <c r="FQ110" s="206"/>
      <c r="FR110" s="206"/>
      <c r="FS110" s="206"/>
      <c r="FT110" s="206"/>
      <c r="FU110" s="206"/>
      <c r="FV110" s="206"/>
      <c r="FW110" s="206"/>
      <c r="FX110" s="206"/>
      <c r="FY110" s="206"/>
      <c r="FZ110" s="206"/>
      <c r="GA110" s="206"/>
      <c r="GB110" s="206"/>
      <c r="GC110" s="206"/>
      <c r="GD110" s="206"/>
      <c r="GE110" s="206"/>
      <c r="GF110" s="206"/>
      <c r="GG110" s="206"/>
      <c r="GH110" s="206"/>
      <c r="GI110" s="206"/>
      <c r="GJ110" s="206"/>
      <c r="GK110" s="206"/>
      <c r="GL110" s="206"/>
      <c r="GM110" s="206"/>
    </row>
    <row r="111" spans="1:195" s="236" customFormat="1" ht="17.100000000000001" customHeight="1">
      <c r="A111" s="128"/>
      <c r="B111" s="128"/>
      <c r="C111" s="58"/>
      <c r="D111" s="58"/>
      <c r="E111" s="58"/>
      <c r="F111" s="58"/>
      <c r="G111" s="58"/>
      <c r="H111" s="58"/>
      <c r="I111" s="58"/>
      <c r="J111" s="58"/>
      <c r="K111" s="58"/>
      <c r="L111" s="58"/>
      <c r="M111" s="58"/>
      <c r="N111" s="58"/>
      <c r="O111" s="58"/>
      <c r="P111" s="58"/>
      <c r="Q111" s="58"/>
      <c r="R111" s="58"/>
      <c r="S111" s="58"/>
      <c r="T111" s="58"/>
      <c r="U111" s="58"/>
      <c r="V111" s="274"/>
      <c r="W111" s="274"/>
      <c r="X111" s="274"/>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128"/>
      <c r="BN111" s="128"/>
      <c r="BO111" s="128"/>
      <c r="BP111" s="128"/>
      <c r="BQ111" s="128"/>
      <c r="BR111" s="898">
        <v>24</v>
      </c>
      <c r="BS111" s="899"/>
      <c r="BT111" s="900"/>
      <c r="BU111" s="895"/>
      <c r="BV111" s="896"/>
      <c r="BW111" s="896"/>
      <c r="BX111" s="896"/>
      <c r="BY111" s="896"/>
      <c r="BZ111" s="897"/>
      <c r="CA111" s="895"/>
      <c r="CB111" s="896"/>
      <c r="CC111" s="897"/>
      <c r="CD111" s="895"/>
      <c r="CE111" s="896"/>
      <c r="CF111" s="896"/>
      <c r="CG111" s="896"/>
      <c r="CH111" s="896"/>
      <c r="CI111" s="896"/>
      <c r="CJ111" s="896"/>
      <c r="CK111" s="896"/>
      <c r="CL111" s="896"/>
      <c r="CM111" s="897"/>
      <c r="CN111" s="895"/>
      <c r="CO111" s="896"/>
      <c r="CP111" s="896"/>
      <c r="CQ111" s="896"/>
      <c r="CR111" s="896"/>
      <c r="CS111" s="897"/>
      <c r="CT111" s="895"/>
      <c r="CU111" s="896"/>
      <c r="CV111" s="897"/>
      <c r="CW111" s="895"/>
      <c r="CX111" s="896"/>
      <c r="CY111" s="896"/>
      <c r="CZ111" s="896"/>
      <c r="DA111" s="896"/>
      <c r="DB111" s="896"/>
      <c r="DC111" s="896"/>
      <c r="DD111" s="897"/>
      <c r="DE111" s="895"/>
      <c r="DF111" s="896"/>
      <c r="DG111" s="896"/>
      <c r="DH111" s="896"/>
      <c r="DI111" s="896"/>
      <c r="DJ111" s="896"/>
      <c r="DK111" s="896"/>
      <c r="DL111" s="896"/>
      <c r="DM111" s="896"/>
      <c r="DN111" s="897"/>
      <c r="DO111" s="895"/>
      <c r="DP111" s="896"/>
      <c r="DQ111" s="896"/>
      <c r="DR111" s="896"/>
      <c r="DS111" s="896"/>
      <c r="DT111" s="896"/>
      <c r="DU111" s="896"/>
      <c r="DV111" s="896"/>
      <c r="DW111" s="896"/>
      <c r="DX111" s="897"/>
      <c r="DY111" s="128"/>
      <c r="DZ111" s="128"/>
      <c r="EA111" s="128"/>
      <c r="EB111" s="128"/>
      <c r="EC111" s="128"/>
      <c r="ED111" s="197"/>
      <c r="EE111" s="198"/>
      <c r="EF111" s="204"/>
      <c r="EG111" s="204"/>
      <c r="EH111" s="204"/>
      <c r="EI111" s="204"/>
      <c r="EJ111" s="204"/>
      <c r="EK111" s="204"/>
      <c r="EL111" s="204"/>
      <c r="EM111" s="204"/>
      <c r="EN111" s="204"/>
      <c r="EO111" s="206"/>
      <c r="EP111" s="206"/>
      <c r="EQ111" s="206"/>
      <c r="ER111" s="206"/>
      <c r="ES111" s="206"/>
      <c r="ET111" s="206"/>
      <c r="EU111" s="206"/>
      <c r="EV111" s="206"/>
      <c r="EW111" s="206"/>
      <c r="EX111" s="206"/>
      <c r="EY111" s="206"/>
      <c r="EZ111" s="206"/>
      <c r="FA111" s="206"/>
      <c r="FB111" s="206"/>
      <c r="FC111" s="206"/>
      <c r="FD111" s="206"/>
      <c r="FE111" s="206"/>
      <c r="FF111" s="206"/>
      <c r="FG111" s="206"/>
      <c r="FH111" s="206"/>
      <c r="FI111" s="206"/>
      <c r="FJ111" s="206"/>
      <c r="FK111" s="206"/>
      <c r="FL111" s="206"/>
      <c r="FM111" s="206"/>
      <c r="FN111" s="206"/>
      <c r="FO111" s="206"/>
      <c r="FP111" s="206"/>
      <c r="FQ111" s="206"/>
      <c r="FR111" s="206"/>
      <c r="FS111" s="206"/>
      <c r="FT111" s="206"/>
      <c r="FU111" s="206"/>
      <c r="FV111" s="206"/>
      <c r="FW111" s="206"/>
      <c r="FX111" s="206"/>
      <c r="FY111" s="206"/>
      <c r="FZ111" s="206"/>
      <c r="GA111" s="206"/>
      <c r="GB111" s="206"/>
      <c r="GC111" s="206"/>
      <c r="GD111" s="206"/>
      <c r="GE111" s="206"/>
      <c r="GF111" s="206"/>
      <c r="GG111" s="206"/>
      <c r="GH111" s="206"/>
      <c r="GI111" s="206"/>
      <c r="GJ111" s="206"/>
      <c r="GK111" s="206"/>
      <c r="GL111" s="206"/>
      <c r="GM111" s="206"/>
    </row>
    <row r="112" spans="1:195" s="236" customFormat="1" ht="17.100000000000001" customHeight="1">
      <c r="A112" s="128"/>
      <c r="B112" s="128"/>
      <c r="C112" s="58"/>
      <c r="D112" s="58"/>
      <c r="E112" s="58"/>
      <c r="F112" s="58"/>
      <c r="G112" s="58"/>
      <c r="H112" s="58"/>
      <c r="I112" s="58"/>
      <c r="J112" s="58"/>
      <c r="K112" s="58"/>
      <c r="L112" s="58"/>
      <c r="M112" s="58"/>
      <c r="N112" s="58"/>
      <c r="O112" s="58"/>
      <c r="P112" s="58"/>
      <c r="Q112" s="58"/>
      <c r="R112" s="58"/>
      <c r="S112" s="58"/>
      <c r="T112" s="58"/>
      <c r="U112" s="58"/>
      <c r="V112" s="274"/>
      <c r="W112" s="274"/>
      <c r="X112" s="274"/>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128"/>
      <c r="BN112" s="128"/>
      <c r="BO112" s="128"/>
      <c r="BP112" s="128"/>
      <c r="BQ112" s="128"/>
      <c r="BR112" s="898">
        <v>25</v>
      </c>
      <c r="BS112" s="899"/>
      <c r="BT112" s="900"/>
      <c r="BU112" s="895"/>
      <c r="BV112" s="896"/>
      <c r="BW112" s="896"/>
      <c r="BX112" s="896"/>
      <c r="BY112" s="896"/>
      <c r="BZ112" s="897"/>
      <c r="CA112" s="895"/>
      <c r="CB112" s="896"/>
      <c r="CC112" s="897"/>
      <c r="CD112" s="895"/>
      <c r="CE112" s="896"/>
      <c r="CF112" s="896"/>
      <c r="CG112" s="896"/>
      <c r="CH112" s="896"/>
      <c r="CI112" s="896"/>
      <c r="CJ112" s="896"/>
      <c r="CK112" s="896"/>
      <c r="CL112" s="896"/>
      <c r="CM112" s="897"/>
      <c r="CN112" s="895"/>
      <c r="CO112" s="896"/>
      <c r="CP112" s="896"/>
      <c r="CQ112" s="896"/>
      <c r="CR112" s="896"/>
      <c r="CS112" s="897"/>
      <c r="CT112" s="895"/>
      <c r="CU112" s="896"/>
      <c r="CV112" s="897"/>
      <c r="CW112" s="895"/>
      <c r="CX112" s="896"/>
      <c r="CY112" s="896"/>
      <c r="CZ112" s="896"/>
      <c r="DA112" s="896"/>
      <c r="DB112" s="896"/>
      <c r="DC112" s="896"/>
      <c r="DD112" s="897"/>
      <c r="DE112" s="895"/>
      <c r="DF112" s="896"/>
      <c r="DG112" s="896"/>
      <c r="DH112" s="896"/>
      <c r="DI112" s="896"/>
      <c r="DJ112" s="896"/>
      <c r="DK112" s="896"/>
      <c r="DL112" s="896"/>
      <c r="DM112" s="896"/>
      <c r="DN112" s="897"/>
      <c r="DO112" s="895"/>
      <c r="DP112" s="896"/>
      <c r="DQ112" s="896"/>
      <c r="DR112" s="896"/>
      <c r="DS112" s="896"/>
      <c r="DT112" s="896"/>
      <c r="DU112" s="896"/>
      <c r="DV112" s="896"/>
      <c r="DW112" s="896"/>
      <c r="DX112" s="897"/>
      <c r="DY112" s="128"/>
      <c r="DZ112" s="128"/>
      <c r="EA112" s="128"/>
      <c r="EB112" s="128"/>
      <c r="EC112" s="128"/>
      <c r="ED112" s="197"/>
      <c r="EE112" s="198"/>
      <c r="EF112" s="204"/>
      <c r="EG112" s="204"/>
      <c r="EH112" s="204"/>
      <c r="EI112" s="204"/>
      <c r="EJ112" s="204"/>
      <c r="EK112" s="204"/>
      <c r="EL112" s="204"/>
      <c r="EM112" s="204"/>
      <c r="EN112" s="204"/>
      <c r="EO112" s="206"/>
      <c r="EP112" s="206"/>
      <c r="EQ112" s="206"/>
      <c r="ER112" s="206"/>
      <c r="ES112" s="206"/>
      <c r="ET112" s="206"/>
      <c r="EU112" s="206"/>
      <c r="EV112" s="206"/>
      <c r="EW112" s="206"/>
      <c r="EX112" s="206"/>
      <c r="EY112" s="206"/>
      <c r="EZ112" s="206"/>
      <c r="FA112" s="206"/>
      <c r="FB112" s="206"/>
      <c r="FC112" s="206"/>
      <c r="FD112" s="206"/>
      <c r="FE112" s="206"/>
      <c r="FF112" s="206"/>
      <c r="FG112" s="206"/>
      <c r="FH112" s="206"/>
      <c r="FI112" s="206"/>
      <c r="FJ112" s="206"/>
      <c r="FK112" s="206"/>
      <c r="FL112" s="206"/>
      <c r="FM112" s="206"/>
      <c r="FN112" s="206"/>
      <c r="FO112" s="206"/>
      <c r="FP112" s="206"/>
      <c r="FQ112" s="206"/>
      <c r="FR112" s="206"/>
      <c r="FS112" s="206"/>
      <c r="FT112" s="206"/>
      <c r="FU112" s="206"/>
      <c r="FV112" s="206"/>
      <c r="FW112" s="206"/>
      <c r="FX112" s="206"/>
      <c r="FY112" s="206"/>
      <c r="FZ112" s="206"/>
      <c r="GA112" s="206"/>
      <c r="GB112" s="206"/>
      <c r="GC112" s="206"/>
      <c r="GD112" s="206"/>
      <c r="GE112" s="206"/>
      <c r="GF112" s="206"/>
      <c r="GG112" s="206"/>
      <c r="GH112" s="206"/>
      <c r="GI112" s="206"/>
      <c r="GJ112" s="206"/>
      <c r="GK112" s="206"/>
      <c r="GL112" s="206"/>
      <c r="GM112" s="206"/>
    </row>
    <row r="113" spans="1:195" s="236" customFormat="1" ht="17.100000000000001" customHeight="1">
      <c r="A113" s="128"/>
      <c r="B113" s="12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274"/>
      <c r="BJ113" s="274"/>
      <c r="BK113" s="274"/>
      <c r="BL113" s="274"/>
      <c r="BM113" s="128"/>
      <c r="BN113" s="128"/>
      <c r="BO113" s="128"/>
      <c r="BP113" s="128"/>
      <c r="BQ113" s="128"/>
      <c r="BR113" s="898">
        <v>26</v>
      </c>
      <c r="BS113" s="899"/>
      <c r="BT113" s="900"/>
      <c r="BU113" s="895"/>
      <c r="BV113" s="896"/>
      <c r="BW113" s="896"/>
      <c r="BX113" s="896"/>
      <c r="BY113" s="896"/>
      <c r="BZ113" s="897"/>
      <c r="CA113" s="895"/>
      <c r="CB113" s="896"/>
      <c r="CC113" s="897"/>
      <c r="CD113" s="895"/>
      <c r="CE113" s="896"/>
      <c r="CF113" s="896"/>
      <c r="CG113" s="896"/>
      <c r="CH113" s="896"/>
      <c r="CI113" s="896"/>
      <c r="CJ113" s="896"/>
      <c r="CK113" s="896"/>
      <c r="CL113" s="896"/>
      <c r="CM113" s="897"/>
      <c r="CN113" s="895"/>
      <c r="CO113" s="896"/>
      <c r="CP113" s="896"/>
      <c r="CQ113" s="896"/>
      <c r="CR113" s="896"/>
      <c r="CS113" s="897"/>
      <c r="CT113" s="895"/>
      <c r="CU113" s="896"/>
      <c r="CV113" s="897"/>
      <c r="CW113" s="895"/>
      <c r="CX113" s="896"/>
      <c r="CY113" s="896"/>
      <c r="CZ113" s="896"/>
      <c r="DA113" s="896"/>
      <c r="DB113" s="896"/>
      <c r="DC113" s="896"/>
      <c r="DD113" s="897"/>
      <c r="DE113" s="895"/>
      <c r="DF113" s="896"/>
      <c r="DG113" s="896"/>
      <c r="DH113" s="896"/>
      <c r="DI113" s="896"/>
      <c r="DJ113" s="896"/>
      <c r="DK113" s="896"/>
      <c r="DL113" s="896"/>
      <c r="DM113" s="896"/>
      <c r="DN113" s="897"/>
      <c r="DO113" s="895"/>
      <c r="DP113" s="896"/>
      <c r="DQ113" s="896"/>
      <c r="DR113" s="896"/>
      <c r="DS113" s="896"/>
      <c r="DT113" s="896"/>
      <c r="DU113" s="896"/>
      <c r="DV113" s="896"/>
      <c r="DW113" s="896"/>
      <c r="DX113" s="897"/>
      <c r="DY113" s="128"/>
      <c r="DZ113" s="128"/>
      <c r="EA113" s="128"/>
      <c r="EB113" s="128"/>
      <c r="EC113" s="128"/>
      <c r="ED113" s="197"/>
      <c r="EE113" s="198"/>
      <c r="EF113" s="204"/>
      <c r="EG113" s="204"/>
      <c r="EH113" s="204"/>
      <c r="EI113" s="204"/>
      <c r="EJ113" s="204"/>
      <c r="EK113" s="204"/>
      <c r="EL113" s="204"/>
      <c r="EM113" s="204"/>
      <c r="EN113" s="204"/>
      <c r="EO113" s="206"/>
      <c r="EP113" s="206"/>
      <c r="EQ113" s="206"/>
      <c r="ER113" s="206"/>
      <c r="ES113" s="206"/>
      <c r="ET113" s="206"/>
      <c r="EU113" s="206"/>
      <c r="EV113" s="206"/>
      <c r="EW113" s="206"/>
      <c r="EX113" s="206"/>
      <c r="EY113" s="206"/>
      <c r="EZ113" s="206"/>
      <c r="FA113" s="206"/>
      <c r="FB113" s="206"/>
      <c r="FC113" s="206"/>
      <c r="FD113" s="206"/>
      <c r="FE113" s="206"/>
      <c r="FF113" s="206"/>
      <c r="FG113" s="206"/>
      <c r="FH113" s="206"/>
      <c r="FI113" s="206"/>
      <c r="FJ113" s="206"/>
      <c r="FK113" s="206"/>
      <c r="FL113" s="206"/>
      <c r="FM113" s="206"/>
      <c r="FN113" s="206"/>
      <c r="FO113" s="206"/>
      <c r="FP113" s="206"/>
      <c r="FQ113" s="206"/>
      <c r="FR113" s="206"/>
      <c r="FS113" s="206"/>
      <c r="FT113" s="206"/>
      <c r="FU113" s="206"/>
      <c r="FV113" s="206"/>
      <c r="FW113" s="206"/>
      <c r="FX113" s="206"/>
      <c r="FY113" s="206"/>
      <c r="FZ113" s="206"/>
      <c r="GA113" s="206"/>
      <c r="GB113" s="206"/>
      <c r="GC113" s="206"/>
      <c r="GD113" s="206"/>
      <c r="GE113" s="206"/>
      <c r="GF113" s="206"/>
      <c r="GG113" s="206"/>
      <c r="GH113" s="206"/>
      <c r="GI113" s="206"/>
      <c r="GJ113" s="206"/>
      <c r="GK113" s="206"/>
      <c r="GL113" s="206"/>
      <c r="GM113" s="206"/>
    </row>
    <row r="114" spans="1:195" s="236" customFormat="1" ht="17.100000000000001" customHeight="1">
      <c r="A114" s="128"/>
      <c r="B114" s="12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128"/>
      <c r="BN114" s="128"/>
      <c r="BO114" s="128"/>
      <c r="BP114" s="128"/>
      <c r="BQ114" s="128"/>
      <c r="BR114" s="898">
        <v>27</v>
      </c>
      <c r="BS114" s="899"/>
      <c r="BT114" s="900"/>
      <c r="BU114" s="895"/>
      <c r="BV114" s="896"/>
      <c r="BW114" s="896"/>
      <c r="BX114" s="896"/>
      <c r="BY114" s="896"/>
      <c r="BZ114" s="897"/>
      <c r="CA114" s="895"/>
      <c r="CB114" s="896"/>
      <c r="CC114" s="897"/>
      <c r="CD114" s="895"/>
      <c r="CE114" s="896"/>
      <c r="CF114" s="896"/>
      <c r="CG114" s="896"/>
      <c r="CH114" s="896"/>
      <c r="CI114" s="896"/>
      <c r="CJ114" s="896"/>
      <c r="CK114" s="896"/>
      <c r="CL114" s="896"/>
      <c r="CM114" s="897"/>
      <c r="CN114" s="895"/>
      <c r="CO114" s="896"/>
      <c r="CP114" s="896"/>
      <c r="CQ114" s="896"/>
      <c r="CR114" s="896"/>
      <c r="CS114" s="897"/>
      <c r="CT114" s="895"/>
      <c r="CU114" s="896"/>
      <c r="CV114" s="897"/>
      <c r="CW114" s="895"/>
      <c r="CX114" s="896"/>
      <c r="CY114" s="896"/>
      <c r="CZ114" s="896"/>
      <c r="DA114" s="896"/>
      <c r="DB114" s="896"/>
      <c r="DC114" s="896"/>
      <c r="DD114" s="897"/>
      <c r="DE114" s="895"/>
      <c r="DF114" s="896"/>
      <c r="DG114" s="896"/>
      <c r="DH114" s="896"/>
      <c r="DI114" s="896"/>
      <c r="DJ114" s="896"/>
      <c r="DK114" s="896"/>
      <c r="DL114" s="896"/>
      <c r="DM114" s="896"/>
      <c r="DN114" s="897"/>
      <c r="DO114" s="895"/>
      <c r="DP114" s="896"/>
      <c r="DQ114" s="896"/>
      <c r="DR114" s="896"/>
      <c r="DS114" s="896"/>
      <c r="DT114" s="896"/>
      <c r="DU114" s="896"/>
      <c r="DV114" s="896"/>
      <c r="DW114" s="896"/>
      <c r="DX114" s="897"/>
      <c r="DY114" s="128"/>
      <c r="DZ114" s="128"/>
      <c r="EA114" s="128"/>
      <c r="EB114" s="128"/>
      <c r="EC114" s="128"/>
      <c r="ED114" s="197"/>
      <c r="EE114" s="198"/>
      <c r="EF114" s="204"/>
      <c r="EG114" s="204"/>
      <c r="EH114" s="204"/>
      <c r="EI114" s="204"/>
      <c r="EJ114" s="204"/>
      <c r="EK114" s="204"/>
      <c r="EL114" s="204"/>
      <c r="EM114" s="204"/>
      <c r="EN114" s="204"/>
      <c r="EO114" s="206"/>
      <c r="EP114" s="206"/>
      <c r="EQ114" s="206"/>
      <c r="ER114" s="206"/>
      <c r="ES114" s="206"/>
      <c r="ET114" s="206"/>
      <c r="EU114" s="206"/>
      <c r="EV114" s="206"/>
      <c r="EW114" s="206"/>
      <c r="EX114" s="206"/>
      <c r="EY114" s="206"/>
      <c r="EZ114" s="206"/>
      <c r="FA114" s="206"/>
      <c r="FB114" s="206"/>
      <c r="FC114" s="206"/>
      <c r="FD114" s="206"/>
      <c r="FE114" s="206"/>
      <c r="FF114" s="206"/>
      <c r="FG114" s="206"/>
      <c r="FH114" s="206"/>
      <c r="FI114" s="206"/>
      <c r="FJ114" s="206"/>
      <c r="FK114" s="206"/>
      <c r="FL114" s="206"/>
      <c r="FM114" s="206"/>
      <c r="FN114" s="206"/>
      <c r="FO114" s="206"/>
      <c r="FP114" s="206"/>
      <c r="FQ114" s="206"/>
      <c r="FR114" s="206"/>
      <c r="FS114" s="206"/>
      <c r="FT114" s="206"/>
      <c r="FU114" s="206"/>
      <c r="FV114" s="206"/>
      <c r="FW114" s="206"/>
      <c r="FX114" s="206"/>
      <c r="FY114" s="206"/>
      <c r="FZ114" s="206"/>
      <c r="GA114" s="206"/>
      <c r="GB114" s="206"/>
      <c r="GC114" s="206"/>
      <c r="GD114" s="206"/>
      <c r="GE114" s="206"/>
      <c r="GF114" s="206"/>
      <c r="GG114" s="206"/>
      <c r="GH114" s="206"/>
      <c r="GI114" s="206"/>
      <c r="GJ114" s="206"/>
      <c r="GK114" s="206"/>
      <c r="GL114" s="206"/>
      <c r="GM114" s="206"/>
    </row>
    <row r="115" spans="1:195" s="236" customFormat="1" ht="17.100000000000001" customHeight="1">
      <c r="A115" s="128"/>
      <c r="B115" s="128"/>
      <c r="C115" s="274"/>
      <c r="D115" s="274"/>
      <c r="E115" s="58"/>
      <c r="F115" s="58"/>
      <c r="G115" s="58"/>
      <c r="H115" s="58"/>
      <c r="I115" s="58"/>
      <c r="J115" s="58"/>
      <c r="K115" s="58"/>
      <c r="L115" s="58"/>
      <c r="M115" s="58"/>
      <c r="N115" s="58"/>
      <c r="O115" s="58"/>
      <c r="P115" s="58"/>
      <c r="Q115" s="58"/>
      <c r="R115" s="58"/>
      <c r="S115" s="58"/>
      <c r="T115" s="274"/>
      <c r="U115" s="58"/>
      <c r="V115" s="58"/>
      <c r="W115" s="58"/>
      <c r="X115" s="58"/>
      <c r="Y115" s="58"/>
      <c r="Z115" s="58"/>
      <c r="AA115" s="58"/>
      <c r="AB115" s="58"/>
      <c r="AC115" s="58"/>
      <c r="AD115" s="58"/>
      <c r="AE115" s="58"/>
      <c r="AF115" s="58"/>
      <c r="AG115" s="274"/>
      <c r="AH115" s="58"/>
      <c r="AI115" s="58"/>
      <c r="AJ115" s="58"/>
      <c r="AK115" s="58"/>
      <c r="AL115" s="58"/>
      <c r="AM115" s="58"/>
      <c r="AN115" s="58"/>
      <c r="AO115" s="58"/>
      <c r="AP115" s="58"/>
      <c r="AQ115" s="58"/>
      <c r="AR115" s="58"/>
      <c r="AS115" s="58"/>
      <c r="AT115" s="274"/>
      <c r="AU115" s="58"/>
      <c r="AV115" s="58"/>
      <c r="AW115" s="58"/>
      <c r="AX115" s="58"/>
      <c r="AY115" s="58"/>
      <c r="AZ115" s="58"/>
      <c r="BA115" s="58"/>
      <c r="BB115" s="58"/>
      <c r="BC115" s="58"/>
      <c r="BD115" s="58"/>
      <c r="BE115" s="58"/>
      <c r="BF115" s="58"/>
      <c r="BG115" s="58"/>
      <c r="BH115" s="58"/>
      <c r="BI115" s="58"/>
      <c r="BJ115" s="58"/>
      <c r="BK115" s="58"/>
      <c r="BL115" s="58"/>
      <c r="BM115" s="128"/>
      <c r="BN115" s="128"/>
      <c r="BO115" s="128"/>
      <c r="BP115" s="128"/>
      <c r="BQ115" s="128"/>
      <c r="BR115" s="898">
        <v>28</v>
      </c>
      <c r="BS115" s="899"/>
      <c r="BT115" s="900"/>
      <c r="BU115" s="895"/>
      <c r="BV115" s="896"/>
      <c r="BW115" s="896"/>
      <c r="BX115" s="896"/>
      <c r="BY115" s="896"/>
      <c r="BZ115" s="897"/>
      <c r="CA115" s="895"/>
      <c r="CB115" s="896"/>
      <c r="CC115" s="897"/>
      <c r="CD115" s="895"/>
      <c r="CE115" s="896"/>
      <c r="CF115" s="896"/>
      <c r="CG115" s="896"/>
      <c r="CH115" s="896"/>
      <c r="CI115" s="896"/>
      <c r="CJ115" s="896"/>
      <c r="CK115" s="896"/>
      <c r="CL115" s="896"/>
      <c r="CM115" s="897"/>
      <c r="CN115" s="895"/>
      <c r="CO115" s="896"/>
      <c r="CP115" s="896"/>
      <c r="CQ115" s="896"/>
      <c r="CR115" s="896"/>
      <c r="CS115" s="897"/>
      <c r="CT115" s="895"/>
      <c r="CU115" s="896"/>
      <c r="CV115" s="897"/>
      <c r="CW115" s="895"/>
      <c r="CX115" s="896"/>
      <c r="CY115" s="896"/>
      <c r="CZ115" s="896"/>
      <c r="DA115" s="896"/>
      <c r="DB115" s="896"/>
      <c r="DC115" s="896"/>
      <c r="DD115" s="897"/>
      <c r="DE115" s="895"/>
      <c r="DF115" s="896"/>
      <c r="DG115" s="896"/>
      <c r="DH115" s="896"/>
      <c r="DI115" s="896"/>
      <c r="DJ115" s="896"/>
      <c r="DK115" s="896"/>
      <c r="DL115" s="896"/>
      <c r="DM115" s="896"/>
      <c r="DN115" s="897"/>
      <c r="DO115" s="895"/>
      <c r="DP115" s="896"/>
      <c r="DQ115" s="896"/>
      <c r="DR115" s="896"/>
      <c r="DS115" s="896"/>
      <c r="DT115" s="896"/>
      <c r="DU115" s="896"/>
      <c r="DV115" s="896"/>
      <c r="DW115" s="896"/>
      <c r="DX115" s="897"/>
      <c r="DY115" s="128"/>
      <c r="DZ115" s="128"/>
      <c r="EA115" s="128"/>
      <c r="EB115" s="128"/>
      <c r="EC115" s="128"/>
      <c r="ED115" s="197"/>
      <c r="EE115" s="198"/>
      <c r="EF115" s="204"/>
      <c r="EG115" s="204"/>
      <c r="EH115" s="204"/>
      <c r="EI115" s="204"/>
      <c r="EJ115" s="204"/>
      <c r="EK115" s="204"/>
      <c r="EL115" s="204"/>
      <c r="EM115" s="204"/>
      <c r="EN115" s="204"/>
      <c r="EO115" s="206"/>
      <c r="EP115" s="206"/>
      <c r="EQ115" s="206"/>
      <c r="ER115" s="206"/>
      <c r="ES115" s="206"/>
      <c r="ET115" s="206"/>
      <c r="EU115" s="206"/>
      <c r="EV115" s="206"/>
      <c r="EW115" s="206"/>
      <c r="EX115" s="206"/>
      <c r="EY115" s="206"/>
      <c r="EZ115" s="206"/>
      <c r="FA115" s="206"/>
      <c r="FB115" s="206"/>
      <c r="FC115" s="206"/>
      <c r="FD115" s="206"/>
      <c r="FE115" s="206"/>
      <c r="FF115" s="206"/>
      <c r="FG115" s="206"/>
      <c r="FH115" s="206"/>
      <c r="FI115" s="206"/>
      <c r="FJ115" s="206"/>
      <c r="FK115" s="206"/>
      <c r="FL115" s="206"/>
      <c r="FM115" s="206"/>
      <c r="FN115" s="206"/>
      <c r="FO115" s="206"/>
      <c r="FP115" s="206"/>
      <c r="FQ115" s="206"/>
      <c r="FR115" s="206"/>
      <c r="FS115" s="206"/>
      <c r="FT115" s="206"/>
      <c r="FU115" s="206"/>
      <c r="FV115" s="206"/>
      <c r="FW115" s="206"/>
      <c r="FX115" s="206"/>
      <c r="FY115" s="206"/>
      <c r="FZ115" s="206"/>
      <c r="GA115" s="206"/>
      <c r="GB115" s="206"/>
      <c r="GC115" s="206"/>
      <c r="GD115" s="206"/>
      <c r="GE115" s="206"/>
      <c r="GF115" s="206"/>
      <c r="GG115" s="206"/>
      <c r="GH115" s="206"/>
      <c r="GI115" s="206"/>
      <c r="GJ115" s="206"/>
      <c r="GK115" s="206"/>
      <c r="GL115" s="206"/>
      <c r="GM115" s="206"/>
    </row>
    <row r="116" spans="1:195" s="236" customFormat="1" ht="17.100000000000001" customHeight="1">
      <c r="A116" s="128"/>
      <c r="B116" s="128"/>
      <c r="C116" s="274"/>
      <c r="D116" s="274"/>
      <c r="E116" s="58"/>
      <c r="F116" s="58"/>
      <c r="G116" s="58"/>
      <c r="H116" s="58"/>
      <c r="I116" s="58"/>
      <c r="J116" s="58"/>
      <c r="K116" s="58"/>
      <c r="L116" s="58"/>
      <c r="M116" s="58"/>
      <c r="N116" s="58"/>
      <c r="O116" s="58"/>
      <c r="P116" s="58"/>
      <c r="Q116" s="58"/>
      <c r="R116" s="58"/>
      <c r="S116" s="58"/>
      <c r="T116" s="274"/>
      <c r="U116" s="58"/>
      <c r="V116" s="58"/>
      <c r="W116" s="58"/>
      <c r="X116" s="58"/>
      <c r="Y116" s="58"/>
      <c r="Z116" s="58"/>
      <c r="AA116" s="58"/>
      <c r="AB116" s="58"/>
      <c r="AC116" s="58"/>
      <c r="AD116" s="58"/>
      <c r="AE116" s="58"/>
      <c r="AF116" s="58"/>
      <c r="AG116" s="274"/>
      <c r="AH116" s="58"/>
      <c r="AI116" s="58"/>
      <c r="AJ116" s="58"/>
      <c r="AK116" s="58"/>
      <c r="AL116" s="58"/>
      <c r="AM116" s="58"/>
      <c r="AN116" s="58"/>
      <c r="AO116" s="58"/>
      <c r="AP116" s="58"/>
      <c r="AQ116" s="58"/>
      <c r="AR116" s="58"/>
      <c r="AS116" s="58"/>
      <c r="AT116" s="274"/>
      <c r="AU116" s="58"/>
      <c r="AV116" s="58"/>
      <c r="AW116" s="58"/>
      <c r="AX116" s="58"/>
      <c r="AY116" s="58"/>
      <c r="AZ116" s="58"/>
      <c r="BA116" s="58"/>
      <c r="BB116" s="58"/>
      <c r="BC116" s="58"/>
      <c r="BD116" s="58"/>
      <c r="BE116" s="58"/>
      <c r="BF116" s="58"/>
      <c r="BG116" s="58"/>
      <c r="BH116" s="58"/>
      <c r="BI116" s="58"/>
      <c r="BJ116" s="58"/>
      <c r="BK116" s="58"/>
      <c r="BL116" s="58"/>
      <c r="BM116" s="128"/>
      <c r="BN116" s="128"/>
      <c r="BO116" s="128"/>
      <c r="BP116" s="128"/>
      <c r="BQ116" s="128"/>
      <c r="BR116" s="898">
        <v>29</v>
      </c>
      <c r="BS116" s="899"/>
      <c r="BT116" s="900"/>
      <c r="BU116" s="895" t="s">
        <v>285</v>
      </c>
      <c r="BV116" s="896"/>
      <c r="BW116" s="896"/>
      <c r="BX116" s="896"/>
      <c r="BY116" s="896"/>
      <c r="BZ116" s="897"/>
      <c r="CA116" s="895">
        <v>90</v>
      </c>
      <c r="CB116" s="896"/>
      <c r="CC116" s="897"/>
      <c r="CD116" s="895" t="s">
        <v>436</v>
      </c>
      <c r="CE116" s="896"/>
      <c r="CF116" s="896"/>
      <c r="CG116" s="896"/>
      <c r="CH116" s="896"/>
      <c r="CI116" s="896"/>
      <c r="CJ116" s="896"/>
      <c r="CK116" s="896"/>
      <c r="CL116" s="896"/>
      <c r="CM116" s="897"/>
      <c r="CN116" s="895" t="s">
        <v>432</v>
      </c>
      <c r="CO116" s="896"/>
      <c r="CP116" s="896"/>
      <c r="CQ116" s="896"/>
      <c r="CR116" s="896"/>
      <c r="CS116" s="897"/>
      <c r="CT116" s="895" t="s">
        <v>437</v>
      </c>
      <c r="CU116" s="896"/>
      <c r="CV116" s="897"/>
      <c r="CW116" s="895" t="s">
        <v>434</v>
      </c>
      <c r="CX116" s="896"/>
      <c r="CY116" s="896"/>
      <c r="CZ116" s="896"/>
      <c r="DA116" s="896"/>
      <c r="DB116" s="896"/>
      <c r="DC116" s="896"/>
      <c r="DD116" s="897"/>
      <c r="DE116" s="895" t="s">
        <v>438</v>
      </c>
      <c r="DF116" s="896"/>
      <c r="DG116" s="896"/>
      <c r="DH116" s="896"/>
      <c r="DI116" s="896"/>
      <c r="DJ116" s="896"/>
      <c r="DK116" s="896"/>
      <c r="DL116" s="896"/>
      <c r="DM116" s="896"/>
      <c r="DN116" s="897"/>
      <c r="DO116" s="895" t="s">
        <v>435</v>
      </c>
      <c r="DP116" s="896"/>
      <c r="DQ116" s="896"/>
      <c r="DR116" s="896"/>
      <c r="DS116" s="896"/>
      <c r="DT116" s="896"/>
      <c r="DU116" s="896"/>
      <c r="DV116" s="896"/>
      <c r="DW116" s="896"/>
      <c r="DX116" s="897"/>
      <c r="DY116" s="128"/>
      <c r="DZ116" s="128"/>
      <c r="EA116" s="128"/>
      <c r="EB116" s="128"/>
      <c r="EC116" s="128"/>
      <c r="ED116" s="197"/>
      <c r="EE116" s="198"/>
      <c r="EF116" s="204"/>
      <c r="EG116" s="204"/>
      <c r="EH116" s="204"/>
      <c r="EI116" s="204"/>
      <c r="EJ116" s="204"/>
      <c r="EK116" s="204"/>
      <c r="EL116" s="204"/>
      <c r="EM116" s="204"/>
      <c r="EN116" s="204"/>
      <c r="EO116" s="206"/>
      <c r="EP116" s="206"/>
      <c r="EQ116" s="206"/>
      <c r="ER116" s="206"/>
      <c r="ES116" s="206"/>
      <c r="ET116" s="206"/>
      <c r="EU116" s="206"/>
      <c r="EV116" s="206"/>
      <c r="EW116" s="206"/>
      <c r="EX116" s="206"/>
      <c r="EY116" s="206"/>
      <c r="EZ116" s="206"/>
      <c r="FA116" s="206"/>
      <c r="FB116" s="206"/>
      <c r="FC116" s="206"/>
      <c r="FD116" s="206"/>
      <c r="FE116" s="206"/>
      <c r="FF116" s="206"/>
      <c r="FG116" s="206"/>
      <c r="FH116" s="206"/>
      <c r="FI116" s="206"/>
      <c r="FJ116" s="206"/>
      <c r="FK116" s="206"/>
      <c r="FL116" s="206"/>
      <c r="FM116" s="206"/>
      <c r="FN116" s="206"/>
      <c r="FO116" s="206"/>
      <c r="FP116" s="206"/>
      <c r="FQ116" s="206"/>
      <c r="FR116" s="206"/>
      <c r="FS116" s="206"/>
      <c r="FT116" s="206"/>
      <c r="FU116" s="206"/>
      <c r="FV116" s="206"/>
      <c r="FW116" s="206"/>
      <c r="FX116" s="206"/>
      <c r="FY116" s="206"/>
      <c r="FZ116" s="206"/>
      <c r="GA116" s="206"/>
      <c r="GB116" s="206"/>
      <c r="GC116" s="206"/>
      <c r="GD116" s="206"/>
      <c r="GE116" s="206"/>
      <c r="GF116" s="206"/>
      <c r="GG116" s="206"/>
      <c r="GH116" s="206"/>
      <c r="GI116" s="206"/>
      <c r="GJ116" s="206"/>
      <c r="GK116" s="206"/>
      <c r="GL116" s="206"/>
      <c r="GM116" s="206"/>
    </row>
    <row r="117" spans="1:195" s="236" customFormat="1" ht="17.100000000000001" customHeight="1">
      <c r="A117" s="128"/>
      <c r="B117" s="128"/>
      <c r="C117" s="274"/>
      <c r="D117" s="274"/>
      <c r="E117" s="58"/>
      <c r="F117" s="58"/>
      <c r="G117" s="58"/>
      <c r="H117" s="58"/>
      <c r="I117" s="58"/>
      <c r="J117" s="58"/>
      <c r="K117" s="58"/>
      <c r="L117" s="58"/>
      <c r="M117" s="58"/>
      <c r="N117" s="58"/>
      <c r="O117" s="58"/>
      <c r="P117" s="58"/>
      <c r="Q117" s="58"/>
      <c r="R117" s="58"/>
      <c r="S117" s="58"/>
      <c r="T117" s="274"/>
      <c r="U117" s="58"/>
      <c r="V117" s="58"/>
      <c r="W117" s="58"/>
      <c r="X117" s="58"/>
      <c r="Y117" s="58"/>
      <c r="Z117" s="58"/>
      <c r="AA117" s="58"/>
      <c r="AB117" s="58"/>
      <c r="AC117" s="58"/>
      <c r="AD117" s="58"/>
      <c r="AE117" s="58"/>
      <c r="AF117" s="58"/>
      <c r="AG117" s="274"/>
      <c r="AH117" s="58"/>
      <c r="AI117" s="58"/>
      <c r="AJ117" s="58"/>
      <c r="AK117" s="58"/>
      <c r="AL117" s="58"/>
      <c r="AM117" s="58"/>
      <c r="AN117" s="58"/>
      <c r="AO117" s="58"/>
      <c r="AP117" s="58"/>
      <c r="AQ117" s="58"/>
      <c r="AR117" s="58"/>
      <c r="AS117" s="58"/>
      <c r="AT117" s="274"/>
      <c r="AU117" s="58"/>
      <c r="AV117" s="58"/>
      <c r="AW117" s="58"/>
      <c r="AX117" s="58"/>
      <c r="AY117" s="58"/>
      <c r="AZ117" s="58"/>
      <c r="BA117" s="58"/>
      <c r="BB117" s="58"/>
      <c r="BC117" s="58"/>
      <c r="BD117" s="58"/>
      <c r="BE117" s="58"/>
      <c r="BF117" s="58"/>
      <c r="BG117" s="58"/>
      <c r="BH117" s="58"/>
      <c r="BI117" s="58"/>
      <c r="BJ117" s="58"/>
      <c r="BK117" s="58"/>
      <c r="BL117" s="58"/>
      <c r="BM117" s="128"/>
      <c r="BN117" s="128"/>
      <c r="BO117" s="128"/>
      <c r="BP117" s="128"/>
      <c r="BQ117" s="128"/>
      <c r="BR117" s="898"/>
      <c r="BS117" s="899"/>
      <c r="BT117" s="900"/>
      <c r="BU117" s="895"/>
      <c r="BV117" s="896"/>
      <c r="BW117" s="896"/>
      <c r="BX117" s="896"/>
      <c r="BY117" s="896"/>
      <c r="BZ117" s="897"/>
      <c r="CA117" s="895"/>
      <c r="CB117" s="896"/>
      <c r="CC117" s="897"/>
      <c r="CD117" s="895"/>
      <c r="CE117" s="896"/>
      <c r="CF117" s="896"/>
      <c r="CG117" s="896"/>
      <c r="CH117" s="896"/>
      <c r="CI117" s="896"/>
      <c r="CJ117" s="896"/>
      <c r="CK117" s="896"/>
      <c r="CL117" s="896"/>
      <c r="CM117" s="897"/>
      <c r="CN117" s="895"/>
      <c r="CO117" s="896"/>
      <c r="CP117" s="896"/>
      <c r="CQ117" s="896"/>
      <c r="CR117" s="896"/>
      <c r="CS117" s="897"/>
      <c r="CT117" s="895"/>
      <c r="CU117" s="896"/>
      <c r="CV117" s="897"/>
      <c r="CW117" s="895"/>
      <c r="CX117" s="896"/>
      <c r="CY117" s="896"/>
      <c r="CZ117" s="896"/>
      <c r="DA117" s="896"/>
      <c r="DB117" s="896"/>
      <c r="DC117" s="896"/>
      <c r="DD117" s="897"/>
      <c r="DE117" s="895"/>
      <c r="DF117" s="896"/>
      <c r="DG117" s="896"/>
      <c r="DH117" s="896"/>
      <c r="DI117" s="896"/>
      <c r="DJ117" s="896"/>
      <c r="DK117" s="896"/>
      <c r="DL117" s="896"/>
      <c r="DM117" s="896"/>
      <c r="DN117" s="897"/>
      <c r="DO117" s="895"/>
      <c r="DP117" s="896"/>
      <c r="DQ117" s="896"/>
      <c r="DR117" s="896"/>
      <c r="DS117" s="896"/>
      <c r="DT117" s="896"/>
      <c r="DU117" s="896"/>
      <c r="DV117" s="896"/>
      <c r="DW117" s="896"/>
      <c r="DX117" s="897"/>
      <c r="DY117" s="128"/>
      <c r="DZ117" s="128"/>
      <c r="EA117" s="128"/>
      <c r="EB117" s="128"/>
      <c r="EC117" s="128"/>
      <c r="ED117" s="197"/>
      <c r="EE117" s="207"/>
      <c r="EF117" s="206"/>
      <c r="EG117" s="206"/>
      <c r="EH117" s="206"/>
      <c r="EI117" s="206"/>
      <c r="EJ117" s="206"/>
      <c r="EK117" s="206"/>
      <c r="EL117" s="206"/>
      <c r="EM117" s="206"/>
      <c r="EN117" s="206"/>
      <c r="EO117" s="206"/>
      <c r="EP117" s="206"/>
      <c r="EQ117" s="206"/>
      <c r="ER117" s="206"/>
      <c r="ES117" s="206"/>
      <c r="ET117" s="206"/>
      <c r="EU117" s="206"/>
      <c r="EV117" s="206"/>
      <c r="EW117" s="206"/>
      <c r="EX117" s="206"/>
      <c r="EY117" s="206"/>
      <c r="EZ117" s="206"/>
      <c r="FA117" s="206"/>
      <c r="FB117" s="206"/>
      <c r="FC117" s="206"/>
      <c r="FD117" s="206"/>
      <c r="FE117" s="206"/>
      <c r="FF117" s="206"/>
      <c r="FG117" s="206"/>
      <c r="FH117" s="206"/>
      <c r="FI117" s="206"/>
      <c r="FJ117" s="206"/>
      <c r="FK117" s="206"/>
      <c r="FL117" s="206"/>
      <c r="FM117" s="206"/>
      <c r="FN117" s="206"/>
      <c r="FO117" s="206"/>
      <c r="FP117" s="206"/>
      <c r="FQ117" s="206"/>
      <c r="FR117" s="206"/>
      <c r="FS117" s="206"/>
      <c r="FT117" s="206"/>
      <c r="FU117" s="206"/>
      <c r="FV117" s="206"/>
      <c r="FW117" s="206"/>
      <c r="FX117" s="206"/>
      <c r="FY117" s="206"/>
      <c r="FZ117" s="206"/>
      <c r="GA117" s="206"/>
      <c r="GB117" s="206"/>
      <c r="GC117" s="206"/>
      <c r="GD117" s="206"/>
      <c r="GE117" s="206"/>
      <c r="GF117" s="206"/>
      <c r="GG117" s="206"/>
      <c r="GH117" s="206"/>
      <c r="GI117" s="206"/>
      <c r="GJ117" s="206"/>
      <c r="GK117" s="206"/>
      <c r="GL117" s="206"/>
      <c r="GM117" s="206"/>
    </row>
    <row r="118" spans="1:195" s="236" customFormat="1" ht="17.100000000000001" customHeight="1">
      <c r="A118" s="128"/>
      <c r="B118" s="128"/>
      <c r="C118" s="58"/>
      <c r="D118" s="58"/>
      <c r="E118" s="58"/>
      <c r="F118" s="58"/>
      <c r="G118" s="58"/>
      <c r="H118" s="58"/>
      <c r="I118" s="58"/>
      <c r="J118" s="58"/>
      <c r="K118" s="58"/>
      <c r="L118" s="58"/>
      <c r="M118" s="58"/>
      <c r="N118" s="58"/>
      <c r="O118" s="58"/>
      <c r="P118" s="58"/>
      <c r="Q118" s="58"/>
      <c r="R118" s="58"/>
      <c r="S118" s="58"/>
      <c r="T118" s="58"/>
      <c r="U118" s="58"/>
      <c r="V118" s="274"/>
      <c r="W118" s="274"/>
      <c r="X118" s="274"/>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9"/>
      <c r="AU118" s="58"/>
      <c r="AV118" s="58"/>
      <c r="AW118" s="58"/>
      <c r="AX118" s="58"/>
      <c r="AY118" s="58"/>
      <c r="AZ118" s="58"/>
      <c r="BA118" s="58"/>
      <c r="BB118" s="58"/>
      <c r="BC118" s="58"/>
      <c r="BD118" s="58"/>
      <c r="BE118" s="58"/>
      <c r="BF118" s="58"/>
      <c r="BG118" s="58"/>
      <c r="BH118" s="58"/>
      <c r="BI118" s="58"/>
      <c r="BJ118" s="58"/>
      <c r="BK118" s="58"/>
      <c r="BL118" s="58"/>
      <c r="BM118" s="128"/>
      <c r="BN118" s="128"/>
      <c r="BO118" s="128"/>
      <c r="BP118" s="128"/>
      <c r="BQ118" s="128"/>
      <c r="BR118" s="898"/>
      <c r="BS118" s="899"/>
      <c r="BT118" s="900"/>
      <c r="BU118" s="895"/>
      <c r="BV118" s="896"/>
      <c r="BW118" s="896"/>
      <c r="BX118" s="896"/>
      <c r="BY118" s="896"/>
      <c r="BZ118" s="897"/>
      <c r="CA118" s="895"/>
      <c r="CB118" s="896"/>
      <c r="CC118" s="897"/>
      <c r="CD118" s="895"/>
      <c r="CE118" s="896"/>
      <c r="CF118" s="896"/>
      <c r="CG118" s="896"/>
      <c r="CH118" s="896"/>
      <c r="CI118" s="896"/>
      <c r="CJ118" s="896"/>
      <c r="CK118" s="896"/>
      <c r="CL118" s="896"/>
      <c r="CM118" s="897"/>
      <c r="CN118" s="895"/>
      <c r="CO118" s="896"/>
      <c r="CP118" s="896"/>
      <c r="CQ118" s="896"/>
      <c r="CR118" s="896"/>
      <c r="CS118" s="897"/>
      <c r="CT118" s="895"/>
      <c r="CU118" s="896"/>
      <c r="CV118" s="897"/>
      <c r="CW118" s="895"/>
      <c r="CX118" s="896"/>
      <c r="CY118" s="896"/>
      <c r="CZ118" s="896"/>
      <c r="DA118" s="896"/>
      <c r="DB118" s="896"/>
      <c r="DC118" s="896"/>
      <c r="DD118" s="897"/>
      <c r="DE118" s="895"/>
      <c r="DF118" s="896"/>
      <c r="DG118" s="896"/>
      <c r="DH118" s="896"/>
      <c r="DI118" s="896"/>
      <c r="DJ118" s="896"/>
      <c r="DK118" s="896"/>
      <c r="DL118" s="896"/>
      <c r="DM118" s="896"/>
      <c r="DN118" s="897"/>
      <c r="DO118" s="895"/>
      <c r="DP118" s="896"/>
      <c r="DQ118" s="896"/>
      <c r="DR118" s="896"/>
      <c r="DS118" s="896"/>
      <c r="DT118" s="896"/>
      <c r="DU118" s="896"/>
      <c r="DV118" s="896"/>
      <c r="DW118" s="896"/>
      <c r="DX118" s="897"/>
      <c r="DY118" s="128"/>
      <c r="DZ118" s="128"/>
      <c r="EA118" s="128"/>
      <c r="EB118" s="128"/>
      <c r="EC118" s="128"/>
      <c r="ED118" s="197"/>
      <c r="EE118" s="207"/>
      <c r="EF118" s="206"/>
      <c r="EG118" s="206"/>
      <c r="EH118" s="206"/>
      <c r="EI118" s="206"/>
      <c r="EJ118" s="206"/>
      <c r="EK118" s="206"/>
      <c r="EL118" s="206"/>
      <c r="EM118" s="206"/>
      <c r="EN118" s="206"/>
      <c r="EO118" s="206"/>
      <c r="EP118" s="206"/>
      <c r="EQ118" s="206"/>
      <c r="ER118" s="206"/>
      <c r="ES118" s="206"/>
      <c r="ET118" s="206"/>
      <c r="EU118" s="206"/>
      <c r="EV118" s="206"/>
      <c r="EW118" s="206"/>
      <c r="EX118" s="206"/>
      <c r="EY118" s="206"/>
      <c r="EZ118" s="206"/>
      <c r="FA118" s="206"/>
      <c r="FB118" s="206"/>
      <c r="FC118" s="206"/>
      <c r="FD118" s="206"/>
      <c r="FE118" s="206"/>
      <c r="FF118" s="206"/>
      <c r="FG118" s="206"/>
      <c r="FH118" s="206"/>
      <c r="FI118" s="206"/>
      <c r="FJ118" s="206"/>
      <c r="FK118" s="206"/>
      <c r="FL118" s="206"/>
      <c r="FM118" s="206"/>
      <c r="FN118" s="206"/>
      <c r="FO118" s="206"/>
      <c r="FP118" s="206"/>
      <c r="FQ118" s="206"/>
      <c r="FR118" s="206"/>
      <c r="FS118" s="206"/>
      <c r="FT118" s="206"/>
      <c r="FU118" s="206"/>
      <c r="FV118" s="206"/>
      <c r="FW118" s="206"/>
      <c r="FX118" s="206"/>
      <c r="FY118" s="206"/>
      <c r="FZ118" s="206"/>
      <c r="GA118" s="206"/>
      <c r="GB118" s="206"/>
      <c r="GC118" s="206"/>
      <c r="GD118" s="206"/>
      <c r="GE118" s="206"/>
      <c r="GF118" s="206"/>
      <c r="GG118" s="206"/>
      <c r="GH118" s="206"/>
      <c r="GI118" s="206"/>
      <c r="GJ118" s="206"/>
      <c r="GK118" s="206"/>
      <c r="GL118" s="206"/>
      <c r="GM118" s="206"/>
    </row>
    <row r="119" spans="1:195" s="236" customFormat="1" ht="17.100000000000001" customHeight="1">
      <c r="A119" s="128"/>
      <c r="B119" s="128"/>
      <c r="C119" s="58"/>
      <c r="D119" s="58"/>
      <c r="E119" s="58"/>
      <c r="F119" s="58"/>
      <c r="G119" s="58"/>
      <c r="H119" s="58"/>
      <c r="I119" s="58"/>
      <c r="J119" s="58"/>
      <c r="K119" s="58"/>
      <c r="L119" s="58"/>
      <c r="M119" s="58"/>
      <c r="N119" s="58"/>
      <c r="O119" s="58"/>
      <c r="P119" s="58"/>
      <c r="Q119" s="58"/>
      <c r="R119" s="58"/>
      <c r="S119" s="58"/>
      <c r="T119" s="58"/>
      <c r="U119" s="58"/>
      <c r="V119" s="274"/>
      <c r="W119" s="274"/>
      <c r="X119" s="274"/>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128"/>
      <c r="BN119" s="128"/>
      <c r="BO119" s="128"/>
      <c r="BP119" s="128"/>
      <c r="BQ119" s="128"/>
      <c r="BR119" s="898"/>
      <c r="BS119" s="899"/>
      <c r="BT119" s="900"/>
      <c r="BU119" s="895"/>
      <c r="BV119" s="896"/>
      <c r="BW119" s="896"/>
      <c r="BX119" s="896"/>
      <c r="BY119" s="896"/>
      <c r="BZ119" s="897"/>
      <c r="CA119" s="895"/>
      <c r="CB119" s="896"/>
      <c r="CC119" s="897"/>
      <c r="CD119" s="895"/>
      <c r="CE119" s="896"/>
      <c r="CF119" s="896"/>
      <c r="CG119" s="896"/>
      <c r="CH119" s="896"/>
      <c r="CI119" s="896"/>
      <c r="CJ119" s="896"/>
      <c r="CK119" s="896"/>
      <c r="CL119" s="896"/>
      <c r="CM119" s="897"/>
      <c r="CN119" s="895"/>
      <c r="CO119" s="896"/>
      <c r="CP119" s="896"/>
      <c r="CQ119" s="896"/>
      <c r="CR119" s="896"/>
      <c r="CS119" s="897"/>
      <c r="CT119" s="895"/>
      <c r="CU119" s="896"/>
      <c r="CV119" s="897"/>
      <c r="CW119" s="895"/>
      <c r="CX119" s="896"/>
      <c r="CY119" s="896"/>
      <c r="CZ119" s="896"/>
      <c r="DA119" s="896"/>
      <c r="DB119" s="896"/>
      <c r="DC119" s="896"/>
      <c r="DD119" s="897"/>
      <c r="DE119" s="895"/>
      <c r="DF119" s="896"/>
      <c r="DG119" s="896"/>
      <c r="DH119" s="896"/>
      <c r="DI119" s="896"/>
      <c r="DJ119" s="896"/>
      <c r="DK119" s="896"/>
      <c r="DL119" s="896"/>
      <c r="DM119" s="896"/>
      <c r="DN119" s="897"/>
      <c r="DO119" s="895"/>
      <c r="DP119" s="896"/>
      <c r="DQ119" s="896"/>
      <c r="DR119" s="896"/>
      <c r="DS119" s="896"/>
      <c r="DT119" s="896"/>
      <c r="DU119" s="896"/>
      <c r="DV119" s="896"/>
      <c r="DW119" s="896"/>
      <c r="DX119" s="897"/>
      <c r="DY119" s="128"/>
      <c r="DZ119" s="128"/>
      <c r="EA119" s="128"/>
      <c r="EB119" s="128"/>
      <c r="EC119" s="128"/>
      <c r="ED119" s="197"/>
      <c r="EE119" s="207"/>
      <c r="EF119" s="206"/>
      <c r="EG119" s="206"/>
      <c r="EH119" s="206"/>
      <c r="EI119" s="206"/>
      <c r="EJ119" s="206"/>
      <c r="EK119" s="206"/>
      <c r="EL119" s="206"/>
      <c r="EM119" s="206"/>
      <c r="EN119" s="206"/>
      <c r="EO119" s="206"/>
      <c r="EP119" s="206"/>
      <c r="EQ119" s="206"/>
      <c r="ER119" s="206"/>
      <c r="ES119" s="206"/>
      <c r="ET119" s="206"/>
      <c r="EU119" s="206"/>
      <c r="EV119" s="206"/>
      <c r="EW119" s="206"/>
      <c r="EX119" s="206"/>
      <c r="EY119" s="206"/>
      <c r="EZ119" s="206"/>
      <c r="FA119" s="206"/>
      <c r="FB119" s="206"/>
      <c r="FC119" s="206"/>
      <c r="FD119" s="206"/>
      <c r="FE119" s="206"/>
      <c r="FF119" s="206"/>
      <c r="FG119" s="206"/>
      <c r="FH119" s="206"/>
      <c r="FI119" s="206"/>
      <c r="FJ119" s="206"/>
      <c r="FK119" s="206"/>
      <c r="FL119" s="206"/>
      <c r="FM119" s="206"/>
      <c r="FN119" s="206"/>
      <c r="FO119" s="206"/>
      <c r="FP119" s="206"/>
      <c r="FQ119" s="206"/>
      <c r="FR119" s="206"/>
      <c r="FS119" s="206"/>
      <c r="FT119" s="206"/>
      <c r="FU119" s="206"/>
      <c r="FV119" s="206"/>
      <c r="FW119" s="206"/>
      <c r="FX119" s="206"/>
      <c r="FY119" s="206"/>
      <c r="FZ119" s="206"/>
      <c r="GA119" s="206"/>
      <c r="GB119" s="206"/>
      <c r="GC119" s="206"/>
      <c r="GD119" s="206"/>
      <c r="GE119" s="206"/>
      <c r="GF119" s="206"/>
      <c r="GG119" s="206"/>
      <c r="GH119" s="206"/>
      <c r="GI119" s="206"/>
      <c r="GJ119" s="206"/>
      <c r="GK119" s="206"/>
      <c r="GL119" s="206"/>
      <c r="GM119" s="206"/>
    </row>
    <row r="120" spans="1:195" s="236" customFormat="1" ht="17.100000000000001" customHeight="1">
      <c r="A120" s="128"/>
      <c r="B120" s="128"/>
      <c r="C120" s="58"/>
      <c r="D120" s="58"/>
      <c r="E120" s="58"/>
      <c r="F120" s="58"/>
      <c r="G120" s="58"/>
      <c r="H120" s="58"/>
      <c r="I120" s="58"/>
      <c r="J120" s="58"/>
      <c r="K120" s="58"/>
      <c r="L120" s="58"/>
      <c r="M120" s="58"/>
      <c r="N120" s="58"/>
      <c r="O120" s="58"/>
      <c r="P120" s="58"/>
      <c r="Q120" s="58"/>
      <c r="R120" s="58"/>
      <c r="S120" s="58"/>
      <c r="T120" s="58"/>
      <c r="U120" s="58"/>
      <c r="V120" s="274"/>
      <c r="W120" s="274"/>
      <c r="X120" s="274"/>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128"/>
      <c r="BN120" s="128"/>
      <c r="BO120" s="128"/>
      <c r="BP120" s="128"/>
      <c r="BQ120" s="128"/>
      <c r="BR120" s="898"/>
      <c r="BS120" s="899"/>
      <c r="BT120" s="900"/>
      <c r="BU120" s="895"/>
      <c r="BV120" s="896"/>
      <c r="BW120" s="896"/>
      <c r="BX120" s="896"/>
      <c r="BY120" s="896"/>
      <c r="BZ120" s="897"/>
      <c r="CA120" s="895"/>
      <c r="CB120" s="896"/>
      <c r="CC120" s="897"/>
      <c r="CD120" s="895"/>
      <c r="CE120" s="896"/>
      <c r="CF120" s="896"/>
      <c r="CG120" s="896"/>
      <c r="CH120" s="896"/>
      <c r="CI120" s="896"/>
      <c r="CJ120" s="896"/>
      <c r="CK120" s="896"/>
      <c r="CL120" s="896"/>
      <c r="CM120" s="897"/>
      <c r="CN120" s="895"/>
      <c r="CO120" s="896"/>
      <c r="CP120" s="896"/>
      <c r="CQ120" s="896"/>
      <c r="CR120" s="896"/>
      <c r="CS120" s="897"/>
      <c r="CT120" s="895"/>
      <c r="CU120" s="896"/>
      <c r="CV120" s="897"/>
      <c r="CW120" s="895"/>
      <c r="CX120" s="896"/>
      <c r="CY120" s="896"/>
      <c r="CZ120" s="896"/>
      <c r="DA120" s="896"/>
      <c r="DB120" s="896"/>
      <c r="DC120" s="896"/>
      <c r="DD120" s="897"/>
      <c r="DE120" s="895"/>
      <c r="DF120" s="896"/>
      <c r="DG120" s="896"/>
      <c r="DH120" s="896"/>
      <c r="DI120" s="896"/>
      <c r="DJ120" s="896"/>
      <c r="DK120" s="896"/>
      <c r="DL120" s="896"/>
      <c r="DM120" s="896"/>
      <c r="DN120" s="897"/>
      <c r="DO120" s="895"/>
      <c r="DP120" s="896"/>
      <c r="DQ120" s="896"/>
      <c r="DR120" s="896"/>
      <c r="DS120" s="896"/>
      <c r="DT120" s="896"/>
      <c r="DU120" s="896"/>
      <c r="DV120" s="896"/>
      <c r="DW120" s="896"/>
      <c r="DX120" s="897"/>
      <c r="DY120" s="128"/>
      <c r="DZ120" s="128"/>
      <c r="EA120" s="128"/>
      <c r="EB120" s="128"/>
      <c r="EC120" s="128"/>
      <c r="ED120" s="197"/>
      <c r="EE120" s="207"/>
      <c r="EF120" s="206"/>
      <c r="EG120" s="206"/>
      <c r="EH120" s="206"/>
      <c r="EI120" s="206"/>
      <c r="EJ120" s="206"/>
      <c r="EK120" s="206"/>
      <c r="EL120" s="206"/>
      <c r="EM120" s="206"/>
      <c r="EN120" s="206"/>
      <c r="EO120" s="206"/>
      <c r="EP120" s="206"/>
      <c r="EQ120" s="206"/>
      <c r="ER120" s="206"/>
      <c r="ES120" s="206"/>
      <c r="ET120" s="206"/>
      <c r="EU120" s="206"/>
      <c r="EV120" s="206"/>
      <c r="EW120" s="206"/>
      <c r="EX120" s="206"/>
      <c r="EY120" s="206"/>
      <c r="EZ120" s="206"/>
      <c r="FA120" s="206"/>
      <c r="FB120" s="206"/>
      <c r="FC120" s="206"/>
      <c r="FD120" s="206"/>
      <c r="FE120" s="206"/>
      <c r="FF120" s="206"/>
      <c r="FG120" s="206"/>
      <c r="FH120" s="206"/>
      <c r="FI120" s="206"/>
      <c r="FJ120" s="206"/>
      <c r="FK120" s="206"/>
      <c r="FL120" s="206"/>
      <c r="FM120" s="206"/>
      <c r="FN120" s="206"/>
      <c r="FO120" s="206"/>
      <c r="FP120" s="206"/>
      <c r="FQ120" s="206"/>
      <c r="FR120" s="206"/>
      <c r="FS120" s="206"/>
      <c r="FT120" s="206"/>
      <c r="FU120" s="206"/>
      <c r="FV120" s="206"/>
      <c r="FW120" s="206"/>
      <c r="FX120" s="206"/>
      <c r="FY120" s="206"/>
      <c r="FZ120" s="206"/>
      <c r="GA120" s="206"/>
      <c r="GB120" s="206"/>
      <c r="GC120" s="206"/>
      <c r="GD120" s="206"/>
      <c r="GE120" s="206"/>
      <c r="GF120" s="206"/>
      <c r="GG120" s="206"/>
      <c r="GH120" s="206"/>
      <c r="GI120" s="206"/>
      <c r="GJ120" s="206"/>
      <c r="GK120" s="206"/>
      <c r="GL120" s="206"/>
      <c r="GM120" s="206"/>
    </row>
    <row r="121" spans="1:195" s="236" customFormat="1" ht="17.100000000000001" customHeight="1">
      <c r="A121" s="128"/>
      <c r="B121" s="128"/>
      <c r="C121" s="58"/>
      <c r="D121" s="58"/>
      <c r="E121" s="58"/>
      <c r="F121" s="58"/>
      <c r="G121" s="58"/>
      <c r="H121" s="58"/>
      <c r="I121" s="58"/>
      <c r="J121" s="58"/>
      <c r="K121" s="58"/>
      <c r="L121" s="58"/>
      <c r="M121" s="58"/>
      <c r="N121" s="58"/>
      <c r="O121" s="58"/>
      <c r="P121" s="58"/>
      <c r="Q121" s="58"/>
      <c r="R121" s="58"/>
      <c r="S121" s="58"/>
      <c r="T121" s="58"/>
      <c r="U121" s="58"/>
      <c r="V121" s="274"/>
      <c r="W121" s="274"/>
      <c r="X121" s="274"/>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128"/>
      <c r="BN121" s="128"/>
      <c r="BO121" s="128"/>
      <c r="BP121" s="128"/>
      <c r="BQ121" s="128"/>
      <c r="BR121" s="898"/>
      <c r="BS121" s="899"/>
      <c r="BT121" s="900"/>
      <c r="BU121" s="895"/>
      <c r="BV121" s="896"/>
      <c r="BW121" s="896"/>
      <c r="BX121" s="896"/>
      <c r="BY121" s="896"/>
      <c r="BZ121" s="897"/>
      <c r="CA121" s="895"/>
      <c r="CB121" s="896"/>
      <c r="CC121" s="897"/>
      <c r="CD121" s="895"/>
      <c r="CE121" s="896"/>
      <c r="CF121" s="896"/>
      <c r="CG121" s="896"/>
      <c r="CH121" s="896"/>
      <c r="CI121" s="896"/>
      <c r="CJ121" s="896"/>
      <c r="CK121" s="896"/>
      <c r="CL121" s="896"/>
      <c r="CM121" s="897"/>
      <c r="CN121" s="895"/>
      <c r="CO121" s="896"/>
      <c r="CP121" s="896"/>
      <c r="CQ121" s="896"/>
      <c r="CR121" s="896"/>
      <c r="CS121" s="897"/>
      <c r="CT121" s="895"/>
      <c r="CU121" s="896"/>
      <c r="CV121" s="897"/>
      <c r="CW121" s="895"/>
      <c r="CX121" s="896"/>
      <c r="CY121" s="896"/>
      <c r="CZ121" s="896"/>
      <c r="DA121" s="896"/>
      <c r="DB121" s="896"/>
      <c r="DC121" s="896"/>
      <c r="DD121" s="897"/>
      <c r="DE121" s="895"/>
      <c r="DF121" s="896"/>
      <c r="DG121" s="896"/>
      <c r="DH121" s="896"/>
      <c r="DI121" s="896"/>
      <c r="DJ121" s="896"/>
      <c r="DK121" s="896"/>
      <c r="DL121" s="896"/>
      <c r="DM121" s="896"/>
      <c r="DN121" s="897"/>
      <c r="DO121" s="895"/>
      <c r="DP121" s="896"/>
      <c r="DQ121" s="896"/>
      <c r="DR121" s="896"/>
      <c r="DS121" s="896"/>
      <c r="DT121" s="896"/>
      <c r="DU121" s="896"/>
      <c r="DV121" s="896"/>
      <c r="DW121" s="896"/>
      <c r="DX121" s="897"/>
      <c r="DY121" s="128"/>
      <c r="DZ121" s="128"/>
      <c r="EA121" s="128"/>
      <c r="EB121" s="128"/>
      <c r="EC121" s="128"/>
      <c r="ED121" s="197"/>
      <c r="EE121" s="207"/>
      <c r="EF121" s="206"/>
      <c r="EG121" s="206"/>
      <c r="EH121" s="206"/>
      <c r="EI121" s="206"/>
      <c r="EJ121" s="206"/>
      <c r="EK121" s="206"/>
      <c r="EL121" s="206"/>
      <c r="EM121" s="206"/>
      <c r="EN121" s="206"/>
      <c r="EO121" s="206"/>
      <c r="EP121" s="206"/>
      <c r="EQ121" s="206"/>
      <c r="ER121" s="206"/>
      <c r="ES121" s="206"/>
      <c r="ET121" s="206"/>
      <c r="EU121" s="206"/>
      <c r="EV121" s="206"/>
      <c r="EW121" s="206"/>
      <c r="EX121" s="206"/>
      <c r="EY121" s="206"/>
      <c r="EZ121" s="206"/>
      <c r="FA121" s="206"/>
      <c r="FB121" s="206"/>
      <c r="FC121" s="206"/>
      <c r="FD121" s="206"/>
      <c r="FE121" s="206"/>
      <c r="FF121" s="206"/>
      <c r="FG121" s="206"/>
      <c r="FH121" s="206"/>
      <c r="FI121" s="206"/>
      <c r="FJ121" s="206"/>
      <c r="FK121" s="206"/>
      <c r="FL121" s="206"/>
      <c r="FM121" s="206"/>
      <c r="FN121" s="206"/>
      <c r="FO121" s="206"/>
      <c r="FP121" s="206"/>
      <c r="FQ121" s="206"/>
      <c r="FR121" s="206"/>
      <c r="FS121" s="206"/>
      <c r="FT121" s="206"/>
      <c r="FU121" s="206"/>
      <c r="FV121" s="206"/>
      <c r="FW121" s="206"/>
      <c r="FX121" s="206"/>
      <c r="FY121" s="206"/>
      <c r="FZ121" s="206"/>
      <c r="GA121" s="206"/>
      <c r="GB121" s="206"/>
      <c r="GC121" s="206"/>
      <c r="GD121" s="206"/>
      <c r="GE121" s="206"/>
      <c r="GF121" s="206"/>
      <c r="GG121" s="206"/>
      <c r="GH121" s="206"/>
      <c r="GI121" s="206"/>
      <c r="GJ121" s="206"/>
      <c r="GK121" s="206"/>
      <c r="GL121" s="206"/>
      <c r="GM121" s="206"/>
    </row>
    <row r="122" spans="1:195" s="236" customFormat="1" ht="17.100000000000001" customHeight="1">
      <c r="A122" s="128"/>
      <c r="B122" s="128"/>
      <c r="C122" s="58"/>
      <c r="D122" s="58"/>
      <c r="E122" s="58"/>
      <c r="F122" s="58"/>
      <c r="G122" s="58"/>
      <c r="H122" s="58"/>
      <c r="I122" s="58"/>
      <c r="J122" s="58"/>
      <c r="K122" s="58"/>
      <c r="L122" s="58"/>
      <c r="M122" s="58"/>
      <c r="N122" s="58"/>
      <c r="O122" s="58"/>
      <c r="P122" s="58"/>
      <c r="Q122" s="58"/>
      <c r="R122" s="58"/>
      <c r="S122" s="58"/>
      <c r="T122" s="58"/>
      <c r="U122" s="58"/>
      <c r="V122" s="274"/>
      <c r="W122" s="274"/>
      <c r="X122" s="274"/>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128"/>
      <c r="BN122" s="128"/>
      <c r="BO122" s="128"/>
      <c r="BP122" s="128"/>
      <c r="BQ122" s="128"/>
      <c r="BR122" s="898"/>
      <c r="BS122" s="899"/>
      <c r="BT122" s="900"/>
      <c r="BU122" s="895"/>
      <c r="BV122" s="896"/>
      <c r="BW122" s="896"/>
      <c r="BX122" s="896"/>
      <c r="BY122" s="896"/>
      <c r="BZ122" s="897"/>
      <c r="CA122" s="895"/>
      <c r="CB122" s="896"/>
      <c r="CC122" s="897"/>
      <c r="CD122" s="895"/>
      <c r="CE122" s="896"/>
      <c r="CF122" s="896"/>
      <c r="CG122" s="896"/>
      <c r="CH122" s="896"/>
      <c r="CI122" s="896"/>
      <c r="CJ122" s="896"/>
      <c r="CK122" s="896"/>
      <c r="CL122" s="896"/>
      <c r="CM122" s="897"/>
      <c r="CN122" s="895"/>
      <c r="CO122" s="896"/>
      <c r="CP122" s="896"/>
      <c r="CQ122" s="896"/>
      <c r="CR122" s="896"/>
      <c r="CS122" s="897"/>
      <c r="CT122" s="895"/>
      <c r="CU122" s="896"/>
      <c r="CV122" s="897"/>
      <c r="CW122" s="895"/>
      <c r="CX122" s="896"/>
      <c r="CY122" s="896"/>
      <c r="CZ122" s="896"/>
      <c r="DA122" s="896"/>
      <c r="DB122" s="896"/>
      <c r="DC122" s="896"/>
      <c r="DD122" s="897"/>
      <c r="DE122" s="895"/>
      <c r="DF122" s="896"/>
      <c r="DG122" s="896"/>
      <c r="DH122" s="896"/>
      <c r="DI122" s="896"/>
      <c r="DJ122" s="896"/>
      <c r="DK122" s="896"/>
      <c r="DL122" s="896"/>
      <c r="DM122" s="896"/>
      <c r="DN122" s="897"/>
      <c r="DO122" s="895"/>
      <c r="DP122" s="896"/>
      <c r="DQ122" s="896"/>
      <c r="DR122" s="896"/>
      <c r="DS122" s="896"/>
      <c r="DT122" s="896"/>
      <c r="DU122" s="896"/>
      <c r="DV122" s="896"/>
      <c r="DW122" s="896"/>
      <c r="DX122" s="897"/>
      <c r="DY122" s="128"/>
      <c r="DZ122" s="128"/>
      <c r="EA122" s="128"/>
      <c r="EB122" s="128"/>
      <c r="EC122" s="128"/>
      <c r="ED122" s="197"/>
      <c r="EE122" s="207"/>
      <c r="EF122" s="206"/>
      <c r="EG122" s="206"/>
      <c r="EH122" s="206"/>
      <c r="EI122" s="206"/>
      <c r="EJ122" s="206"/>
      <c r="EK122" s="206"/>
      <c r="EL122" s="206"/>
      <c r="EM122" s="206"/>
      <c r="EN122" s="206"/>
      <c r="EO122" s="206"/>
      <c r="EP122" s="206"/>
      <c r="EQ122" s="206"/>
      <c r="ER122" s="206"/>
      <c r="ES122" s="206"/>
      <c r="ET122" s="206"/>
      <c r="EU122" s="206"/>
      <c r="EV122" s="206"/>
      <c r="EW122" s="206"/>
      <c r="EX122" s="206"/>
      <c r="EY122" s="206"/>
      <c r="EZ122" s="206"/>
      <c r="FA122" s="206"/>
      <c r="FB122" s="206"/>
      <c r="FC122" s="206"/>
      <c r="FD122" s="206"/>
      <c r="FE122" s="206"/>
      <c r="FF122" s="206"/>
      <c r="FG122" s="206"/>
      <c r="FH122" s="206"/>
      <c r="FI122" s="206"/>
      <c r="FJ122" s="206"/>
      <c r="FK122" s="206"/>
      <c r="FL122" s="206"/>
      <c r="FM122" s="206"/>
      <c r="FN122" s="206"/>
      <c r="FO122" s="206"/>
      <c r="FP122" s="206"/>
      <c r="FQ122" s="206"/>
      <c r="FR122" s="206"/>
      <c r="FS122" s="206"/>
      <c r="FT122" s="206"/>
      <c r="FU122" s="206"/>
      <c r="FV122" s="206"/>
      <c r="FW122" s="206"/>
      <c r="FX122" s="206"/>
      <c r="FY122" s="206"/>
      <c r="FZ122" s="206"/>
      <c r="GA122" s="206"/>
      <c r="GB122" s="206"/>
      <c r="GC122" s="206"/>
      <c r="GD122" s="206"/>
      <c r="GE122" s="206"/>
      <c r="GF122" s="206"/>
      <c r="GG122" s="206"/>
      <c r="GH122" s="206"/>
      <c r="GI122" s="206"/>
      <c r="GJ122" s="206"/>
      <c r="GK122" s="206"/>
      <c r="GL122" s="206"/>
      <c r="GM122" s="206"/>
    </row>
    <row r="123" spans="1:195" s="236" customFormat="1" ht="17.100000000000001" customHeight="1">
      <c r="A123" s="128"/>
      <c r="B123" s="128"/>
      <c r="C123" s="58"/>
      <c r="D123" s="58"/>
      <c r="E123" s="58"/>
      <c r="F123" s="58"/>
      <c r="G123" s="58"/>
      <c r="H123" s="58"/>
      <c r="I123" s="58"/>
      <c r="J123" s="58"/>
      <c r="K123" s="58"/>
      <c r="L123" s="58"/>
      <c r="M123" s="58"/>
      <c r="N123" s="58"/>
      <c r="O123" s="58"/>
      <c r="P123" s="58"/>
      <c r="Q123" s="58"/>
      <c r="R123" s="58"/>
      <c r="S123" s="58"/>
      <c r="T123" s="58"/>
      <c r="U123" s="58"/>
      <c r="V123" s="274"/>
      <c r="W123" s="274"/>
      <c r="X123" s="274"/>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128"/>
      <c r="BN123" s="128"/>
      <c r="BO123" s="128"/>
      <c r="BP123" s="128"/>
      <c r="BQ123" s="128"/>
      <c r="BR123" s="898"/>
      <c r="BS123" s="899"/>
      <c r="BT123" s="900"/>
      <c r="BU123" s="895"/>
      <c r="BV123" s="896"/>
      <c r="BW123" s="896"/>
      <c r="BX123" s="896"/>
      <c r="BY123" s="896"/>
      <c r="BZ123" s="897"/>
      <c r="CA123" s="895"/>
      <c r="CB123" s="896"/>
      <c r="CC123" s="897"/>
      <c r="CD123" s="895"/>
      <c r="CE123" s="896"/>
      <c r="CF123" s="896"/>
      <c r="CG123" s="896"/>
      <c r="CH123" s="896"/>
      <c r="CI123" s="896"/>
      <c r="CJ123" s="896"/>
      <c r="CK123" s="896"/>
      <c r="CL123" s="896"/>
      <c r="CM123" s="897"/>
      <c r="CN123" s="895"/>
      <c r="CO123" s="896"/>
      <c r="CP123" s="896"/>
      <c r="CQ123" s="896"/>
      <c r="CR123" s="896"/>
      <c r="CS123" s="897"/>
      <c r="CT123" s="895"/>
      <c r="CU123" s="896"/>
      <c r="CV123" s="897"/>
      <c r="CW123" s="895"/>
      <c r="CX123" s="896"/>
      <c r="CY123" s="896"/>
      <c r="CZ123" s="896"/>
      <c r="DA123" s="896"/>
      <c r="DB123" s="896"/>
      <c r="DC123" s="896"/>
      <c r="DD123" s="897"/>
      <c r="DE123" s="895"/>
      <c r="DF123" s="896"/>
      <c r="DG123" s="896"/>
      <c r="DH123" s="896"/>
      <c r="DI123" s="896"/>
      <c r="DJ123" s="896"/>
      <c r="DK123" s="896"/>
      <c r="DL123" s="896"/>
      <c r="DM123" s="896"/>
      <c r="DN123" s="897"/>
      <c r="DO123" s="895"/>
      <c r="DP123" s="896"/>
      <c r="DQ123" s="896"/>
      <c r="DR123" s="896"/>
      <c r="DS123" s="896"/>
      <c r="DT123" s="896"/>
      <c r="DU123" s="896"/>
      <c r="DV123" s="896"/>
      <c r="DW123" s="896"/>
      <c r="DX123" s="897"/>
      <c r="DY123" s="128"/>
      <c r="DZ123" s="128"/>
      <c r="EA123" s="128"/>
      <c r="EB123" s="128"/>
      <c r="EC123" s="128"/>
      <c r="ED123" s="197"/>
      <c r="EE123" s="207"/>
      <c r="EF123" s="206"/>
      <c r="EG123" s="206"/>
      <c r="EH123" s="206"/>
      <c r="EI123" s="206"/>
      <c r="EJ123" s="206"/>
      <c r="EK123" s="206"/>
      <c r="EL123" s="206"/>
      <c r="EM123" s="206"/>
      <c r="EN123" s="206"/>
      <c r="EO123" s="206"/>
      <c r="EP123" s="206"/>
      <c r="EQ123" s="206"/>
      <c r="ER123" s="206"/>
      <c r="ES123" s="206"/>
      <c r="ET123" s="206"/>
      <c r="EU123" s="206"/>
      <c r="EV123" s="206"/>
      <c r="EW123" s="206"/>
      <c r="EX123" s="206"/>
      <c r="EY123" s="206"/>
      <c r="EZ123" s="206"/>
      <c r="FA123" s="206"/>
      <c r="FB123" s="206"/>
      <c r="FC123" s="206"/>
      <c r="FD123" s="206"/>
      <c r="FE123" s="206"/>
      <c r="FF123" s="206"/>
      <c r="FG123" s="206"/>
      <c r="FH123" s="206"/>
      <c r="FI123" s="206"/>
      <c r="FJ123" s="206"/>
      <c r="FK123" s="206"/>
      <c r="FL123" s="206"/>
      <c r="FM123" s="206"/>
      <c r="FN123" s="206"/>
      <c r="FO123" s="206"/>
      <c r="FP123" s="206"/>
      <c r="FQ123" s="206"/>
      <c r="FR123" s="206"/>
      <c r="FS123" s="206"/>
      <c r="FT123" s="206"/>
      <c r="FU123" s="206"/>
      <c r="FV123" s="206"/>
      <c r="FW123" s="206"/>
      <c r="FX123" s="206"/>
      <c r="FY123" s="206"/>
      <c r="FZ123" s="206"/>
      <c r="GA123" s="206"/>
      <c r="GB123" s="206"/>
      <c r="GC123" s="206"/>
      <c r="GD123" s="206"/>
      <c r="GE123" s="206"/>
      <c r="GF123" s="206"/>
      <c r="GG123" s="206"/>
      <c r="GH123" s="206"/>
      <c r="GI123" s="206"/>
      <c r="GJ123" s="206"/>
      <c r="GK123" s="206"/>
      <c r="GL123" s="206"/>
      <c r="GM123" s="206"/>
    </row>
    <row r="124" spans="1:195" s="236" customFormat="1" ht="17.100000000000001" customHeight="1">
      <c r="A124" s="128"/>
      <c r="B124" s="128"/>
      <c r="C124" s="58"/>
      <c r="D124" s="58"/>
      <c r="E124" s="58"/>
      <c r="F124" s="58"/>
      <c r="G124" s="58"/>
      <c r="H124" s="58"/>
      <c r="I124" s="58"/>
      <c r="J124" s="58"/>
      <c r="K124" s="58"/>
      <c r="L124" s="58"/>
      <c r="M124" s="58"/>
      <c r="N124" s="58"/>
      <c r="O124" s="58"/>
      <c r="P124" s="58"/>
      <c r="Q124" s="58"/>
      <c r="R124" s="58"/>
      <c r="S124" s="58"/>
      <c r="T124" s="58"/>
      <c r="U124" s="58"/>
      <c r="V124" s="274"/>
      <c r="W124" s="274"/>
      <c r="X124" s="274"/>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128"/>
      <c r="BN124" s="128"/>
      <c r="BO124" s="128"/>
      <c r="BP124" s="128"/>
      <c r="BQ124" s="128"/>
      <c r="BR124" s="898"/>
      <c r="BS124" s="899"/>
      <c r="BT124" s="900"/>
      <c r="BU124" s="895"/>
      <c r="BV124" s="896"/>
      <c r="BW124" s="896"/>
      <c r="BX124" s="896"/>
      <c r="BY124" s="896"/>
      <c r="BZ124" s="897"/>
      <c r="CA124" s="895"/>
      <c r="CB124" s="896"/>
      <c r="CC124" s="897"/>
      <c r="CD124" s="895"/>
      <c r="CE124" s="896"/>
      <c r="CF124" s="896"/>
      <c r="CG124" s="896"/>
      <c r="CH124" s="896"/>
      <c r="CI124" s="896"/>
      <c r="CJ124" s="896"/>
      <c r="CK124" s="896"/>
      <c r="CL124" s="896"/>
      <c r="CM124" s="897"/>
      <c r="CN124" s="895"/>
      <c r="CO124" s="896"/>
      <c r="CP124" s="896"/>
      <c r="CQ124" s="896"/>
      <c r="CR124" s="896"/>
      <c r="CS124" s="897"/>
      <c r="CT124" s="895"/>
      <c r="CU124" s="896"/>
      <c r="CV124" s="897"/>
      <c r="CW124" s="895"/>
      <c r="CX124" s="896"/>
      <c r="CY124" s="896"/>
      <c r="CZ124" s="896"/>
      <c r="DA124" s="896"/>
      <c r="DB124" s="896"/>
      <c r="DC124" s="896"/>
      <c r="DD124" s="897"/>
      <c r="DE124" s="895"/>
      <c r="DF124" s="896"/>
      <c r="DG124" s="896"/>
      <c r="DH124" s="896"/>
      <c r="DI124" s="896"/>
      <c r="DJ124" s="896"/>
      <c r="DK124" s="896"/>
      <c r="DL124" s="896"/>
      <c r="DM124" s="896"/>
      <c r="DN124" s="897"/>
      <c r="DO124" s="895"/>
      <c r="DP124" s="896"/>
      <c r="DQ124" s="896"/>
      <c r="DR124" s="896"/>
      <c r="DS124" s="896"/>
      <c r="DT124" s="896"/>
      <c r="DU124" s="896"/>
      <c r="DV124" s="896"/>
      <c r="DW124" s="896"/>
      <c r="DX124" s="897"/>
      <c r="DY124" s="128"/>
      <c r="DZ124" s="128"/>
      <c r="EA124" s="128"/>
      <c r="EB124" s="128"/>
      <c r="EC124" s="128"/>
      <c r="ED124" s="197"/>
      <c r="EE124" s="207"/>
      <c r="EF124" s="206"/>
      <c r="EG124" s="206"/>
      <c r="EH124" s="206"/>
      <c r="EI124" s="206"/>
      <c r="EJ124" s="206"/>
      <c r="EK124" s="206"/>
      <c r="EL124" s="206"/>
      <c r="EM124" s="206"/>
      <c r="EN124" s="206"/>
      <c r="EO124" s="206"/>
      <c r="EP124" s="206"/>
      <c r="EQ124" s="206"/>
      <c r="ER124" s="206"/>
      <c r="ES124" s="206"/>
      <c r="ET124" s="206"/>
      <c r="EU124" s="206"/>
      <c r="EV124" s="206"/>
      <c r="EW124" s="206"/>
      <c r="EX124" s="206"/>
      <c r="EY124" s="206"/>
      <c r="EZ124" s="206"/>
      <c r="FA124" s="206"/>
      <c r="FB124" s="206"/>
      <c r="FC124" s="206"/>
      <c r="FD124" s="206"/>
      <c r="FE124" s="206"/>
      <c r="FF124" s="206"/>
      <c r="FG124" s="206"/>
      <c r="FH124" s="206"/>
      <c r="FI124" s="206"/>
      <c r="FJ124" s="206"/>
      <c r="FK124" s="206"/>
      <c r="FL124" s="206"/>
      <c r="FM124" s="206"/>
      <c r="FN124" s="206"/>
      <c r="FO124" s="206"/>
      <c r="FP124" s="206"/>
      <c r="FQ124" s="206"/>
      <c r="FR124" s="206"/>
      <c r="FS124" s="206"/>
      <c r="FT124" s="206"/>
      <c r="FU124" s="206"/>
      <c r="FV124" s="206"/>
      <c r="FW124" s="206"/>
      <c r="FX124" s="206"/>
      <c r="FY124" s="206"/>
      <c r="FZ124" s="206"/>
      <c r="GA124" s="206"/>
      <c r="GB124" s="206"/>
      <c r="GC124" s="206"/>
      <c r="GD124" s="206"/>
      <c r="GE124" s="206"/>
      <c r="GF124" s="206"/>
      <c r="GG124" s="206"/>
      <c r="GH124" s="206"/>
      <c r="GI124" s="206"/>
      <c r="GJ124" s="206"/>
      <c r="GK124" s="206"/>
      <c r="GL124" s="206"/>
      <c r="GM124" s="206"/>
    </row>
    <row r="125" spans="1:195" s="236" customFormat="1" ht="17.100000000000001" customHeight="1">
      <c r="A125" s="128"/>
      <c r="B125" s="12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274"/>
      <c r="BJ125" s="274"/>
      <c r="BK125" s="274"/>
      <c r="BL125" s="274"/>
      <c r="BM125" s="128"/>
      <c r="BN125" s="128"/>
      <c r="BO125" s="128"/>
      <c r="BP125" s="128"/>
      <c r="BQ125" s="128"/>
      <c r="BR125" s="898"/>
      <c r="BS125" s="899"/>
      <c r="BT125" s="900"/>
      <c r="BU125" s="895"/>
      <c r="BV125" s="896"/>
      <c r="BW125" s="896"/>
      <c r="BX125" s="896"/>
      <c r="BY125" s="896"/>
      <c r="BZ125" s="897"/>
      <c r="CA125" s="895"/>
      <c r="CB125" s="896"/>
      <c r="CC125" s="897"/>
      <c r="CD125" s="895"/>
      <c r="CE125" s="896"/>
      <c r="CF125" s="896"/>
      <c r="CG125" s="896"/>
      <c r="CH125" s="896"/>
      <c r="CI125" s="896"/>
      <c r="CJ125" s="896"/>
      <c r="CK125" s="896"/>
      <c r="CL125" s="896"/>
      <c r="CM125" s="897"/>
      <c r="CN125" s="895"/>
      <c r="CO125" s="896"/>
      <c r="CP125" s="896"/>
      <c r="CQ125" s="896"/>
      <c r="CR125" s="896"/>
      <c r="CS125" s="897"/>
      <c r="CT125" s="895"/>
      <c r="CU125" s="896"/>
      <c r="CV125" s="897"/>
      <c r="CW125" s="895"/>
      <c r="CX125" s="896"/>
      <c r="CY125" s="896"/>
      <c r="CZ125" s="896"/>
      <c r="DA125" s="896"/>
      <c r="DB125" s="896"/>
      <c r="DC125" s="896"/>
      <c r="DD125" s="897"/>
      <c r="DE125" s="895"/>
      <c r="DF125" s="896"/>
      <c r="DG125" s="896"/>
      <c r="DH125" s="896"/>
      <c r="DI125" s="896"/>
      <c r="DJ125" s="896"/>
      <c r="DK125" s="896"/>
      <c r="DL125" s="896"/>
      <c r="DM125" s="896"/>
      <c r="DN125" s="897"/>
      <c r="DO125" s="895"/>
      <c r="DP125" s="896"/>
      <c r="DQ125" s="896"/>
      <c r="DR125" s="896"/>
      <c r="DS125" s="896"/>
      <c r="DT125" s="896"/>
      <c r="DU125" s="896"/>
      <c r="DV125" s="896"/>
      <c r="DW125" s="896"/>
      <c r="DX125" s="897"/>
      <c r="DY125" s="128"/>
      <c r="DZ125" s="128"/>
      <c r="EA125" s="128"/>
      <c r="EB125" s="128"/>
      <c r="EC125" s="128"/>
      <c r="ED125" s="197"/>
      <c r="EE125" s="207"/>
      <c r="EF125" s="206"/>
      <c r="EG125" s="206"/>
      <c r="EH125" s="206"/>
      <c r="EI125" s="206"/>
      <c r="EJ125" s="206"/>
      <c r="EK125" s="206"/>
      <c r="EL125" s="206"/>
      <c r="EM125" s="206"/>
      <c r="EN125" s="206"/>
      <c r="EO125" s="206"/>
      <c r="EP125" s="206"/>
      <c r="EQ125" s="206"/>
      <c r="ER125" s="206"/>
      <c r="ES125" s="206"/>
      <c r="ET125" s="206"/>
      <c r="EU125" s="206"/>
      <c r="EV125" s="206"/>
      <c r="EW125" s="206"/>
      <c r="EX125" s="206"/>
      <c r="EY125" s="206"/>
      <c r="EZ125" s="206"/>
      <c r="FA125" s="206"/>
      <c r="FB125" s="206"/>
      <c r="FC125" s="206"/>
      <c r="FD125" s="206"/>
      <c r="FE125" s="206"/>
      <c r="FF125" s="206"/>
      <c r="FG125" s="206"/>
      <c r="FH125" s="206"/>
      <c r="FI125" s="206"/>
      <c r="FJ125" s="206"/>
      <c r="FK125" s="206"/>
      <c r="FL125" s="206"/>
      <c r="FM125" s="206"/>
      <c r="FN125" s="206"/>
      <c r="FO125" s="206"/>
      <c r="FP125" s="206"/>
      <c r="FQ125" s="206"/>
      <c r="FR125" s="206"/>
      <c r="FS125" s="206"/>
      <c r="FT125" s="206"/>
      <c r="FU125" s="206"/>
      <c r="FV125" s="206"/>
      <c r="FW125" s="206"/>
      <c r="FX125" s="206"/>
      <c r="FY125" s="206"/>
      <c r="FZ125" s="206"/>
      <c r="GA125" s="206"/>
      <c r="GB125" s="206"/>
      <c r="GC125" s="206"/>
      <c r="GD125" s="206"/>
      <c r="GE125" s="206"/>
      <c r="GF125" s="206"/>
      <c r="GG125" s="206"/>
      <c r="GH125" s="206"/>
      <c r="GI125" s="206"/>
      <c r="GJ125" s="206"/>
      <c r="GK125" s="206"/>
      <c r="GL125" s="206"/>
      <c r="GM125" s="206"/>
    </row>
    <row r="126" spans="1:195" s="236" customFormat="1" ht="17.100000000000001" customHeight="1">
      <c r="A126" s="128"/>
      <c r="B126" s="12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128"/>
      <c r="BN126" s="128"/>
      <c r="BO126" s="128"/>
      <c r="BP126" s="128"/>
      <c r="BQ126" s="128"/>
      <c r="BR126" s="898"/>
      <c r="BS126" s="899"/>
      <c r="BT126" s="900"/>
      <c r="BU126" s="895"/>
      <c r="BV126" s="896"/>
      <c r="BW126" s="896"/>
      <c r="BX126" s="896"/>
      <c r="BY126" s="896"/>
      <c r="BZ126" s="897"/>
      <c r="CA126" s="895"/>
      <c r="CB126" s="896"/>
      <c r="CC126" s="897"/>
      <c r="CD126" s="895"/>
      <c r="CE126" s="896"/>
      <c r="CF126" s="896"/>
      <c r="CG126" s="896"/>
      <c r="CH126" s="896"/>
      <c r="CI126" s="896"/>
      <c r="CJ126" s="896"/>
      <c r="CK126" s="896"/>
      <c r="CL126" s="896"/>
      <c r="CM126" s="897"/>
      <c r="CN126" s="895"/>
      <c r="CO126" s="896"/>
      <c r="CP126" s="896"/>
      <c r="CQ126" s="896"/>
      <c r="CR126" s="896"/>
      <c r="CS126" s="897"/>
      <c r="CT126" s="895"/>
      <c r="CU126" s="896"/>
      <c r="CV126" s="897"/>
      <c r="CW126" s="895"/>
      <c r="CX126" s="896"/>
      <c r="CY126" s="896"/>
      <c r="CZ126" s="896"/>
      <c r="DA126" s="896"/>
      <c r="DB126" s="896"/>
      <c r="DC126" s="896"/>
      <c r="DD126" s="897"/>
      <c r="DE126" s="895"/>
      <c r="DF126" s="896"/>
      <c r="DG126" s="896"/>
      <c r="DH126" s="896"/>
      <c r="DI126" s="896"/>
      <c r="DJ126" s="896"/>
      <c r="DK126" s="896"/>
      <c r="DL126" s="896"/>
      <c r="DM126" s="896"/>
      <c r="DN126" s="897"/>
      <c r="DO126" s="895"/>
      <c r="DP126" s="896"/>
      <c r="DQ126" s="896"/>
      <c r="DR126" s="896"/>
      <c r="DS126" s="896"/>
      <c r="DT126" s="896"/>
      <c r="DU126" s="896"/>
      <c r="DV126" s="896"/>
      <c r="DW126" s="896"/>
      <c r="DX126" s="897"/>
      <c r="DY126" s="128"/>
      <c r="DZ126" s="128"/>
      <c r="EA126" s="128"/>
      <c r="EB126" s="128"/>
      <c r="EC126" s="128"/>
      <c r="ED126" s="197"/>
      <c r="EE126" s="207"/>
      <c r="EF126" s="206"/>
      <c r="EG126" s="206"/>
      <c r="EH126" s="206"/>
      <c r="EI126" s="206"/>
      <c r="EJ126" s="206"/>
      <c r="EK126" s="206"/>
      <c r="EL126" s="206"/>
      <c r="EM126" s="206"/>
      <c r="EN126" s="206"/>
      <c r="EO126" s="206"/>
      <c r="EP126" s="206"/>
      <c r="EQ126" s="206"/>
      <c r="ER126" s="206"/>
      <c r="ES126" s="206"/>
      <c r="ET126" s="206"/>
      <c r="EU126" s="206"/>
      <c r="EV126" s="206"/>
      <c r="EW126" s="206"/>
      <c r="EX126" s="206"/>
      <c r="EY126" s="206"/>
      <c r="EZ126" s="206"/>
      <c r="FA126" s="206"/>
      <c r="FB126" s="206"/>
      <c r="FC126" s="206"/>
      <c r="FD126" s="206"/>
      <c r="FE126" s="206"/>
      <c r="FF126" s="206"/>
      <c r="FG126" s="206"/>
      <c r="FH126" s="206"/>
      <c r="FI126" s="206"/>
      <c r="FJ126" s="206"/>
      <c r="FK126" s="206"/>
      <c r="FL126" s="206"/>
      <c r="FM126" s="206"/>
      <c r="FN126" s="206"/>
      <c r="FO126" s="206"/>
      <c r="FP126" s="206"/>
      <c r="FQ126" s="206"/>
      <c r="FR126" s="206"/>
      <c r="FS126" s="206"/>
      <c r="FT126" s="206"/>
      <c r="FU126" s="206"/>
      <c r="FV126" s="206"/>
      <c r="FW126" s="206"/>
      <c r="FX126" s="206"/>
      <c r="FY126" s="206"/>
      <c r="FZ126" s="206"/>
      <c r="GA126" s="206"/>
      <c r="GB126" s="206"/>
      <c r="GC126" s="206"/>
      <c r="GD126" s="206"/>
      <c r="GE126" s="206"/>
      <c r="GF126" s="206"/>
      <c r="GG126" s="206"/>
      <c r="GH126" s="206"/>
      <c r="GI126" s="206"/>
      <c r="GJ126" s="206"/>
      <c r="GK126" s="206"/>
      <c r="GL126" s="206"/>
      <c r="GM126" s="206"/>
    </row>
    <row r="127" spans="1:195" s="236" customFormat="1" ht="17.100000000000001" customHeight="1">
      <c r="A127" s="128"/>
      <c r="B127" s="128"/>
      <c r="C127" s="274"/>
      <c r="D127" s="274"/>
      <c r="E127" s="58"/>
      <c r="F127" s="58"/>
      <c r="G127" s="58"/>
      <c r="H127" s="58"/>
      <c r="I127" s="58"/>
      <c r="J127" s="58"/>
      <c r="K127" s="58"/>
      <c r="L127" s="58"/>
      <c r="M127" s="58"/>
      <c r="N127" s="58"/>
      <c r="O127" s="58"/>
      <c r="P127" s="58"/>
      <c r="Q127" s="58"/>
      <c r="R127" s="58"/>
      <c r="S127" s="58"/>
      <c r="T127" s="274"/>
      <c r="U127" s="58"/>
      <c r="V127" s="58"/>
      <c r="W127" s="58"/>
      <c r="X127" s="58"/>
      <c r="Y127" s="58"/>
      <c r="Z127" s="58"/>
      <c r="AA127" s="58"/>
      <c r="AB127" s="58"/>
      <c r="AC127" s="58"/>
      <c r="AD127" s="58"/>
      <c r="AE127" s="58"/>
      <c r="AF127" s="58"/>
      <c r="AG127" s="274"/>
      <c r="AH127" s="58"/>
      <c r="AI127" s="58"/>
      <c r="AJ127" s="58"/>
      <c r="AK127" s="58"/>
      <c r="AL127" s="58"/>
      <c r="AM127" s="58"/>
      <c r="AN127" s="58"/>
      <c r="AO127" s="58"/>
      <c r="AP127" s="58"/>
      <c r="AQ127" s="58"/>
      <c r="AR127" s="58"/>
      <c r="AS127" s="58"/>
      <c r="AT127" s="274"/>
      <c r="AU127" s="58"/>
      <c r="AV127" s="58"/>
      <c r="AW127" s="58"/>
      <c r="AX127" s="58"/>
      <c r="AY127" s="58"/>
      <c r="AZ127" s="58"/>
      <c r="BA127" s="58"/>
      <c r="BB127" s="58"/>
      <c r="BC127" s="58"/>
      <c r="BD127" s="58"/>
      <c r="BE127" s="58"/>
      <c r="BF127" s="58"/>
      <c r="BG127" s="58"/>
      <c r="BH127" s="58"/>
      <c r="BI127" s="58"/>
      <c r="BJ127" s="58"/>
      <c r="BK127" s="58"/>
      <c r="BL127" s="58"/>
      <c r="BM127" s="128"/>
      <c r="BN127" s="128"/>
      <c r="BO127" s="128"/>
      <c r="BP127" s="128"/>
      <c r="BQ127" s="128"/>
      <c r="BR127" s="898"/>
      <c r="BS127" s="899"/>
      <c r="BT127" s="900"/>
      <c r="BU127" s="895"/>
      <c r="BV127" s="896"/>
      <c r="BW127" s="896"/>
      <c r="BX127" s="896"/>
      <c r="BY127" s="896"/>
      <c r="BZ127" s="897"/>
      <c r="CA127" s="895"/>
      <c r="CB127" s="896"/>
      <c r="CC127" s="897"/>
      <c r="CD127" s="895"/>
      <c r="CE127" s="896"/>
      <c r="CF127" s="896"/>
      <c r="CG127" s="896"/>
      <c r="CH127" s="896"/>
      <c r="CI127" s="896"/>
      <c r="CJ127" s="896"/>
      <c r="CK127" s="896"/>
      <c r="CL127" s="896"/>
      <c r="CM127" s="897"/>
      <c r="CN127" s="895"/>
      <c r="CO127" s="896"/>
      <c r="CP127" s="896"/>
      <c r="CQ127" s="896"/>
      <c r="CR127" s="896"/>
      <c r="CS127" s="897"/>
      <c r="CT127" s="895"/>
      <c r="CU127" s="896"/>
      <c r="CV127" s="897"/>
      <c r="CW127" s="895"/>
      <c r="CX127" s="896"/>
      <c r="CY127" s="896"/>
      <c r="CZ127" s="896"/>
      <c r="DA127" s="896"/>
      <c r="DB127" s="896"/>
      <c r="DC127" s="896"/>
      <c r="DD127" s="897"/>
      <c r="DE127" s="895"/>
      <c r="DF127" s="896"/>
      <c r="DG127" s="896"/>
      <c r="DH127" s="896"/>
      <c r="DI127" s="896"/>
      <c r="DJ127" s="896"/>
      <c r="DK127" s="896"/>
      <c r="DL127" s="896"/>
      <c r="DM127" s="896"/>
      <c r="DN127" s="897"/>
      <c r="DO127" s="895"/>
      <c r="DP127" s="896"/>
      <c r="DQ127" s="896"/>
      <c r="DR127" s="896"/>
      <c r="DS127" s="896"/>
      <c r="DT127" s="896"/>
      <c r="DU127" s="896"/>
      <c r="DV127" s="896"/>
      <c r="DW127" s="896"/>
      <c r="DX127" s="897"/>
      <c r="DY127" s="128"/>
      <c r="DZ127" s="128"/>
      <c r="EA127" s="128"/>
      <c r="EB127" s="128"/>
      <c r="EC127" s="128"/>
      <c r="ED127" s="197"/>
      <c r="EE127" s="207"/>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c r="GJ127" s="206"/>
      <c r="GK127" s="206"/>
      <c r="GL127" s="206"/>
      <c r="GM127" s="206"/>
    </row>
    <row r="128" spans="1:195" s="236" customFormat="1" ht="17.100000000000001" customHeight="1">
      <c r="A128" s="128"/>
      <c r="B128" s="128"/>
      <c r="C128" s="274"/>
      <c r="D128" s="274"/>
      <c r="E128" s="58"/>
      <c r="F128" s="58"/>
      <c r="G128" s="58"/>
      <c r="H128" s="58"/>
      <c r="I128" s="58"/>
      <c r="J128" s="58"/>
      <c r="K128" s="58"/>
      <c r="L128" s="58"/>
      <c r="M128" s="58"/>
      <c r="N128" s="58"/>
      <c r="O128" s="58"/>
      <c r="P128" s="58"/>
      <c r="Q128" s="58"/>
      <c r="R128" s="58"/>
      <c r="S128" s="58"/>
      <c r="T128" s="274"/>
      <c r="U128" s="58"/>
      <c r="V128" s="58"/>
      <c r="W128" s="58"/>
      <c r="X128" s="58"/>
      <c r="Y128" s="58"/>
      <c r="Z128" s="58"/>
      <c r="AA128" s="58"/>
      <c r="AB128" s="58"/>
      <c r="AC128" s="58"/>
      <c r="AD128" s="58"/>
      <c r="AE128" s="58"/>
      <c r="AF128" s="58"/>
      <c r="AG128" s="274"/>
      <c r="AH128" s="58"/>
      <c r="AI128" s="58"/>
      <c r="AJ128" s="58"/>
      <c r="AK128" s="58"/>
      <c r="AL128" s="58"/>
      <c r="AM128" s="58"/>
      <c r="AN128" s="58"/>
      <c r="AO128" s="58"/>
      <c r="AP128" s="58"/>
      <c r="AQ128" s="58"/>
      <c r="AR128" s="58"/>
      <c r="AS128" s="58"/>
      <c r="AT128" s="274"/>
      <c r="AU128" s="58"/>
      <c r="AV128" s="58"/>
      <c r="AW128" s="58"/>
      <c r="AX128" s="58"/>
      <c r="AY128" s="58"/>
      <c r="AZ128" s="58"/>
      <c r="BA128" s="58"/>
      <c r="BB128" s="58"/>
      <c r="BC128" s="58"/>
      <c r="BD128" s="58"/>
      <c r="BE128" s="58"/>
      <c r="BF128" s="58"/>
      <c r="BG128" s="58"/>
      <c r="BH128" s="58"/>
      <c r="BI128" s="58"/>
      <c r="BJ128" s="58"/>
      <c r="BK128" s="58"/>
      <c r="BL128" s="58"/>
      <c r="BM128" s="128"/>
      <c r="BN128" s="128"/>
      <c r="BO128" s="128"/>
      <c r="BP128" s="128"/>
      <c r="BQ128" s="128"/>
      <c r="BR128" s="898"/>
      <c r="BS128" s="899"/>
      <c r="BT128" s="900"/>
      <c r="BU128" s="895"/>
      <c r="BV128" s="896"/>
      <c r="BW128" s="896"/>
      <c r="BX128" s="896"/>
      <c r="BY128" s="896"/>
      <c r="BZ128" s="897"/>
      <c r="CA128" s="895"/>
      <c r="CB128" s="896"/>
      <c r="CC128" s="897"/>
      <c r="CD128" s="895"/>
      <c r="CE128" s="896"/>
      <c r="CF128" s="896"/>
      <c r="CG128" s="896"/>
      <c r="CH128" s="896"/>
      <c r="CI128" s="896"/>
      <c r="CJ128" s="896"/>
      <c r="CK128" s="896"/>
      <c r="CL128" s="896"/>
      <c r="CM128" s="897"/>
      <c r="CN128" s="895"/>
      <c r="CO128" s="896"/>
      <c r="CP128" s="896"/>
      <c r="CQ128" s="896"/>
      <c r="CR128" s="896"/>
      <c r="CS128" s="897"/>
      <c r="CT128" s="895"/>
      <c r="CU128" s="896"/>
      <c r="CV128" s="897"/>
      <c r="CW128" s="895"/>
      <c r="CX128" s="896"/>
      <c r="CY128" s="896"/>
      <c r="CZ128" s="896"/>
      <c r="DA128" s="896"/>
      <c r="DB128" s="896"/>
      <c r="DC128" s="896"/>
      <c r="DD128" s="897"/>
      <c r="DE128" s="895"/>
      <c r="DF128" s="896"/>
      <c r="DG128" s="896"/>
      <c r="DH128" s="896"/>
      <c r="DI128" s="896"/>
      <c r="DJ128" s="896"/>
      <c r="DK128" s="896"/>
      <c r="DL128" s="896"/>
      <c r="DM128" s="896"/>
      <c r="DN128" s="897"/>
      <c r="DO128" s="895"/>
      <c r="DP128" s="896"/>
      <c r="DQ128" s="896"/>
      <c r="DR128" s="896"/>
      <c r="DS128" s="896"/>
      <c r="DT128" s="896"/>
      <c r="DU128" s="896"/>
      <c r="DV128" s="896"/>
      <c r="DW128" s="896"/>
      <c r="DX128" s="897"/>
      <c r="DY128" s="128"/>
      <c r="DZ128" s="128"/>
      <c r="EA128" s="128"/>
      <c r="EB128" s="128"/>
      <c r="EC128" s="128"/>
      <c r="ED128" s="197"/>
      <c r="EE128" s="207"/>
      <c r="EF128" s="206"/>
      <c r="EG128" s="206"/>
      <c r="EH128" s="206"/>
      <c r="EI128" s="206"/>
      <c r="EJ128" s="206"/>
      <c r="EK128" s="206"/>
      <c r="EL128" s="206"/>
      <c r="EM128" s="206"/>
      <c r="EN128" s="206"/>
      <c r="EO128" s="206"/>
      <c r="EP128" s="206"/>
      <c r="EQ128" s="206"/>
      <c r="ER128" s="206"/>
      <c r="ES128" s="206"/>
      <c r="ET128" s="206"/>
      <c r="EU128" s="206"/>
      <c r="EV128" s="206"/>
      <c r="EW128" s="206"/>
      <c r="EX128" s="206"/>
      <c r="EY128" s="206"/>
      <c r="EZ128" s="206"/>
      <c r="FA128" s="206"/>
      <c r="FB128" s="206"/>
      <c r="FC128" s="206"/>
      <c r="FD128" s="206"/>
      <c r="FE128" s="206"/>
      <c r="FF128" s="206"/>
      <c r="FG128" s="206"/>
      <c r="FH128" s="206"/>
      <c r="FI128" s="206"/>
      <c r="FJ128" s="206"/>
      <c r="FK128" s="206"/>
      <c r="FL128" s="206"/>
      <c r="FM128" s="206"/>
      <c r="FN128" s="206"/>
      <c r="FO128" s="206"/>
      <c r="FP128" s="206"/>
      <c r="FQ128" s="206"/>
      <c r="FR128" s="206"/>
      <c r="FS128" s="206"/>
      <c r="FT128" s="206"/>
      <c r="FU128" s="206"/>
      <c r="FV128" s="206"/>
      <c r="FW128" s="206"/>
      <c r="FX128" s="206"/>
      <c r="FY128" s="206"/>
      <c r="FZ128" s="206"/>
      <c r="GA128" s="206"/>
      <c r="GB128" s="206"/>
      <c r="GC128" s="206"/>
      <c r="GD128" s="206"/>
      <c r="GE128" s="206"/>
      <c r="GF128" s="206"/>
      <c r="GG128" s="206"/>
      <c r="GH128" s="206"/>
      <c r="GI128" s="206"/>
      <c r="GJ128" s="206"/>
      <c r="GK128" s="206"/>
      <c r="GL128" s="206"/>
      <c r="GM128" s="206"/>
    </row>
    <row r="129" spans="1:195" s="236" customFormat="1" ht="17.100000000000001" customHeight="1">
      <c r="A129" s="128"/>
      <c r="B129" s="128"/>
      <c r="C129" s="274"/>
      <c r="D129" s="274"/>
      <c r="E129" s="58"/>
      <c r="F129" s="58"/>
      <c r="G129" s="58"/>
      <c r="H129" s="58"/>
      <c r="I129" s="58"/>
      <c r="J129" s="58"/>
      <c r="K129" s="58"/>
      <c r="L129" s="58"/>
      <c r="M129" s="58"/>
      <c r="N129" s="58"/>
      <c r="O129" s="58"/>
      <c r="P129" s="58"/>
      <c r="Q129" s="58"/>
      <c r="R129" s="58"/>
      <c r="S129" s="58"/>
      <c r="T129" s="274"/>
      <c r="U129" s="58"/>
      <c r="V129" s="58"/>
      <c r="W129" s="58"/>
      <c r="X129" s="58"/>
      <c r="Y129" s="58"/>
      <c r="Z129" s="58"/>
      <c r="AA129" s="58"/>
      <c r="AB129" s="58"/>
      <c r="AC129" s="58"/>
      <c r="AD129" s="58"/>
      <c r="AE129" s="58"/>
      <c r="AF129" s="58"/>
      <c r="AG129" s="274"/>
      <c r="AH129" s="58"/>
      <c r="AI129" s="58"/>
      <c r="AJ129" s="58"/>
      <c r="AK129" s="58"/>
      <c r="AL129" s="58"/>
      <c r="AM129" s="58"/>
      <c r="AN129" s="58"/>
      <c r="AO129" s="58"/>
      <c r="AP129" s="58"/>
      <c r="AQ129" s="58"/>
      <c r="AR129" s="58"/>
      <c r="AS129" s="58"/>
      <c r="AT129" s="274"/>
      <c r="AU129" s="58"/>
      <c r="AV129" s="58"/>
      <c r="AW129" s="58"/>
      <c r="AX129" s="58"/>
      <c r="AY129" s="58"/>
      <c r="AZ129" s="58"/>
      <c r="BA129" s="58"/>
      <c r="BB129" s="58"/>
      <c r="BC129" s="58"/>
      <c r="BD129" s="58"/>
      <c r="BE129" s="58"/>
      <c r="BF129" s="58"/>
      <c r="BG129" s="58"/>
      <c r="BH129" s="58"/>
      <c r="BI129" s="58"/>
      <c r="BJ129" s="58"/>
      <c r="BK129" s="58"/>
      <c r="BL129" s="58"/>
      <c r="BM129" s="128"/>
      <c r="BN129" s="128"/>
      <c r="BO129" s="128"/>
      <c r="BP129" s="128"/>
      <c r="BQ129" s="128"/>
      <c r="BR129" s="898"/>
      <c r="BS129" s="899"/>
      <c r="BT129" s="900"/>
      <c r="BU129" s="895"/>
      <c r="BV129" s="896"/>
      <c r="BW129" s="896"/>
      <c r="BX129" s="896"/>
      <c r="BY129" s="896"/>
      <c r="BZ129" s="897"/>
      <c r="CA129" s="895"/>
      <c r="CB129" s="896"/>
      <c r="CC129" s="897"/>
      <c r="CD129" s="895"/>
      <c r="CE129" s="896"/>
      <c r="CF129" s="896"/>
      <c r="CG129" s="896"/>
      <c r="CH129" s="896"/>
      <c r="CI129" s="896"/>
      <c r="CJ129" s="896"/>
      <c r="CK129" s="896"/>
      <c r="CL129" s="896"/>
      <c r="CM129" s="897"/>
      <c r="CN129" s="895"/>
      <c r="CO129" s="896"/>
      <c r="CP129" s="896"/>
      <c r="CQ129" s="896"/>
      <c r="CR129" s="896"/>
      <c r="CS129" s="897"/>
      <c r="CT129" s="895"/>
      <c r="CU129" s="896"/>
      <c r="CV129" s="897"/>
      <c r="CW129" s="895"/>
      <c r="CX129" s="896"/>
      <c r="CY129" s="896"/>
      <c r="CZ129" s="896"/>
      <c r="DA129" s="896"/>
      <c r="DB129" s="896"/>
      <c r="DC129" s="896"/>
      <c r="DD129" s="897"/>
      <c r="DE129" s="895"/>
      <c r="DF129" s="896"/>
      <c r="DG129" s="896"/>
      <c r="DH129" s="896"/>
      <c r="DI129" s="896"/>
      <c r="DJ129" s="896"/>
      <c r="DK129" s="896"/>
      <c r="DL129" s="896"/>
      <c r="DM129" s="896"/>
      <c r="DN129" s="897"/>
      <c r="DO129" s="895"/>
      <c r="DP129" s="896"/>
      <c r="DQ129" s="896"/>
      <c r="DR129" s="896"/>
      <c r="DS129" s="896"/>
      <c r="DT129" s="896"/>
      <c r="DU129" s="896"/>
      <c r="DV129" s="896"/>
      <c r="DW129" s="896"/>
      <c r="DX129" s="897"/>
      <c r="DY129" s="128"/>
      <c r="DZ129" s="128"/>
      <c r="EA129" s="128"/>
      <c r="EB129" s="128"/>
      <c r="EC129" s="128"/>
      <c r="ED129" s="197"/>
      <c r="EE129" s="207"/>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row>
    <row r="130" spans="1:195" s="236" customFormat="1" ht="17.100000000000001" customHeight="1">
      <c r="A130" s="128"/>
      <c r="B130" s="128"/>
      <c r="C130" s="274"/>
      <c r="D130" s="274"/>
      <c r="E130" s="58"/>
      <c r="F130" s="58"/>
      <c r="G130" s="58"/>
      <c r="H130" s="58"/>
      <c r="I130" s="58"/>
      <c r="J130" s="58"/>
      <c r="K130" s="58"/>
      <c r="L130" s="58"/>
      <c r="M130" s="58"/>
      <c r="N130" s="58"/>
      <c r="O130" s="58"/>
      <c r="P130" s="58"/>
      <c r="Q130" s="58"/>
      <c r="R130" s="58"/>
      <c r="S130" s="58"/>
      <c r="T130" s="274"/>
      <c r="U130" s="58"/>
      <c r="V130" s="58"/>
      <c r="W130" s="58"/>
      <c r="X130" s="58"/>
      <c r="Y130" s="58"/>
      <c r="Z130" s="58"/>
      <c r="AA130" s="58"/>
      <c r="AB130" s="58"/>
      <c r="AC130" s="58"/>
      <c r="AD130" s="58"/>
      <c r="AE130" s="58"/>
      <c r="AF130" s="58"/>
      <c r="AG130" s="274"/>
      <c r="AH130" s="58"/>
      <c r="AI130" s="58"/>
      <c r="AJ130" s="58"/>
      <c r="AK130" s="58"/>
      <c r="AL130" s="58"/>
      <c r="AM130" s="58"/>
      <c r="AN130" s="58"/>
      <c r="AO130" s="58"/>
      <c r="AP130" s="58"/>
      <c r="AQ130" s="58"/>
      <c r="AR130" s="58"/>
      <c r="AS130" s="58"/>
      <c r="AT130" s="274"/>
      <c r="AU130" s="58"/>
      <c r="AV130" s="58"/>
      <c r="AW130" s="58"/>
      <c r="AX130" s="58"/>
      <c r="AY130" s="58"/>
      <c r="AZ130" s="58"/>
      <c r="BA130" s="58"/>
      <c r="BB130" s="58"/>
      <c r="BC130" s="58"/>
      <c r="BD130" s="58"/>
      <c r="BE130" s="58"/>
      <c r="BF130" s="58"/>
      <c r="BG130" s="58"/>
      <c r="BH130" s="58"/>
      <c r="BI130" s="58"/>
      <c r="BJ130" s="58"/>
      <c r="BK130" s="58"/>
      <c r="BL130" s="58"/>
      <c r="BM130" s="128"/>
      <c r="BN130" s="128"/>
      <c r="BO130" s="128"/>
      <c r="BP130" s="128"/>
      <c r="BQ130" s="128"/>
      <c r="BR130" s="898"/>
      <c r="BS130" s="899"/>
      <c r="BT130" s="900"/>
      <c r="BU130" s="895"/>
      <c r="BV130" s="896"/>
      <c r="BW130" s="896"/>
      <c r="BX130" s="896"/>
      <c r="BY130" s="896"/>
      <c r="BZ130" s="897"/>
      <c r="CA130" s="895"/>
      <c r="CB130" s="896"/>
      <c r="CC130" s="897"/>
      <c r="CD130" s="895"/>
      <c r="CE130" s="896"/>
      <c r="CF130" s="896"/>
      <c r="CG130" s="896"/>
      <c r="CH130" s="896"/>
      <c r="CI130" s="896"/>
      <c r="CJ130" s="896"/>
      <c r="CK130" s="896"/>
      <c r="CL130" s="896"/>
      <c r="CM130" s="897"/>
      <c r="CN130" s="895"/>
      <c r="CO130" s="896"/>
      <c r="CP130" s="896"/>
      <c r="CQ130" s="896"/>
      <c r="CR130" s="896"/>
      <c r="CS130" s="897"/>
      <c r="CT130" s="895"/>
      <c r="CU130" s="896"/>
      <c r="CV130" s="897"/>
      <c r="CW130" s="895"/>
      <c r="CX130" s="896"/>
      <c r="CY130" s="896"/>
      <c r="CZ130" s="896"/>
      <c r="DA130" s="896"/>
      <c r="DB130" s="896"/>
      <c r="DC130" s="896"/>
      <c r="DD130" s="897"/>
      <c r="DE130" s="895"/>
      <c r="DF130" s="896"/>
      <c r="DG130" s="896"/>
      <c r="DH130" s="896"/>
      <c r="DI130" s="896"/>
      <c r="DJ130" s="896"/>
      <c r="DK130" s="896"/>
      <c r="DL130" s="896"/>
      <c r="DM130" s="896"/>
      <c r="DN130" s="897"/>
      <c r="DO130" s="895"/>
      <c r="DP130" s="896"/>
      <c r="DQ130" s="896"/>
      <c r="DR130" s="896"/>
      <c r="DS130" s="896"/>
      <c r="DT130" s="896"/>
      <c r="DU130" s="896"/>
      <c r="DV130" s="896"/>
      <c r="DW130" s="896"/>
      <c r="DX130" s="897"/>
      <c r="DY130" s="128"/>
      <c r="DZ130" s="128"/>
      <c r="EA130" s="128"/>
      <c r="EB130" s="128"/>
      <c r="EC130" s="128"/>
      <c r="ED130" s="197"/>
      <c r="EE130" s="207"/>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row>
    <row r="131" spans="1:195" s="236" customFormat="1" ht="17.100000000000001" customHeight="1">
      <c r="A131" s="128"/>
      <c r="B131" s="128"/>
      <c r="C131" s="274"/>
      <c r="D131" s="274"/>
      <c r="E131" s="58"/>
      <c r="F131" s="58"/>
      <c r="G131" s="58"/>
      <c r="H131" s="58"/>
      <c r="I131" s="58"/>
      <c r="J131" s="58"/>
      <c r="K131" s="58"/>
      <c r="L131" s="58"/>
      <c r="M131" s="58"/>
      <c r="N131" s="58"/>
      <c r="O131" s="58"/>
      <c r="P131" s="58"/>
      <c r="Q131" s="58"/>
      <c r="R131" s="58"/>
      <c r="S131" s="58"/>
      <c r="T131" s="274"/>
      <c r="U131" s="58"/>
      <c r="V131" s="58"/>
      <c r="W131" s="58"/>
      <c r="X131" s="58"/>
      <c r="Y131" s="58"/>
      <c r="Z131" s="58"/>
      <c r="AA131" s="58"/>
      <c r="AB131" s="58"/>
      <c r="AC131" s="58"/>
      <c r="AD131" s="58"/>
      <c r="AE131" s="58"/>
      <c r="AF131" s="58"/>
      <c r="AG131" s="274"/>
      <c r="AH131" s="58"/>
      <c r="AI131" s="58"/>
      <c r="AJ131" s="58"/>
      <c r="AK131" s="58"/>
      <c r="AL131" s="58"/>
      <c r="AM131" s="58"/>
      <c r="AN131" s="58"/>
      <c r="AO131" s="58"/>
      <c r="AP131" s="58"/>
      <c r="AQ131" s="58"/>
      <c r="AR131" s="58"/>
      <c r="AS131" s="58"/>
      <c r="AT131" s="274"/>
      <c r="AU131" s="58"/>
      <c r="AV131" s="58"/>
      <c r="AW131" s="58"/>
      <c r="AX131" s="58"/>
      <c r="AY131" s="58"/>
      <c r="AZ131" s="58"/>
      <c r="BA131" s="58"/>
      <c r="BB131" s="58"/>
      <c r="BC131" s="58"/>
      <c r="BD131" s="58"/>
      <c r="BE131" s="58"/>
      <c r="BF131" s="58"/>
      <c r="BG131" s="58"/>
      <c r="BH131" s="58"/>
      <c r="BI131" s="58"/>
      <c r="BJ131" s="58"/>
      <c r="BK131" s="58"/>
      <c r="BL131" s="58"/>
      <c r="BM131" s="128"/>
      <c r="BN131" s="128"/>
      <c r="BO131" s="128"/>
      <c r="BP131" s="128"/>
      <c r="BQ131" s="128"/>
      <c r="BR131" s="898"/>
      <c r="BS131" s="899"/>
      <c r="BT131" s="900"/>
      <c r="BU131" s="895"/>
      <c r="BV131" s="896"/>
      <c r="BW131" s="896"/>
      <c r="BX131" s="896"/>
      <c r="BY131" s="896"/>
      <c r="BZ131" s="897"/>
      <c r="CA131" s="895"/>
      <c r="CB131" s="896"/>
      <c r="CC131" s="897"/>
      <c r="CD131" s="895"/>
      <c r="CE131" s="896"/>
      <c r="CF131" s="896"/>
      <c r="CG131" s="896"/>
      <c r="CH131" s="896"/>
      <c r="CI131" s="896"/>
      <c r="CJ131" s="896"/>
      <c r="CK131" s="896"/>
      <c r="CL131" s="896"/>
      <c r="CM131" s="897"/>
      <c r="CN131" s="895"/>
      <c r="CO131" s="896"/>
      <c r="CP131" s="896"/>
      <c r="CQ131" s="896"/>
      <c r="CR131" s="896"/>
      <c r="CS131" s="897"/>
      <c r="CT131" s="895"/>
      <c r="CU131" s="896"/>
      <c r="CV131" s="897"/>
      <c r="CW131" s="895"/>
      <c r="CX131" s="896"/>
      <c r="CY131" s="896"/>
      <c r="CZ131" s="896"/>
      <c r="DA131" s="896"/>
      <c r="DB131" s="896"/>
      <c r="DC131" s="896"/>
      <c r="DD131" s="897"/>
      <c r="DE131" s="895"/>
      <c r="DF131" s="896"/>
      <c r="DG131" s="896"/>
      <c r="DH131" s="896"/>
      <c r="DI131" s="896"/>
      <c r="DJ131" s="896"/>
      <c r="DK131" s="896"/>
      <c r="DL131" s="896"/>
      <c r="DM131" s="896"/>
      <c r="DN131" s="897"/>
      <c r="DO131" s="895"/>
      <c r="DP131" s="896"/>
      <c r="DQ131" s="896"/>
      <c r="DR131" s="896"/>
      <c r="DS131" s="896"/>
      <c r="DT131" s="896"/>
      <c r="DU131" s="896"/>
      <c r="DV131" s="896"/>
      <c r="DW131" s="896"/>
      <c r="DX131" s="897"/>
      <c r="DY131" s="128"/>
      <c r="DZ131" s="128"/>
      <c r="EA131" s="128"/>
      <c r="EB131" s="128"/>
      <c r="EC131" s="128"/>
      <c r="ED131" s="197"/>
      <c r="EE131" s="207"/>
      <c r="EF131" s="206"/>
      <c r="EG131" s="206"/>
      <c r="EH131" s="206"/>
      <c r="EI131" s="206"/>
      <c r="EJ131" s="206"/>
      <c r="EK131" s="206"/>
      <c r="EL131" s="206"/>
      <c r="EM131" s="206"/>
      <c r="EN131" s="206"/>
      <c r="EO131" s="206"/>
      <c r="EP131" s="206"/>
      <c r="EQ131" s="206"/>
      <c r="ER131" s="206"/>
      <c r="ES131" s="206"/>
      <c r="ET131" s="206"/>
      <c r="EU131" s="206"/>
      <c r="EV131" s="206"/>
      <c r="EW131" s="206"/>
      <c r="EX131" s="206"/>
      <c r="EY131" s="206"/>
      <c r="EZ131" s="206"/>
      <c r="FA131" s="206"/>
      <c r="FB131" s="206"/>
      <c r="FC131" s="206"/>
      <c r="FD131" s="206"/>
      <c r="FE131" s="206"/>
      <c r="FF131" s="206"/>
      <c r="FG131" s="206"/>
      <c r="FH131" s="206"/>
      <c r="FI131" s="206"/>
      <c r="FJ131" s="206"/>
      <c r="FK131" s="206"/>
      <c r="FL131" s="206"/>
      <c r="FM131" s="206"/>
      <c r="FN131" s="206"/>
      <c r="FO131" s="206"/>
      <c r="FP131" s="206"/>
      <c r="FQ131" s="206"/>
      <c r="FR131" s="206"/>
      <c r="FS131" s="206"/>
      <c r="FT131" s="206"/>
      <c r="FU131" s="206"/>
      <c r="FV131" s="206"/>
      <c r="FW131" s="206"/>
      <c r="FX131" s="206"/>
      <c r="FY131" s="206"/>
      <c r="FZ131" s="206"/>
      <c r="GA131" s="206"/>
      <c r="GB131" s="206"/>
      <c r="GC131" s="206"/>
      <c r="GD131" s="206"/>
      <c r="GE131" s="206"/>
      <c r="GF131" s="206"/>
      <c r="GG131" s="206"/>
      <c r="GH131" s="206"/>
      <c r="GI131" s="206"/>
      <c r="GJ131" s="206"/>
      <c r="GK131" s="206"/>
      <c r="GL131" s="206"/>
      <c r="GM131" s="206"/>
    </row>
    <row r="132" spans="1:195" s="236" customFormat="1" ht="17.100000000000001" customHeight="1">
      <c r="A132" s="128"/>
      <c r="B132" s="128"/>
      <c r="C132" s="274"/>
      <c r="D132" s="274"/>
      <c r="E132" s="58"/>
      <c r="F132" s="58"/>
      <c r="G132" s="58"/>
      <c r="H132" s="58"/>
      <c r="I132" s="58"/>
      <c r="J132" s="58"/>
      <c r="K132" s="58"/>
      <c r="L132" s="58"/>
      <c r="M132" s="58"/>
      <c r="N132" s="58"/>
      <c r="O132" s="58"/>
      <c r="P132" s="58"/>
      <c r="Q132" s="58"/>
      <c r="R132" s="58"/>
      <c r="S132" s="58"/>
      <c r="T132" s="274"/>
      <c r="U132" s="58"/>
      <c r="V132" s="58"/>
      <c r="W132" s="58"/>
      <c r="X132" s="58"/>
      <c r="Y132" s="58"/>
      <c r="Z132" s="58"/>
      <c r="AA132" s="58"/>
      <c r="AB132" s="58"/>
      <c r="AC132" s="58"/>
      <c r="AD132" s="58"/>
      <c r="AE132" s="58"/>
      <c r="AF132" s="58"/>
      <c r="AG132" s="274"/>
      <c r="AH132" s="58"/>
      <c r="AI132" s="58"/>
      <c r="AJ132" s="58"/>
      <c r="AK132" s="58"/>
      <c r="AL132" s="58"/>
      <c r="AM132" s="58"/>
      <c r="AN132" s="58"/>
      <c r="AO132" s="58"/>
      <c r="AP132" s="58"/>
      <c r="AQ132" s="58"/>
      <c r="AR132" s="58"/>
      <c r="AS132" s="58"/>
      <c r="AT132" s="274"/>
      <c r="AU132" s="58"/>
      <c r="AV132" s="58"/>
      <c r="AW132" s="58"/>
      <c r="AX132" s="58"/>
      <c r="AY132" s="58"/>
      <c r="AZ132" s="58"/>
      <c r="BA132" s="58"/>
      <c r="BB132" s="58"/>
      <c r="BC132" s="58"/>
      <c r="BD132" s="58"/>
      <c r="BE132" s="58"/>
      <c r="BF132" s="58"/>
      <c r="BG132" s="58"/>
      <c r="BH132" s="58"/>
      <c r="BI132" s="58"/>
      <c r="BJ132" s="58"/>
      <c r="BK132" s="58"/>
      <c r="BL132" s="58"/>
      <c r="BM132" s="128"/>
      <c r="BN132" s="128"/>
      <c r="BO132" s="128"/>
      <c r="BP132" s="128"/>
      <c r="BQ132" s="128"/>
      <c r="BR132" s="898"/>
      <c r="BS132" s="899"/>
      <c r="BT132" s="900"/>
      <c r="BU132" s="895"/>
      <c r="BV132" s="896"/>
      <c r="BW132" s="896"/>
      <c r="BX132" s="896"/>
      <c r="BY132" s="896"/>
      <c r="BZ132" s="897"/>
      <c r="CA132" s="895"/>
      <c r="CB132" s="896"/>
      <c r="CC132" s="897"/>
      <c r="CD132" s="895"/>
      <c r="CE132" s="896"/>
      <c r="CF132" s="896"/>
      <c r="CG132" s="896"/>
      <c r="CH132" s="896"/>
      <c r="CI132" s="896"/>
      <c r="CJ132" s="896"/>
      <c r="CK132" s="896"/>
      <c r="CL132" s="896"/>
      <c r="CM132" s="897"/>
      <c r="CN132" s="895"/>
      <c r="CO132" s="896"/>
      <c r="CP132" s="896"/>
      <c r="CQ132" s="896"/>
      <c r="CR132" s="896"/>
      <c r="CS132" s="897"/>
      <c r="CT132" s="895"/>
      <c r="CU132" s="896"/>
      <c r="CV132" s="897"/>
      <c r="CW132" s="895"/>
      <c r="CX132" s="896"/>
      <c r="CY132" s="896"/>
      <c r="CZ132" s="896"/>
      <c r="DA132" s="896"/>
      <c r="DB132" s="896"/>
      <c r="DC132" s="896"/>
      <c r="DD132" s="897"/>
      <c r="DE132" s="895"/>
      <c r="DF132" s="896"/>
      <c r="DG132" s="896"/>
      <c r="DH132" s="896"/>
      <c r="DI132" s="896"/>
      <c r="DJ132" s="896"/>
      <c r="DK132" s="896"/>
      <c r="DL132" s="896"/>
      <c r="DM132" s="896"/>
      <c r="DN132" s="897"/>
      <c r="DO132" s="895"/>
      <c r="DP132" s="896"/>
      <c r="DQ132" s="896"/>
      <c r="DR132" s="896"/>
      <c r="DS132" s="896"/>
      <c r="DT132" s="896"/>
      <c r="DU132" s="896"/>
      <c r="DV132" s="896"/>
      <c r="DW132" s="896"/>
      <c r="DX132" s="897"/>
      <c r="DY132" s="128"/>
      <c r="DZ132" s="128"/>
      <c r="EA132" s="128"/>
      <c r="EB132" s="128"/>
      <c r="EC132" s="128"/>
      <c r="ED132" s="197"/>
      <c r="EE132" s="207"/>
      <c r="EF132" s="206"/>
      <c r="EG132" s="206"/>
      <c r="EH132" s="206"/>
      <c r="EI132" s="206"/>
      <c r="EJ132" s="206"/>
      <c r="EK132" s="206"/>
      <c r="EL132" s="206"/>
      <c r="EM132" s="206"/>
      <c r="EN132" s="206"/>
      <c r="EO132" s="206"/>
      <c r="EP132" s="206"/>
      <c r="EQ132" s="206"/>
      <c r="ER132" s="206"/>
      <c r="ES132" s="206"/>
      <c r="ET132" s="206"/>
      <c r="EU132" s="206"/>
      <c r="EV132" s="206"/>
      <c r="EW132" s="206"/>
      <c r="EX132" s="206"/>
      <c r="EY132" s="206"/>
      <c r="EZ132" s="206"/>
      <c r="FA132" s="206"/>
      <c r="FB132" s="206"/>
      <c r="FC132" s="206"/>
      <c r="FD132" s="206"/>
      <c r="FE132" s="206"/>
      <c r="FF132" s="206"/>
      <c r="FG132" s="206"/>
      <c r="FH132" s="206"/>
      <c r="FI132" s="206"/>
      <c r="FJ132" s="206"/>
      <c r="FK132" s="206"/>
      <c r="FL132" s="206"/>
      <c r="FM132" s="206"/>
      <c r="FN132" s="206"/>
      <c r="FO132" s="206"/>
      <c r="FP132" s="206"/>
      <c r="FQ132" s="206"/>
      <c r="FR132" s="206"/>
      <c r="FS132" s="206"/>
      <c r="FT132" s="206"/>
      <c r="FU132" s="206"/>
      <c r="FV132" s="206"/>
      <c r="FW132" s="206"/>
      <c r="FX132" s="206"/>
      <c r="FY132" s="206"/>
      <c r="FZ132" s="206"/>
      <c r="GA132" s="206"/>
      <c r="GB132" s="206"/>
      <c r="GC132" s="206"/>
      <c r="GD132" s="206"/>
      <c r="GE132" s="206"/>
      <c r="GF132" s="206"/>
      <c r="GG132" s="206"/>
      <c r="GH132" s="206"/>
      <c r="GI132" s="206"/>
      <c r="GJ132" s="206"/>
      <c r="GK132" s="206"/>
      <c r="GL132" s="206"/>
      <c r="GM132" s="206"/>
    </row>
    <row r="133" spans="1:195" s="236" customFormat="1" ht="17.100000000000001" customHeight="1">
      <c r="A133" s="128"/>
      <c r="B133" s="128"/>
      <c r="C133" s="274"/>
      <c r="D133" s="274"/>
      <c r="E133" s="58"/>
      <c r="F133" s="58"/>
      <c r="G133" s="58"/>
      <c r="H133" s="58"/>
      <c r="I133" s="58"/>
      <c r="J133" s="58"/>
      <c r="K133" s="58"/>
      <c r="L133" s="58"/>
      <c r="M133" s="58"/>
      <c r="N133" s="58"/>
      <c r="O133" s="58"/>
      <c r="P133" s="58"/>
      <c r="Q133" s="58"/>
      <c r="R133" s="58"/>
      <c r="S133" s="58"/>
      <c r="T133" s="274"/>
      <c r="U133" s="58"/>
      <c r="V133" s="58"/>
      <c r="W133" s="58"/>
      <c r="X133" s="58"/>
      <c r="Y133" s="58"/>
      <c r="Z133" s="58"/>
      <c r="AA133" s="58"/>
      <c r="AB133" s="58"/>
      <c r="AC133" s="58"/>
      <c r="AD133" s="58"/>
      <c r="AE133" s="58"/>
      <c r="AF133" s="58"/>
      <c r="AG133" s="274"/>
      <c r="AH133" s="58"/>
      <c r="AI133" s="58"/>
      <c r="AJ133" s="58"/>
      <c r="AK133" s="58"/>
      <c r="AL133" s="58"/>
      <c r="AM133" s="58"/>
      <c r="AN133" s="58"/>
      <c r="AO133" s="58"/>
      <c r="AP133" s="58"/>
      <c r="AQ133" s="58"/>
      <c r="AR133" s="58"/>
      <c r="AS133" s="58"/>
      <c r="AT133" s="274"/>
      <c r="AU133" s="58"/>
      <c r="AV133" s="58"/>
      <c r="AW133" s="58"/>
      <c r="AX133" s="58"/>
      <c r="AY133" s="58"/>
      <c r="AZ133" s="58"/>
      <c r="BA133" s="58"/>
      <c r="BB133" s="58"/>
      <c r="BC133" s="58"/>
      <c r="BD133" s="58"/>
      <c r="BE133" s="58"/>
      <c r="BF133" s="58"/>
      <c r="BG133" s="58"/>
      <c r="BH133" s="58"/>
      <c r="BI133" s="58"/>
      <c r="BJ133" s="58"/>
      <c r="BK133" s="58"/>
      <c r="BL133" s="58"/>
      <c r="BM133" s="128"/>
      <c r="BN133" s="128"/>
      <c r="BO133" s="128"/>
      <c r="BP133" s="128"/>
      <c r="BQ133" s="128"/>
      <c r="BR133" s="898"/>
      <c r="BS133" s="899"/>
      <c r="BT133" s="900"/>
      <c r="BU133" s="895"/>
      <c r="BV133" s="896"/>
      <c r="BW133" s="896"/>
      <c r="BX133" s="896"/>
      <c r="BY133" s="896"/>
      <c r="BZ133" s="897"/>
      <c r="CA133" s="895"/>
      <c r="CB133" s="896"/>
      <c r="CC133" s="897"/>
      <c r="CD133" s="895"/>
      <c r="CE133" s="896"/>
      <c r="CF133" s="896"/>
      <c r="CG133" s="896"/>
      <c r="CH133" s="896"/>
      <c r="CI133" s="896"/>
      <c r="CJ133" s="896"/>
      <c r="CK133" s="896"/>
      <c r="CL133" s="896"/>
      <c r="CM133" s="897"/>
      <c r="CN133" s="895"/>
      <c r="CO133" s="896"/>
      <c r="CP133" s="896"/>
      <c r="CQ133" s="896"/>
      <c r="CR133" s="896"/>
      <c r="CS133" s="897"/>
      <c r="CT133" s="895"/>
      <c r="CU133" s="896"/>
      <c r="CV133" s="897"/>
      <c r="CW133" s="895"/>
      <c r="CX133" s="896"/>
      <c r="CY133" s="896"/>
      <c r="CZ133" s="896"/>
      <c r="DA133" s="896"/>
      <c r="DB133" s="896"/>
      <c r="DC133" s="896"/>
      <c r="DD133" s="897"/>
      <c r="DE133" s="895"/>
      <c r="DF133" s="896"/>
      <c r="DG133" s="896"/>
      <c r="DH133" s="896"/>
      <c r="DI133" s="896"/>
      <c r="DJ133" s="896"/>
      <c r="DK133" s="896"/>
      <c r="DL133" s="896"/>
      <c r="DM133" s="896"/>
      <c r="DN133" s="897"/>
      <c r="DO133" s="895"/>
      <c r="DP133" s="896"/>
      <c r="DQ133" s="896"/>
      <c r="DR133" s="896"/>
      <c r="DS133" s="896"/>
      <c r="DT133" s="896"/>
      <c r="DU133" s="896"/>
      <c r="DV133" s="896"/>
      <c r="DW133" s="896"/>
      <c r="DX133" s="897"/>
      <c r="DY133" s="128"/>
      <c r="DZ133" s="128"/>
      <c r="EA133" s="128"/>
      <c r="EB133" s="128"/>
      <c r="EC133" s="128"/>
      <c r="ED133" s="197"/>
      <c r="EE133" s="207"/>
      <c r="EF133" s="206"/>
      <c r="EG133" s="206"/>
      <c r="EH133" s="206"/>
      <c r="EI133" s="206"/>
      <c r="EJ133" s="206"/>
      <c r="EK133" s="206"/>
      <c r="EL133" s="206"/>
      <c r="EM133" s="206"/>
      <c r="EN133" s="206"/>
      <c r="EO133" s="206"/>
      <c r="EP133" s="206"/>
      <c r="EQ133" s="206"/>
      <c r="ER133" s="206"/>
      <c r="ES133" s="206"/>
      <c r="ET133" s="206"/>
      <c r="EU133" s="206"/>
      <c r="EV133" s="206"/>
      <c r="EW133" s="206"/>
      <c r="EX133" s="206"/>
      <c r="EY133" s="206"/>
      <c r="EZ133" s="206"/>
      <c r="FA133" s="206"/>
      <c r="FB133" s="206"/>
      <c r="FC133" s="206"/>
      <c r="FD133" s="206"/>
      <c r="FE133" s="206"/>
      <c r="FF133" s="206"/>
      <c r="FG133" s="206"/>
      <c r="FH133" s="206"/>
      <c r="FI133" s="206"/>
      <c r="FJ133" s="206"/>
      <c r="FK133" s="206"/>
      <c r="FL133" s="206"/>
      <c r="FM133" s="206"/>
      <c r="FN133" s="206"/>
      <c r="FO133" s="206"/>
      <c r="FP133" s="206"/>
      <c r="FQ133" s="206"/>
      <c r="FR133" s="206"/>
      <c r="FS133" s="206"/>
      <c r="FT133" s="206"/>
      <c r="FU133" s="206"/>
      <c r="FV133" s="206"/>
      <c r="FW133" s="206"/>
      <c r="FX133" s="206"/>
      <c r="FY133" s="206"/>
      <c r="FZ133" s="206"/>
      <c r="GA133" s="206"/>
      <c r="GB133" s="206"/>
      <c r="GC133" s="206"/>
      <c r="GD133" s="206"/>
      <c r="GE133" s="206"/>
      <c r="GF133" s="206"/>
      <c r="GG133" s="206"/>
      <c r="GH133" s="206"/>
      <c r="GI133" s="206"/>
      <c r="GJ133" s="206"/>
      <c r="GK133" s="206"/>
      <c r="GL133" s="206"/>
      <c r="GM133" s="206"/>
    </row>
    <row r="134" spans="1:195" s="236" customFormat="1" ht="17.100000000000001" customHeight="1">
      <c r="A134" s="128"/>
      <c r="B134" s="128"/>
      <c r="C134" s="274"/>
      <c r="D134" s="274"/>
      <c r="E134" s="58"/>
      <c r="F134" s="58"/>
      <c r="G134" s="58"/>
      <c r="H134" s="58"/>
      <c r="I134" s="58"/>
      <c r="J134" s="58"/>
      <c r="K134" s="58"/>
      <c r="L134" s="58"/>
      <c r="M134" s="58"/>
      <c r="N134" s="58"/>
      <c r="O134" s="58"/>
      <c r="P134" s="58"/>
      <c r="Q134" s="58"/>
      <c r="R134" s="58"/>
      <c r="S134" s="58"/>
      <c r="T134" s="274"/>
      <c r="U134" s="58"/>
      <c r="V134" s="58"/>
      <c r="W134" s="58"/>
      <c r="X134" s="58"/>
      <c r="Y134" s="58"/>
      <c r="Z134" s="58"/>
      <c r="AA134" s="58"/>
      <c r="AB134" s="58"/>
      <c r="AC134" s="58"/>
      <c r="AD134" s="58"/>
      <c r="AE134" s="58"/>
      <c r="AF134" s="58"/>
      <c r="AG134" s="274"/>
      <c r="AH134" s="58"/>
      <c r="AI134" s="58"/>
      <c r="AJ134" s="58"/>
      <c r="AK134" s="58"/>
      <c r="AL134" s="58"/>
      <c r="AM134" s="58"/>
      <c r="AN134" s="58"/>
      <c r="AO134" s="58"/>
      <c r="AP134" s="58"/>
      <c r="AQ134" s="58"/>
      <c r="AR134" s="58"/>
      <c r="AS134" s="58"/>
      <c r="AT134" s="274"/>
      <c r="AU134" s="58"/>
      <c r="AV134" s="58"/>
      <c r="AW134" s="58"/>
      <c r="AX134" s="58"/>
      <c r="AY134" s="58"/>
      <c r="AZ134" s="58"/>
      <c r="BA134" s="58"/>
      <c r="BB134" s="58"/>
      <c r="BC134" s="58"/>
      <c r="BD134" s="58"/>
      <c r="BE134" s="58"/>
      <c r="BF134" s="58"/>
      <c r="BG134" s="58"/>
      <c r="BH134" s="58"/>
      <c r="BI134" s="58"/>
      <c r="BJ134" s="58"/>
      <c r="BK134" s="58"/>
      <c r="BL134" s="58"/>
      <c r="BM134" s="128"/>
      <c r="BN134" s="128"/>
      <c r="BO134" s="128"/>
      <c r="BP134" s="128"/>
      <c r="BQ134" s="128"/>
      <c r="BR134" s="898"/>
      <c r="BS134" s="899"/>
      <c r="BT134" s="900"/>
      <c r="BU134" s="895"/>
      <c r="BV134" s="896"/>
      <c r="BW134" s="896"/>
      <c r="BX134" s="896"/>
      <c r="BY134" s="896"/>
      <c r="BZ134" s="897"/>
      <c r="CA134" s="895"/>
      <c r="CB134" s="896"/>
      <c r="CC134" s="897"/>
      <c r="CD134" s="895"/>
      <c r="CE134" s="896"/>
      <c r="CF134" s="896"/>
      <c r="CG134" s="896"/>
      <c r="CH134" s="896"/>
      <c r="CI134" s="896"/>
      <c r="CJ134" s="896"/>
      <c r="CK134" s="896"/>
      <c r="CL134" s="896"/>
      <c r="CM134" s="897"/>
      <c r="CN134" s="895"/>
      <c r="CO134" s="896"/>
      <c r="CP134" s="896"/>
      <c r="CQ134" s="896"/>
      <c r="CR134" s="896"/>
      <c r="CS134" s="897"/>
      <c r="CT134" s="895"/>
      <c r="CU134" s="896"/>
      <c r="CV134" s="897"/>
      <c r="CW134" s="895"/>
      <c r="CX134" s="896"/>
      <c r="CY134" s="896"/>
      <c r="CZ134" s="896"/>
      <c r="DA134" s="896"/>
      <c r="DB134" s="896"/>
      <c r="DC134" s="896"/>
      <c r="DD134" s="897"/>
      <c r="DE134" s="895"/>
      <c r="DF134" s="896"/>
      <c r="DG134" s="896"/>
      <c r="DH134" s="896"/>
      <c r="DI134" s="896"/>
      <c r="DJ134" s="896"/>
      <c r="DK134" s="896"/>
      <c r="DL134" s="896"/>
      <c r="DM134" s="896"/>
      <c r="DN134" s="897"/>
      <c r="DO134" s="895"/>
      <c r="DP134" s="896"/>
      <c r="DQ134" s="896"/>
      <c r="DR134" s="896"/>
      <c r="DS134" s="896"/>
      <c r="DT134" s="896"/>
      <c r="DU134" s="896"/>
      <c r="DV134" s="896"/>
      <c r="DW134" s="896"/>
      <c r="DX134" s="897"/>
      <c r="DY134" s="128"/>
      <c r="DZ134" s="128"/>
      <c r="EA134" s="128"/>
      <c r="EB134" s="128"/>
      <c r="EC134" s="128"/>
      <c r="ED134" s="197"/>
      <c r="EE134" s="207"/>
      <c r="EF134" s="206"/>
      <c r="EG134" s="206"/>
      <c r="EH134" s="206"/>
      <c r="EI134" s="206"/>
      <c r="EJ134" s="206"/>
      <c r="EK134" s="206"/>
      <c r="EL134" s="206"/>
      <c r="EM134" s="206"/>
      <c r="EN134" s="206"/>
      <c r="EO134" s="206"/>
      <c r="EP134" s="206"/>
      <c r="EQ134" s="206"/>
      <c r="ER134" s="206"/>
      <c r="ES134" s="206"/>
      <c r="ET134" s="206"/>
      <c r="EU134" s="206"/>
      <c r="EV134" s="206"/>
      <c r="EW134" s="206"/>
      <c r="EX134" s="206"/>
      <c r="EY134" s="206"/>
      <c r="EZ134" s="206"/>
      <c r="FA134" s="206"/>
      <c r="FB134" s="206"/>
      <c r="FC134" s="206"/>
      <c r="FD134" s="206"/>
      <c r="FE134" s="206"/>
      <c r="FF134" s="206"/>
      <c r="FG134" s="206"/>
      <c r="FH134" s="206"/>
      <c r="FI134" s="206"/>
      <c r="FJ134" s="206"/>
      <c r="FK134" s="206"/>
      <c r="FL134" s="206"/>
      <c r="FM134" s="206"/>
      <c r="FN134" s="206"/>
      <c r="FO134" s="206"/>
      <c r="FP134" s="206"/>
      <c r="FQ134" s="206"/>
      <c r="FR134" s="206"/>
      <c r="FS134" s="206"/>
      <c r="FT134" s="206"/>
      <c r="FU134" s="206"/>
      <c r="FV134" s="206"/>
      <c r="FW134" s="206"/>
      <c r="FX134" s="206"/>
      <c r="FY134" s="206"/>
      <c r="FZ134" s="206"/>
      <c r="GA134" s="206"/>
      <c r="GB134" s="206"/>
      <c r="GC134" s="206"/>
      <c r="GD134" s="206"/>
      <c r="GE134" s="206"/>
      <c r="GF134" s="206"/>
      <c r="GG134" s="206"/>
      <c r="GH134" s="206"/>
      <c r="GI134" s="206"/>
      <c r="GJ134" s="206"/>
      <c r="GK134" s="206"/>
      <c r="GL134" s="206"/>
      <c r="GM134" s="206"/>
    </row>
    <row r="135" spans="1:195" s="236" customFormat="1" ht="17.100000000000001" customHeight="1">
      <c r="A135" s="128"/>
      <c r="B135" s="128"/>
      <c r="C135" s="274"/>
      <c r="D135" s="274"/>
      <c r="E135" s="58"/>
      <c r="F135" s="58"/>
      <c r="G135" s="58"/>
      <c r="H135" s="58"/>
      <c r="I135" s="58"/>
      <c r="J135" s="58"/>
      <c r="K135" s="58"/>
      <c r="L135" s="58"/>
      <c r="M135" s="58"/>
      <c r="N135" s="58"/>
      <c r="O135" s="58"/>
      <c r="P135" s="58"/>
      <c r="Q135" s="58"/>
      <c r="R135" s="58"/>
      <c r="S135" s="58"/>
      <c r="T135" s="274"/>
      <c r="U135" s="58"/>
      <c r="V135" s="58"/>
      <c r="W135" s="58"/>
      <c r="X135" s="58"/>
      <c r="Y135" s="58"/>
      <c r="Z135" s="58"/>
      <c r="AA135" s="58"/>
      <c r="AB135" s="58"/>
      <c r="AC135" s="58"/>
      <c r="AD135" s="58"/>
      <c r="AE135" s="58"/>
      <c r="AF135" s="58"/>
      <c r="AG135" s="274"/>
      <c r="AH135" s="58"/>
      <c r="AI135" s="58"/>
      <c r="AJ135" s="58"/>
      <c r="AK135" s="58"/>
      <c r="AL135" s="58"/>
      <c r="AM135" s="58"/>
      <c r="AN135" s="58"/>
      <c r="AO135" s="58"/>
      <c r="AP135" s="58"/>
      <c r="AQ135" s="58"/>
      <c r="AR135" s="58"/>
      <c r="AS135" s="58"/>
      <c r="AT135" s="274"/>
      <c r="AU135" s="58"/>
      <c r="AV135" s="58"/>
      <c r="AW135" s="58"/>
      <c r="AX135" s="58"/>
      <c r="AY135" s="58"/>
      <c r="AZ135" s="58"/>
      <c r="BA135" s="58"/>
      <c r="BB135" s="58"/>
      <c r="BC135" s="58"/>
      <c r="BD135" s="58"/>
      <c r="BE135" s="58"/>
      <c r="BF135" s="58"/>
      <c r="BG135" s="58"/>
      <c r="BH135" s="58"/>
      <c r="BI135" s="58"/>
      <c r="BJ135" s="58"/>
      <c r="BK135" s="58"/>
      <c r="BL135" s="58"/>
      <c r="BM135" s="128"/>
      <c r="BN135" s="128"/>
      <c r="BO135" s="128"/>
      <c r="BP135" s="128"/>
      <c r="BQ135" s="128"/>
      <c r="BR135" s="898"/>
      <c r="BS135" s="899"/>
      <c r="BT135" s="900"/>
      <c r="BU135" s="895"/>
      <c r="BV135" s="896"/>
      <c r="BW135" s="896"/>
      <c r="BX135" s="896"/>
      <c r="BY135" s="896"/>
      <c r="BZ135" s="897"/>
      <c r="CA135" s="895"/>
      <c r="CB135" s="896"/>
      <c r="CC135" s="897"/>
      <c r="CD135" s="895"/>
      <c r="CE135" s="896"/>
      <c r="CF135" s="896"/>
      <c r="CG135" s="896"/>
      <c r="CH135" s="896"/>
      <c r="CI135" s="896"/>
      <c r="CJ135" s="896"/>
      <c r="CK135" s="896"/>
      <c r="CL135" s="896"/>
      <c r="CM135" s="897"/>
      <c r="CN135" s="895"/>
      <c r="CO135" s="896"/>
      <c r="CP135" s="896"/>
      <c r="CQ135" s="896"/>
      <c r="CR135" s="896"/>
      <c r="CS135" s="897"/>
      <c r="CT135" s="895"/>
      <c r="CU135" s="896"/>
      <c r="CV135" s="897"/>
      <c r="CW135" s="895"/>
      <c r="CX135" s="896"/>
      <c r="CY135" s="896"/>
      <c r="CZ135" s="896"/>
      <c r="DA135" s="896"/>
      <c r="DB135" s="896"/>
      <c r="DC135" s="896"/>
      <c r="DD135" s="897"/>
      <c r="DE135" s="895"/>
      <c r="DF135" s="896"/>
      <c r="DG135" s="896"/>
      <c r="DH135" s="896"/>
      <c r="DI135" s="896"/>
      <c r="DJ135" s="896"/>
      <c r="DK135" s="896"/>
      <c r="DL135" s="896"/>
      <c r="DM135" s="896"/>
      <c r="DN135" s="897"/>
      <c r="DO135" s="895"/>
      <c r="DP135" s="896"/>
      <c r="DQ135" s="896"/>
      <c r="DR135" s="896"/>
      <c r="DS135" s="896"/>
      <c r="DT135" s="896"/>
      <c r="DU135" s="896"/>
      <c r="DV135" s="896"/>
      <c r="DW135" s="896"/>
      <c r="DX135" s="897"/>
      <c r="DY135" s="128"/>
      <c r="DZ135" s="128"/>
      <c r="EA135" s="128"/>
      <c r="EB135" s="128"/>
      <c r="EC135" s="128"/>
      <c r="ED135" s="197"/>
      <c r="EE135" s="207"/>
      <c r="EF135" s="206"/>
      <c r="EG135" s="206"/>
      <c r="EH135" s="206"/>
      <c r="EI135" s="206"/>
      <c r="EJ135" s="206"/>
      <c r="EK135" s="206"/>
      <c r="EL135" s="206"/>
      <c r="EM135" s="206"/>
      <c r="EN135" s="206"/>
      <c r="EO135" s="206"/>
      <c r="EP135" s="206"/>
      <c r="EQ135" s="206"/>
      <c r="ER135" s="206"/>
      <c r="ES135" s="206"/>
      <c r="ET135" s="206"/>
      <c r="EU135" s="206"/>
      <c r="EV135" s="206"/>
      <c r="EW135" s="206"/>
      <c r="EX135" s="206"/>
      <c r="EY135" s="206"/>
      <c r="EZ135" s="206"/>
      <c r="FA135" s="206"/>
      <c r="FB135" s="206"/>
      <c r="FC135" s="206"/>
      <c r="FD135" s="206"/>
      <c r="FE135" s="206"/>
      <c r="FF135" s="206"/>
      <c r="FG135" s="206"/>
      <c r="FH135" s="206"/>
      <c r="FI135" s="206"/>
      <c r="FJ135" s="206"/>
      <c r="FK135" s="206"/>
      <c r="FL135" s="206"/>
      <c r="FM135" s="206"/>
      <c r="FN135" s="206"/>
      <c r="FO135" s="206"/>
      <c r="FP135" s="206"/>
      <c r="FQ135" s="206"/>
      <c r="FR135" s="206"/>
      <c r="FS135" s="206"/>
      <c r="FT135" s="206"/>
      <c r="FU135" s="206"/>
      <c r="FV135" s="206"/>
      <c r="FW135" s="206"/>
      <c r="FX135" s="206"/>
      <c r="FY135" s="206"/>
      <c r="FZ135" s="206"/>
      <c r="GA135" s="206"/>
      <c r="GB135" s="206"/>
      <c r="GC135" s="206"/>
      <c r="GD135" s="206"/>
      <c r="GE135" s="206"/>
      <c r="GF135" s="206"/>
      <c r="GG135" s="206"/>
      <c r="GH135" s="206"/>
      <c r="GI135" s="206"/>
      <c r="GJ135" s="206"/>
      <c r="GK135" s="206"/>
      <c r="GL135" s="206"/>
      <c r="GM135" s="206"/>
    </row>
    <row r="136" spans="1:195" s="236" customFormat="1" ht="17.100000000000001" customHeight="1">
      <c r="A136" s="128"/>
      <c r="B136" s="128"/>
      <c r="C136" s="274"/>
      <c r="D136" s="274"/>
      <c r="E136" s="58"/>
      <c r="F136" s="58"/>
      <c r="G136" s="58"/>
      <c r="H136" s="58"/>
      <c r="I136" s="58"/>
      <c r="J136" s="58"/>
      <c r="K136" s="58"/>
      <c r="L136" s="58"/>
      <c r="M136" s="58"/>
      <c r="N136" s="58"/>
      <c r="O136" s="58"/>
      <c r="P136" s="58"/>
      <c r="Q136" s="58"/>
      <c r="R136" s="58"/>
      <c r="S136" s="58"/>
      <c r="T136" s="274"/>
      <c r="U136" s="58"/>
      <c r="V136" s="58"/>
      <c r="W136" s="58"/>
      <c r="X136" s="58"/>
      <c r="Y136" s="58"/>
      <c r="Z136" s="58"/>
      <c r="AA136" s="58"/>
      <c r="AB136" s="58"/>
      <c r="AC136" s="58"/>
      <c r="AD136" s="58"/>
      <c r="AE136" s="58"/>
      <c r="AF136" s="58"/>
      <c r="AG136" s="274"/>
      <c r="AH136" s="58"/>
      <c r="AI136" s="58"/>
      <c r="AJ136" s="58"/>
      <c r="AK136" s="58"/>
      <c r="AL136" s="58"/>
      <c r="AM136" s="58"/>
      <c r="AN136" s="58"/>
      <c r="AO136" s="58"/>
      <c r="AP136" s="58"/>
      <c r="AQ136" s="58"/>
      <c r="AR136" s="58"/>
      <c r="AS136" s="58"/>
      <c r="AT136" s="274"/>
      <c r="AU136" s="58"/>
      <c r="AV136" s="58"/>
      <c r="AW136" s="58"/>
      <c r="AX136" s="58"/>
      <c r="AY136" s="58"/>
      <c r="AZ136" s="58"/>
      <c r="BA136" s="58"/>
      <c r="BB136" s="58"/>
      <c r="BC136" s="58"/>
      <c r="BD136" s="58"/>
      <c r="BE136" s="58"/>
      <c r="BF136" s="58"/>
      <c r="BG136" s="58"/>
      <c r="BH136" s="58"/>
      <c r="BI136" s="58"/>
      <c r="BJ136" s="58"/>
      <c r="BK136" s="58"/>
      <c r="BL136" s="58"/>
      <c r="BM136" s="128"/>
      <c r="BN136" s="128"/>
      <c r="BO136" s="128"/>
      <c r="BP136" s="128"/>
      <c r="BQ136" s="128"/>
      <c r="BR136" s="898"/>
      <c r="BS136" s="899"/>
      <c r="BT136" s="900"/>
      <c r="BU136" s="895"/>
      <c r="BV136" s="896"/>
      <c r="BW136" s="896"/>
      <c r="BX136" s="896"/>
      <c r="BY136" s="896"/>
      <c r="BZ136" s="897"/>
      <c r="CA136" s="895"/>
      <c r="CB136" s="896"/>
      <c r="CC136" s="897"/>
      <c r="CD136" s="895"/>
      <c r="CE136" s="896"/>
      <c r="CF136" s="896"/>
      <c r="CG136" s="896"/>
      <c r="CH136" s="896"/>
      <c r="CI136" s="896"/>
      <c r="CJ136" s="896"/>
      <c r="CK136" s="896"/>
      <c r="CL136" s="896"/>
      <c r="CM136" s="897"/>
      <c r="CN136" s="895"/>
      <c r="CO136" s="896"/>
      <c r="CP136" s="896"/>
      <c r="CQ136" s="896"/>
      <c r="CR136" s="896"/>
      <c r="CS136" s="897"/>
      <c r="CT136" s="895"/>
      <c r="CU136" s="896"/>
      <c r="CV136" s="897"/>
      <c r="CW136" s="895"/>
      <c r="CX136" s="896"/>
      <c r="CY136" s="896"/>
      <c r="CZ136" s="896"/>
      <c r="DA136" s="896"/>
      <c r="DB136" s="896"/>
      <c r="DC136" s="896"/>
      <c r="DD136" s="897"/>
      <c r="DE136" s="895"/>
      <c r="DF136" s="896"/>
      <c r="DG136" s="896"/>
      <c r="DH136" s="896"/>
      <c r="DI136" s="896"/>
      <c r="DJ136" s="896"/>
      <c r="DK136" s="896"/>
      <c r="DL136" s="896"/>
      <c r="DM136" s="896"/>
      <c r="DN136" s="897"/>
      <c r="DO136" s="895"/>
      <c r="DP136" s="896"/>
      <c r="DQ136" s="896"/>
      <c r="DR136" s="896"/>
      <c r="DS136" s="896"/>
      <c r="DT136" s="896"/>
      <c r="DU136" s="896"/>
      <c r="DV136" s="896"/>
      <c r="DW136" s="896"/>
      <c r="DX136" s="897"/>
      <c r="DY136" s="128"/>
      <c r="DZ136" s="128"/>
      <c r="EA136" s="128"/>
      <c r="EB136" s="128"/>
      <c r="EC136" s="128"/>
      <c r="ED136" s="197"/>
      <c r="EE136" s="207"/>
      <c r="EF136" s="206"/>
      <c r="EG136" s="206"/>
      <c r="EH136" s="206"/>
      <c r="EI136" s="206"/>
      <c r="EJ136" s="206"/>
      <c r="EK136" s="206"/>
      <c r="EL136" s="206"/>
      <c r="EM136" s="206"/>
      <c r="EN136" s="206"/>
      <c r="EO136" s="206"/>
      <c r="EP136" s="206"/>
      <c r="EQ136" s="206"/>
      <c r="ER136" s="206"/>
      <c r="ES136" s="206"/>
      <c r="ET136" s="206"/>
      <c r="EU136" s="206"/>
      <c r="EV136" s="206"/>
      <c r="EW136" s="206"/>
      <c r="EX136" s="206"/>
      <c r="EY136" s="206"/>
      <c r="EZ136" s="206"/>
      <c r="FA136" s="206"/>
      <c r="FB136" s="206"/>
      <c r="FC136" s="206"/>
      <c r="FD136" s="206"/>
      <c r="FE136" s="206"/>
      <c r="FF136" s="206"/>
      <c r="FG136" s="206"/>
      <c r="FH136" s="206"/>
      <c r="FI136" s="206"/>
      <c r="FJ136" s="206"/>
      <c r="FK136" s="206"/>
      <c r="FL136" s="206"/>
      <c r="FM136" s="206"/>
      <c r="FN136" s="206"/>
      <c r="FO136" s="206"/>
      <c r="FP136" s="206"/>
      <c r="FQ136" s="206"/>
      <c r="FR136" s="206"/>
      <c r="FS136" s="206"/>
      <c r="FT136" s="206"/>
      <c r="FU136" s="206"/>
      <c r="FV136" s="206"/>
      <c r="FW136" s="206"/>
      <c r="FX136" s="206"/>
      <c r="FY136" s="206"/>
      <c r="FZ136" s="206"/>
      <c r="GA136" s="206"/>
      <c r="GB136" s="206"/>
      <c r="GC136" s="206"/>
      <c r="GD136" s="206"/>
      <c r="GE136" s="206"/>
      <c r="GF136" s="206"/>
      <c r="GG136" s="206"/>
      <c r="GH136" s="206"/>
      <c r="GI136" s="206"/>
      <c r="GJ136" s="206"/>
      <c r="GK136" s="206"/>
      <c r="GL136" s="206"/>
      <c r="GM136" s="206"/>
    </row>
    <row r="137" spans="1:195" s="236" customFormat="1" ht="17.100000000000001" customHeight="1">
      <c r="A137" s="128"/>
      <c r="B137" s="128"/>
      <c r="C137" s="274"/>
      <c r="D137" s="274"/>
      <c r="E137" s="58"/>
      <c r="F137" s="58"/>
      <c r="G137" s="58"/>
      <c r="H137" s="58"/>
      <c r="I137" s="58"/>
      <c r="J137" s="58"/>
      <c r="K137" s="58"/>
      <c r="L137" s="58"/>
      <c r="M137" s="58"/>
      <c r="N137" s="58"/>
      <c r="O137" s="58"/>
      <c r="P137" s="58"/>
      <c r="Q137" s="58"/>
      <c r="R137" s="58"/>
      <c r="S137" s="58"/>
      <c r="T137" s="274"/>
      <c r="U137" s="58"/>
      <c r="V137" s="58"/>
      <c r="W137" s="58"/>
      <c r="X137" s="58"/>
      <c r="Y137" s="58"/>
      <c r="Z137" s="58"/>
      <c r="AA137" s="58"/>
      <c r="AB137" s="58"/>
      <c r="AC137" s="58"/>
      <c r="AD137" s="58"/>
      <c r="AE137" s="58"/>
      <c r="AF137" s="58"/>
      <c r="AG137" s="274"/>
      <c r="AH137" s="58"/>
      <c r="AI137" s="58"/>
      <c r="AJ137" s="58"/>
      <c r="AK137" s="58"/>
      <c r="AL137" s="58"/>
      <c r="AM137" s="58"/>
      <c r="AN137" s="58"/>
      <c r="AO137" s="58"/>
      <c r="AP137" s="58"/>
      <c r="AQ137" s="58"/>
      <c r="AR137" s="58"/>
      <c r="AS137" s="58"/>
      <c r="AT137" s="274"/>
      <c r="AU137" s="58"/>
      <c r="AV137" s="58"/>
      <c r="AW137" s="58"/>
      <c r="AX137" s="58"/>
      <c r="AY137" s="58"/>
      <c r="AZ137" s="58"/>
      <c r="BA137" s="58"/>
      <c r="BB137" s="58"/>
      <c r="BC137" s="58"/>
      <c r="BD137" s="58"/>
      <c r="BE137" s="58"/>
      <c r="BF137" s="58"/>
      <c r="BG137" s="58"/>
      <c r="BH137" s="58"/>
      <c r="BI137" s="58"/>
      <c r="BJ137" s="58"/>
      <c r="BK137" s="58"/>
      <c r="BL137" s="58"/>
      <c r="BM137" s="128"/>
      <c r="BN137" s="128"/>
      <c r="BO137" s="128"/>
      <c r="BP137" s="128"/>
      <c r="BQ137" s="128"/>
      <c r="BR137" s="898"/>
      <c r="BS137" s="899"/>
      <c r="BT137" s="900"/>
      <c r="BU137" s="895"/>
      <c r="BV137" s="896"/>
      <c r="BW137" s="896"/>
      <c r="BX137" s="896"/>
      <c r="BY137" s="896"/>
      <c r="BZ137" s="897"/>
      <c r="CA137" s="895"/>
      <c r="CB137" s="896"/>
      <c r="CC137" s="897"/>
      <c r="CD137" s="895"/>
      <c r="CE137" s="896"/>
      <c r="CF137" s="896"/>
      <c r="CG137" s="896"/>
      <c r="CH137" s="896"/>
      <c r="CI137" s="896"/>
      <c r="CJ137" s="896"/>
      <c r="CK137" s="896"/>
      <c r="CL137" s="896"/>
      <c r="CM137" s="897"/>
      <c r="CN137" s="895"/>
      <c r="CO137" s="896"/>
      <c r="CP137" s="896"/>
      <c r="CQ137" s="896"/>
      <c r="CR137" s="896"/>
      <c r="CS137" s="897"/>
      <c r="CT137" s="895"/>
      <c r="CU137" s="896"/>
      <c r="CV137" s="897"/>
      <c r="CW137" s="895"/>
      <c r="CX137" s="896"/>
      <c r="CY137" s="896"/>
      <c r="CZ137" s="896"/>
      <c r="DA137" s="896"/>
      <c r="DB137" s="896"/>
      <c r="DC137" s="896"/>
      <c r="DD137" s="897"/>
      <c r="DE137" s="895"/>
      <c r="DF137" s="896"/>
      <c r="DG137" s="896"/>
      <c r="DH137" s="896"/>
      <c r="DI137" s="896"/>
      <c r="DJ137" s="896"/>
      <c r="DK137" s="896"/>
      <c r="DL137" s="896"/>
      <c r="DM137" s="896"/>
      <c r="DN137" s="897"/>
      <c r="DO137" s="895"/>
      <c r="DP137" s="896"/>
      <c r="DQ137" s="896"/>
      <c r="DR137" s="896"/>
      <c r="DS137" s="896"/>
      <c r="DT137" s="896"/>
      <c r="DU137" s="896"/>
      <c r="DV137" s="896"/>
      <c r="DW137" s="896"/>
      <c r="DX137" s="897"/>
      <c r="DY137" s="128"/>
      <c r="DZ137" s="128"/>
      <c r="EA137" s="128"/>
      <c r="EB137" s="128"/>
      <c r="EC137" s="128"/>
      <c r="ED137" s="197"/>
      <c r="EE137" s="207"/>
      <c r="EF137" s="206"/>
      <c r="EG137" s="206"/>
      <c r="EH137" s="206"/>
      <c r="EI137" s="206"/>
      <c r="EJ137" s="206"/>
      <c r="EK137" s="206"/>
      <c r="EL137" s="206"/>
      <c r="EM137" s="206"/>
      <c r="EN137" s="206"/>
      <c r="EO137" s="206"/>
      <c r="EP137" s="206"/>
      <c r="EQ137" s="206"/>
      <c r="ER137" s="206"/>
      <c r="ES137" s="206"/>
      <c r="ET137" s="206"/>
      <c r="EU137" s="206"/>
      <c r="EV137" s="206"/>
      <c r="EW137" s="206"/>
      <c r="EX137" s="206"/>
      <c r="EY137" s="206"/>
      <c r="EZ137" s="206"/>
      <c r="FA137" s="206"/>
      <c r="FB137" s="206"/>
      <c r="FC137" s="206"/>
      <c r="FD137" s="206"/>
      <c r="FE137" s="206"/>
      <c r="FF137" s="206"/>
      <c r="FG137" s="206"/>
      <c r="FH137" s="206"/>
      <c r="FI137" s="206"/>
      <c r="FJ137" s="206"/>
      <c r="FK137" s="206"/>
      <c r="FL137" s="206"/>
      <c r="FM137" s="206"/>
      <c r="FN137" s="206"/>
      <c r="FO137" s="206"/>
      <c r="FP137" s="206"/>
      <c r="FQ137" s="206"/>
      <c r="FR137" s="206"/>
      <c r="FS137" s="206"/>
      <c r="FT137" s="206"/>
      <c r="FU137" s="206"/>
      <c r="FV137" s="206"/>
      <c r="FW137" s="206"/>
      <c r="FX137" s="206"/>
      <c r="FY137" s="206"/>
      <c r="FZ137" s="206"/>
      <c r="GA137" s="206"/>
      <c r="GB137" s="206"/>
      <c r="GC137" s="206"/>
      <c r="GD137" s="206"/>
      <c r="GE137" s="206"/>
      <c r="GF137" s="206"/>
      <c r="GG137" s="206"/>
      <c r="GH137" s="206"/>
      <c r="GI137" s="206"/>
      <c r="GJ137" s="206"/>
      <c r="GK137" s="206"/>
      <c r="GL137" s="206"/>
      <c r="GM137" s="206"/>
    </row>
    <row r="138" spans="1:195" ht="18.75" customHeight="1">
      <c r="C138" s="274"/>
      <c r="D138" s="274"/>
      <c r="E138" s="58"/>
      <c r="F138" s="58"/>
      <c r="G138" s="58"/>
      <c r="H138" s="58"/>
      <c r="I138" s="58"/>
      <c r="J138" s="58"/>
      <c r="K138" s="58"/>
      <c r="L138" s="58"/>
      <c r="M138" s="58"/>
      <c r="N138" s="58"/>
      <c r="O138" s="58"/>
      <c r="P138" s="58"/>
      <c r="Q138" s="58"/>
      <c r="R138" s="58"/>
      <c r="S138" s="58"/>
      <c r="T138" s="274"/>
      <c r="U138" s="58"/>
      <c r="V138" s="58"/>
      <c r="W138" s="58"/>
      <c r="X138" s="58"/>
      <c r="Y138" s="58"/>
      <c r="Z138" s="58"/>
      <c r="AA138" s="58"/>
      <c r="AB138" s="58"/>
      <c r="AC138" s="58"/>
      <c r="AD138" s="58"/>
      <c r="AE138" s="58"/>
      <c r="AF138" s="58"/>
      <c r="AG138" s="274"/>
      <c r="AH138" s="58"/>
      <c r="AI138" s="58"/>
      <c r="AJ138" s="58"/>
      <c r="AK138" s="58"/>
      <c r="AL138" s="58"/>
      <c r="AM138" s="58"/>
      <c r="AN138" s="58"/>
      <c r="AO138" s="58"/>
      <c r="AP138" s="58"/>
      <c r="AQ138" s="58"/>
      <c r="AR138" s="58"/>
      <c r="AS138" s="58"/>
      <c r="AT138" s="274"/>
      <c r="AU138" s="58"/>
      <c r="AV138" s="58"/>
      <c r="AW138" s="58"/>
      <c r="AX138" s="58"/>
      <c r="AY138" s="58"/>
      <c r="AZ138" s="58"/>
      <c r="BA138" s="58"/>
      <c r="BB138" s="58"/>
      <c r="BC138" s="58"/>
      <c r="BD138" s="58"/>
      <c r="BE138" s="58"/>
      <c r="BF138" s="58"/>
      <c r="BG138" s="58"/>
      <c r="BH138" s="58"/>
      <c r="BI138" s="58"/>
      <c r="BJ138" s="58"/>
      <c r="BK138" s="58"/>
      <c r="BL138" s="58"/>
    </row>
    <row r="142" spans="1:195" ht="18.75" customHeight="1">
      <c r="A142" s="58"/>
      <c r="B142" s="128"/>
      <c r="C142" s="273" t="s">
        <v>180</v>
      </c>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12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BE142" s="758" t="s">
        <v>286</v>
      </c>
      <c r="BF142" s="759"/>
      <c r="BG142" s="759"/>
      <c r="BH142" s="759"/>
      <c r="BI142" s="759"/>
      <c r="BJ142" s="759"/>
      <c r="BK142" s="759"/>
      <c r="BL142" s="760"/>
      <c r="BO142" s="58"/>
      <c r="BP142" s="128"/>
      <c r="BQ142" s="273" t="s">
        <v>180</v>
      </c>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12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S142" s="758" t="s">
        <v>223</v>
      </c>
      <c r="DT142" s="759"/>
      <c r="DU142" s="759"/>
      <c r="DV142" s="759"/>
      <c r="DW142" s="759"/>
      <c r="DX142" s="759"/>
      <c r="DY142" s="759"/>
      <c r="DZ142" s="760"/>
    </row>
    <row r="143" spans="1:195" ht="18.75" customHeight="1">
      <c r="A143" s="58"/>
      <c r="B143" s="58"/>
      <c r="C143" s="92"/>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92"/>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BE143" s="761"/>
      <c r="BF143" s="762"/>
      <c r="BG143" s="762"/>
      <c r="BH143" s="762"/>
      <c r="BI143" s="762"/>
      <c r="BJ143" s="762"/>
      <c r="BK143" s="762"/>
      <c r="BL143" s="763"/>
      <c r="BO143" s="58"/>
      <c r="BP143" s="58"/>
      <c r="BQ143" s="92"/>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92"/>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S143" s="761"/>
      <c r="DT143" s="762"/>
      <c r="DU143" s="762"/>
      <c r="DV143" s="762"/>
      <c r="DW143" s="762"/>
      <c r="DX143" s="762"/>
      <c r="DY143" s="762"/>
      <c r="DZ143" s="763"/>
    </row>
    <row r="144" spans="1:195" ht="18.75" customHeight="1">
      <c r="A144" s="58"/>
      <c r="C144" s="59" t="s">
        <v>1003</v>
      </c>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92"/>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BO144" s="58"/>
      <c r="BQ144" s="59" t="s">
        <v>72</v>
      </c>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92"/>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row>
    <row r="145" spans="1:132" ht="18.75" customHeight="1">
      <c r="A145" s="58"/>
      <c r="B145" s="59"/>
      <c r="C145" s="58"/>
      <c r="D145" s="58"/>
      <c r="E145" s="58"/>
      <c r="F145" s="58"/>
      <c r="G145" s="58"/>
      <c r="H145" s="58"/>
      <c r="I145" s="58"/>
      <c r="J145" s="58"/>
      <c r="K145" s="58"/>
      <c r="L145" s="58"/>
      <c r="M145" s="58"/>
      <c r="N145" s="58"/>
      <c r="O145" s="58"/>
      <c r="P145" s="58"/>
      <c r="Q145" s="58"/>
      <c r="R145" s="58"/>
      <c r="S145" s="58"/>
      <c r="T145" s="58"/>
      <c r="U145" s="58"/>
      <c r="V145" s="274"/>
      <c r="W145" s="274"/>
      <c r="X145" s="274"/>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9"/>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9"/>
      <c r="BQ145" s="58"/>
      <c r="BR145" s="58"/>
      <c r="BS145" s="58"/>
      <c r="BT145" s="58"/>
      <c r="BU145" s="58"/>
      <c r="BV145" s="58"/>
      <c r="BW145" s="58"/>
      <c r="BX145" s="58"/>
      <c r="BY145" s="58"/>
      <c r="BZ145" s="58"/>
      <c r="CA145" s="58"/>
      <c r="CB145" s="58"/>
      <c r="CC145" s="58"/>
      <c r="CD145" s="58"/>
      <c r="CE145" s="58"/>
      <c r="CF145" s="58"/>
      <c r="CG145" s="58"/>
      <c r="CH145" s="58"/>
      <c r="CI145" s="58"/>
      <c r="CM145" s="884" t="s">
        <v>439</v>
      </c>
      <c r="CN145" s="885"/>
      <c r="CO145" s="885"/>
      <c r="CP145" s="885"/>
      <c r="CQ145" s="885"/>
      <c r="CR145" s="885"/>
      <c r="CS145" s="885"/>
      <c r="CT145" s="885"/>
      <c r="CU145" s="885"/>
      <c r="CV145" s="885"/>
      <c r="CW145" s="885"/>
      <c r="CX145" s="885"/>
      <c r="CY145" s="885"/>
      <c r="CZ145" s="885"/>
      <c r="DA145" s="886"/>
      <c r="DB145" s="58"/>
      <c r="DC145" s="58"/>
      <c r="DD145" s="58"/>
      <c r="DE145" s="58"/>
      <c r="DF145" s="58"/>
      <c r="DG145" s="58"/>
      <c r="DH145" s="59"/>
      <c r="DI145" s="58"/>
      <c r="DJ145" s="58"/>
      <c r="DK145" s="58"/>
      <c r="DL145" s="58"/>
      <c r="DM145" s="58"/>
      <c r="DN145" s="58"/>
      <c r="DO145" s="58"/>
      <c r="DP145" s="58"/>
      <c r="DQ145" s="58"/>
      <c r="DR145" s="58"/>
      <c r="DS145" s="58"/>
      <c r="DT145" s="58"/>
      <c r="DU145" s="58"/>
      <c r="DV145" s="58"/>
      <c r="DW145" s="58"/>
      <c r="DX145" s="58"/>
      <c r="DY145" s="58"/>
      <c r="DZ145" s="58"/>
      <c r="EA145" s="58"/>
      <c r="EB145" s="58"/>
    </row>
    <row r="146" spans="1:132" ht="18.75" customHeight="1">
      <c r="A146" s="58"/>
      <c r="B146" s="58"/>
      <c r="C146" s="58"/>
      <c r="D146" s="58"/>
      <c r="E146" s="58"/>
      <c r="F146" s="58"/>
      <c r="G146" s="58"/>
      <c r="H146" s="58"/>
      <c r="I146" s="58"/>
      <c r="J146" s="58"/>
      <c r="K146" s="58"/>
      <c r="L146" s="58"/>
      <c r="M146" s="58"/>
      <c r="N146" s="58"/>
      <c r="O146" s="58"/>
      <c r="P146" s="58"/>
      <c r="Q146" s="58"/>
      <c r="R146" s="58"/>
      <c r="S146" s="58"/>
      <c r="T146" s="58"/>
      <c r="U146" s="58"/>
      <c r="V146" s="274"/>
      <c r="W146" s="274"/>
      <c r="X146" s="274"/>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M146" s="887"/>
      <c r="CN146" s="888"/>
      <c r="CO146" s="888"/>
      <c r="CP146" s="888"/>
      <c r="CQ146" s="888"/>
      <c r="CR146" s="888"/>
      <c r="CS146" s="888"/>
      <c r="CT146" s="888"/>
      <c r="CU146" s="888"/>
      <c r="CV146" s="888"/>
      <c r="CW146" s="888"/>
      <c r="CX146" s="888"/>
      <c r="CY146" s="888"/>
      <c r="CZ146" s="888"/>
      <c r="DA146" s="889"/>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row>
    <row r="147" spans="1:132" ht="18.75" customHeight="1">
      <c r="A147" s="58"/>
      <c r="B147" s="58"/>
      <c r="C147" s="58"/>
      <c r="D147" s="58"/>
      <c r="E147" s="58"/>
      <c r="F147" s="58"/>
      <c r="G147" s="58"/>
      <c r="H147" s="58"/>
      <c r="I147" s="58"/>
      <c r="J147" s="58"/>
      <c r="K147" s="58"/>
      <c r="L147" s="58"/>
      <c r="M147" s="58"/>
      <c r="N147" s="58"/>
      <c r="O147" s="58"/>
      <c r="P147" s="58"/>
      <c r="Q147" s="58"/>
      <c r="R147" s="58"/>
      <c r="S147" s="58"/>
      <c r="T147" s="58"/>
      <c r="U147" s="58"/>
      <c r="V147" s="274"/>
      <c r="W147" s="274"/>
      <c r="X147" s="274"/>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M147" s="839" t="s">
        <v>132</v>
      </c>
      <c r="CN147" s="840"/>
      <c r="CO147" s="840"/>
      <c r="CP147" s="840"/>
      <c r="CQ147" s="840"/>
      <c r="CR147" s="840"/>
      <c r="CS147" s="840"/>
      <c r="CT147" s="840"/>
      <c r="CU147" s="840"/>
      <c r="CV147" s="840"/>
      <c r="CW147" s="840"/>
      <c r="CX147" s="840"/>
      <c r="CY147" s="840"/>
      <c r="CZ147" s="840"/>
      <c r="DA147" s="841"/>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row>
    <row r="148" spans="1:132" ht="18.75" customHeight="1">
      <c r="A148" s="58"/>
      <c r="B148" s="58"/>
      <c r="C148" s="58"/>
      <c r="D148" s="58"/>
      <c r="E148" s="58"/>
      <c r="F148" s="58"/>
      <c r="G148" s="58"/>
      <c r="H148" s="58"/>
      <c r="I148" s="58"/>
      <c r="J148" s="58"/>
      <c r="K148" s="58"/>
      <c r="L148" s="58"/>
      <c r="M148" s="58"/>
      <c r="N148" s="58"/>
      <c r="O148" s="58"/>
      <c r="P148" s="58"/>
      <c r="Q148" s="58"/>
      <c r="R148" s="58"/>
      <c r="S148" s="58"/>
      <c r="T148" s="58"/>
      <c r="U148" s="58"/>
      <c r="V148" s="274"/>
      <c r="W148" s="274"/>
      <c r="X148" s="274"/>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row>
    <row r="149" spans="1:132" ht="18.75" customHeight="1">
      <c r="A149" s="58"/>
      <c r="B149" s="58"/>
      <c r="C149" s="58"/>
      <c r="D149" s="58"/>
      <c r="E149" s="58"/>
      <c r="F149" s="58"/>
      <c r="G149" s="58"/>
      <c r="H149" s="58"/>
      <c r="I149" s="58"/>
      <c r="J149" s="58"/>
      <c r="K149" s="58"/>
      <c r="L149" s="58"/>
      <c r="M149" s="58"/>
      <c r="N149" s="58"/>
      <c r="O149" s="58"/>
      <c r="P149" s="58"/>
      <c r="Q149" s="58"/>
      <c r="R149" s="58"/>
      <c r="S149" s="58"/>
      <c r="T149" s="58"/>
      <c r="U149" s="58"/>
      <c r="V149" s="274"/>
      <c r="W149" s="274"/>
      <c r="X149" s="274"/>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9"/>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M149" s="884" t="s">
        <v>440</v>
      </c>
      <c r="CN149" s="885"/>
      <c r="CO149" s="885"/>
      <c r="CP149" s="885"/>
      <c r="CQ149" s="885"/>
      <c r="CR149" s="885"/>
      <c r="CS149" s="885"/>
      <c r="CT149" s="885"/>
      <c r="CU149" s="885"/>
      <c r="CV149" s="885"/>
      <c r="CW149" s="885"/>
      <c r="CX149" s="885"/>
      <c r="CY149" s="885"/>
      <c r="CZ149" s="885"/>
      <c r="DA149" s="886"/>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row>
    <row r="150" spans="1:132" ht="18.75" customHeight="1">
      <c r="A150" s="58"/>
      <c r="B150" s="58"/>
      <c r="C150" s="58"/>
      <c r="D150" s="58"/>
      <c r="E150" s="58"/>
      <c r="F150" s="58"/>
      <c r="G150" s="58"/>
      <c r="H150" s="58"/>
      <c r="I150" s="58"/>
      <c r="J150" s="58"/>
      <c r="K150" s="58"/>
      <c r="L150" s="58"/>
      <c r="M150" s="58"/>
      <c r="N150" s="58"/>
      <c r="O150" s="58"/>
      <c r="P150" s="58"/>
      <c r="Q150" s="58"/>
      <c r="R150" s="58"/>
      <c r="S150" s="58"/>
      <c r="T150" s="58"/>
      <c r="U150" s="58"/>
      <c r="V150" s="274"/>
      <c r="W150" s="274"/>
      <c r="X150" s="274"/>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M150" s="887"/>
      <c r="CN150" s="888"/>
      <c r="CO150" s="888"/>
      <c r="CP150" s="888"/>
      <c r="CQ150" s="888"/>
      <c r="CR150" s="888"/>
      <c r="CS150" s="888"/>
      <c r="CT150" s="888"/>
      <c r="CU150" s="888"/>
      <c r="CV150" s="888"/>
      <c r="CW150" s="888"/>
      <c r="CX150" s="888"/>
      <c r="CY150" s="888"/>
      <c r="CZ150" s="888"/>
      <c r="DA150" s="889"/>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row>
    <row r="151" spans="1:132" ht="18.75" customHeight="1">
      <c r="A151" s="58"/>
      <c r="B151" s="58"/>
      <c r="C151" s="58"/>
      <c r="D151" s="58"/>
      <c r="E151" s="58"/>
      <c r="F151" s="58"/>
      <c r="G151" s="58"/>
      <c r="H151" s="58"/>
      <c r="I151" s="58"/>
      <c r="J151" s="58"/>
      <c r="K151" s="58"/>
      <c r="L151" s="58"/>
      <c r="M151" s="58"/>
      <c r="N151" s="58"/>
      <c r="O151" s="58"/>
      <c r="P151" s="58"/>
      <c r="Q151" s="58"/>
      <c r="R151" s="58"/>
      <c r="S151" s="58"/>
      <c r="T151" s="58"/>
      <c r="U151" s="58"/>
      <c r="V151" s="274"/>
      <c r="W151" s="274"/>
      <c r="X151" s="274"/>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M151" s="839" t="s">
        <v>132</v>
      </c>
      <c r="CN151" s="840"/>
      <c r="CO151" s="840"/>
      <c r="CP151" s="840"/>
      <c r="CQ151" s="840"/>
      <c r="CR151" s="840"/>
      <c r="CS151" s="840"/>
      <c r="CT151" s="840"/>
      <c r="CU151" s="840"/>
      <c r="CV151" s="840"/>
      <c r="CW151" s="840"/>
      <c r="CX151" s="840"/>
      <c r="CY151" s="840"/>
      <c r="CZ151" s="840"/>
      <c r="DA151" s="841"/>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row>
    <row r="152" spans="1:132" ht="18.75" customHeight="1">
      <c r="A152" s="58"/>
      <c r="B152" s="58"/>
      <c r="C152" s="58"/>
      <c r="D152" s="58"/>
      <c r="E152" s="58"/>
      <c r="F152" s="58"/>
      <c r="G152" s="58"/>
      <c r="H152" s="58"/>
      <c r="I152" s="58"/>
      <c r="J152" s="58"/>
      <c r="K152" s="58"/>
      <c r="L152" s="58"/>
      <c r="M152" s="58"/>
      <c r="N152" s="58"/>
      <c r="O152" s="58"/>
      <c r="P152" s="58"/>
      <c r="Q152" s="58"/>
      <c r="R152" s="58"/>
      <c r="S152" s="58"/>
      <c r="T152" s="58"/>
      <c r="U152" s="58"/>
      <c r="V152" s="274"/>
      <c r="W152" s="274"/>
      <c r="X152" s="274"/>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O152" s="58"/>
      <c r="BP152" s="58"/>
      <c r="BQ152" s="58"/>
      <c r="BR152" s="58"/>
      <c r="BS152" s="58"/>
      <c r="BT152" s="58"/>
      <c r="BU152" s="58"/>
      <c r="BV152" s="58"/>
      <c r="BW152" s="58"/>
      <c r="BX152" s="58"/>
      <c r="BY152" s="58"/>
      <c r="BZ152" s="58"/>
      <c r="CA152" s="132"/>
      <c r="CB152" s="132"/>
      <c r="CC152" s="132"/>
      <c r="CD152" s="132"/>
      <c r="CE152" s="132"/>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58"/>
      <c r="DO152" s="58"/>
      <c r="DP152" s="58"/>
      <c r="DQ152" s="58"/>
      <c r="DR152" s="58"/>
      <c r="DS152" s="58"/>
      <c r="DT152" s="58"/>
      <c r="DU152" s="58"/>
      <c r="DV152" s="58"/>
    </row>
    <row r="153" spans="1:132" ht="18.75" customHeight="1">
      <c r="A153" s="58"/>
      <c r="B153" s="58"/>
      <c r="C153" s="58"/>
      <c r="D153" s="58"/>
      <c r="E153" s="58"/>
      <c r="F153" s="58"/>
      <c r="G153" s="58"/>
      <c r="H153" s="58"/>
      <c r="I153" s="58"/>
      <c r="J153" s="58"/>
      <c r="K153" s="58"/>
      <c r="L153" s="58"/>
      <c r="M153" s="58"/>
      <c r="N153" s="58"/>
      <c r="O153" s="58"/>
      <c r="P153" s="58"/>
      <c r="Q153" s="58"/>
      <c r="R153" s="58"/>
      <c r="S153" s="58"/>
      <c r="T153" s="58"/>
      <c r="U153" s="58"/>
      <c r="V153" s="274"/>
      <c r="W153" s="274"/>
      <c r="X153" s="274"/>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row>
    <row r="154" spans="1:132" ht="18.75" customHeight="1">
      <c r="A154" s="58"/>
      <c r="B154" s="58"/>
      <c r="C154" s="58"/>
      <c r="D154" s="58"/>
      <c r="E154" s="58"/>
      <c r="F154" s="58"/>
      <c r="G154" s="58"/>
      <c r="H154" s="58"/>
      <c r="I154" s="58"/>
      <c r="J154" s="58"/>
      <c r="K154" s="58"/>
      <c r="L154" s="58"/>
      <c r="M154" s="58"/>
      <c r="N154" s="58"/>
      <c r="O154" s="58"/>
      <c r="P154" s="58"/>
      <c r="Q154" s="58"/>
      <c r="R154" s="58"/>
      <c r="S154" s="58"/>
      <c r="T154" s="58"/>
      <c r="U154" s="58"/>
      <c r="V154" s="274"/>
      <c r="W154" s="274"/>
      <c r="X154" s="274"/>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S154" s="58"/>
      <c r="BT154" s="58"/>
      <c r="BU154" s="58"/>
      <c r="BV154" s="884" t="s">
        <v>290</v>
      </c>
      <c r="BW154" s="885"/>
      <c r="BX154" s="885"/>
      <c r="BY154" s="885"/>
      <c r="BZ154" s="885"/>
      <c r="CA154" s="885"/>
      <c r="CB154" s="885"/>
      <c r="CC154" s="885"/>
      <c r="CD154" s="885"/>
      <c r="CE154" s="886"/>
      <c r="CF154" s="58"/>
      <c r="CG154" s="58"/>
      <c r="CI154" s="884" t="s">
        <v>290</v>
      </c>
      <c r="CJ154" s="885"/>
      <c r="CK154" s="885"/>
      <c r="CL154" s="885"/>
      <c r="CM154" s="885"/>
      <c r="CN154" s="885"/>
      <c r="CO154" s="885"/>
      <c r="CP154" s="885"/>
      <c r="CQ154" s="885"/>
      <c r="CR154" s="886"/>
      <c r="CS154" s="58"/>
      <c r="CT154" s="58"/>
      <c r="CV154" s="884" t="s">
        <v>290</v>
      </c>
      <c r="CW154" s="885"/>
      <c r="CX154" s="885"/>
      <c r="CY154" s="885"/>
      <c r="CZ154" s="885"/>
      <c r="DA154" s="885"/>
      <c r="DB154" s="885"/>
      <c r="DC154" s="885"/>
      <c r="DD154" s="885"/>
      <c r="DE154" s="886"/>
      <c r="DF154" s="58"/>
      <c r="DG154" s="58"/>
      <c r="DI154" s="884" t="s">
        <v>290</v>
      </c>
      <c r="DJ154" s="885"/>
      <c r="DK154" s="885"/>
      <c r="DL154" s="885"/>
      <c r="DM154" s="885"/>
      <c r="DN154" s="885"/>
      <c r="DO154" s="885"/>
      <c r="DP154" s="885"/>
      <c r="DQ154" s="885"/>
      <c r="DR154" s="886"/>
      <c r="DS154" s="58"/>
      <c r="DT154" s="58"/>
      <c r="DU154" s="58"/>
      <c r="DV154" s="58"/>
      <c r="DW154" s="58"/>
      <c r="DX154" s="58"/>
      <c r="DY154" s="58"/>
      <c r="DZ154" s="58"/>
      <c r="EA154" s="58"/>
      <c r="EB154" s="58"/>
    </row>
    <row r="155" spans="1:132" ht="18.75" customHeight="1">
      <c r="A155" s="58"/>
      <c r="B155" s="58"/>
      <c r="C155" s="58"/>
      <c r="D155" s="58"/>
      <c r="E155" s="58"/>
      <c r="F155" s="58"/>
      <c r="G155" s="58"/>
      <c r="H155" s="58"/>
      <c r="I155" s="58"/>
      <c r="J155" s="58"/>
      <c r="K155" s="58"/>
      <c r="L155" s="58"/>
      <c r="M155" s="58"/>
      <c r="N155" s="58"/>
      <c r="O155" s="58"/>
      <c r="P155" s="58"/>
      <c r="Q155" s="58"/>
      <c r="R155" s="58"/>
      <c r="S155" s="58"/>
      <c r="T155" s="58"/>
      <c r="U155" s="58"/>
      <c r="V155" s="274"/>
      <c r="W155" s="274"/>
      <c r="X155" s="274"/>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S155" s="58"/>
      <c r="BT155" s="58"/>
      <c r="BU155" s="58"/>
      <c r="BV155" s="887"/>
      <c r="BW155" s="888"/>
      <c r="BX155" s="888"/>
      <c r="BY155" s="888"/>
      <c r="BZ155" s="888"/>
      <c r="CA155" s="888"/>
      <c r="CB155" s="888"/>
      <c r="CC155" s="888"/>
      <c r="CD155" s="888"/>
      <c r="CE155" s="889"/>
      <c r="CF155" s="58"/>
      <c r="CG155" s="58"/>
      <c r="CI155" s="887"/>
      <c r="CJ155" s="888"/>
      <c r="CK155" s="888"/>
      <c r="CL155" s="888"/>
      <c r="CM155" s="888"/>
      <c r="CN155" s="888"/>
      <c r="CO155" s="888"/>
      <c r="CP155" s="888"/>
      <c r="CQ155" s="888"/>
      <c r="CR155" s="889"/>
      <c r="CS155" s="58"/>
      <c r="CT155" s="58"/>
      <c r="CV155" s="887"/>
      <c r="CW155" s="888"/>
      <c r="CX155" s="888"/>
      <c r="CY155" s="888"/>
      <c r="CZ155" s="888"/>
      <c r="DA155" s="888"/>
      <c r="DB155" s="888"/>
      <c r="DC155" s="888"/>
      <c r="DD155" s="888"/>
      <c r="DE155" s="889"/>
      <c r="DF155" s="58"/>
      <c r="DG155" s="58"/>
      <c r="DI155" s="887"/>
      <c r="DJ155" s="888"/>
      <c r="DK155" s="888"/>
      <c r="DL155" s="888"/>
      <c r="DM155" s="888"/>
      <c r="DN155" s="888"/>
      <c r="DO155" s="888"/>
      <c r="DP155" s="888"/>
      <c r="DQ155" s="888"/>
      <c r="DR155" s="889"/>
      <c r="DS155" s="58"/>
      <c r="DT155" s="58"/>
      <c r="DU155" s="58"/>
      <c r="DV155" s="58"/>
      <c r="DW155" s="58"/>
      <c r="DX155" s="58"/>
      <c r="DY155" s="58"/>
      <c r="DZ155" s="58"/>
      <c r="EA155" s="58"/>
      <c r="EB155" s="58"/>
    </row>
    <row r="156" spans="1:132" ht="18.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274"/>
      <c r="BJ156" s="274"/>
      <c r="BK156" s="274"/>
      <c r="BL156" s="274"/>
      <c r="BM156" s="58"/>
      <c r="BN156" s="58"/>
      <c r="BO156" s="58"/>
      <c r="BP156" s="58"/>
      <c r="BS156" s="58"/>
      <c r="BT156" s="58"/>
      <c r="BU156" s="58"/>
      <c r="BV156" s="839" t="s">
        <v>288</v>
      </c>
      <c r="BW156" s="840"/>
      <c r="BX156" s="840"/>
      <c r="BY156" s="840"/>
      <c r="BZ156" s="840"/>
      <c r="CA156" s="840"/>
      <c r="CB156" s="840"/>
      <c r="CC156" s="840"/>
      <c r="CD156" s="840"/>
      <c r="CE156" s="841"/>
      <c r="CF156" s="58"/>
      <c r="CG156" s="58"/>
      <c r="CI156" s="839" t="s">
        <v>288</v>
      </c>
      <c r="CJ156" s="840"/>
      <c r="CK156" s="840"/>
      <c r="CL156" s="840"/>
      <c r="CM156" s="840"/>
      <c r="CN156" s="840"/>
      <c r="CO156" s="840"/>
      <c r="CP156" s="840"/>
      <c r="CQ156" s="840"/>
      <c r="CR156" s="841"/>
      <c r="CS156" s="58"/>
      <c r="CT156" s="58"/>
      <c r="CV156" s="839" t="s">
        <v>288</v>
      </c>
      <c r="CW156" s="840"/>
      <c r="CX156" s="840"/>
      <c r="CY156" s="840"/>
      <c r="CZ156" s="840"/>
      <c r="DA156" s="840"/>
      <c r="DB156" s="840"/>
      <c r="DC156" s="840"/>
      <c r="DD156" s="840"/>
      <c r="DE156" s="841"/>
      <c r="DF156" s="58"/>
      <c r="DG156" s="58"/>
      <c r="DI156" s="839" t="s">
        <v>288</v>
      </c>
      <c r="DJ156" s="840"/>
      <c r="DK156" s="840"/>
      <c r="DL156" s="840"/>
      <c r="DM156" s="840"/>
      <c r="DN156" s="840"/>
      <c r="DO156" s="840"/>
      <c r="DP156" s="840"/>
      <c r="DQ156" s="840"/>
      <c r="DR156" s="841"/>
      <c r="DS156" s="58"/>
      <c r="DT156" s="58"/>
      <c r="DU156" s="58"/>
      <c r="DV156" s="58"/>
      <c r="DW156" s="58"/>
      <c r="DX156" s="58"/>
      <c r="DY156" s="58"/>
      <c r="DZ156" s="58"/>
      <c r="EA156" s="58"/>
      <c r="EB156" s="58"/>
    </row>
    <row r="157" spans="1:132" ht="18.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S157" s="58"/>
      <c r="BT157" s="58"/>
      <c r="BU157" s="58"/>
      <c r="BV157" s="58"/>
      <c r="BW157" s="58"/>
      <c r="BX157" s="58"/>
      <c r="BY157" s="58"/>
      <c r="BZ157" s="58"/>
      <c r="CA157" s="58"/>
      <c r="CB157" s="58"/>
      <c r="CC157" s="58"/>
      <c r="CD157" s="58"/>
      <c r="CE157" s="58"/>
      <c r="CF157" s="58"/>
      <c r="CG157" s="58"/>
      <c r="CI157" s="58"/>
      <c r="CJ157" s="58"/>
      <c r="CK157" s="58"/>
      <c r="CL157" s="58"/>
      <c r="CM157" s="58"/>
      <c r="CN157" s="58"/>
      <c r="CO157" s="58"/>
      <c r="CP157" s="58"/>
      <c r="CQ157" s="58"/>
      <c r="CR157" s="58"/>
      <c r="CS157" s="58"/>
      <c r="CT157" s="58"/>
      <c r="CV157" s="58"/>
      <c r="CW157" s="58"/>
      <c r="CX157" s="58"/>
      <c r="CY157" s="58"/>
      <c r="CZ157" s="58"/>
      <c r="DA157" s="58"/>
      <c r="DB157" s="58"/>
      <c r="DC157" s="58"/>
      <c r="DD157" s="58"/>
      <c r="DE157" s="58"/>
      <c r="DF157" s="58"/>
      <c r="DG157" s="58"/>
      <c r="DI157" s="58"/>
      <c r="DJ157" s="58"/>
      <c r="DK157" s="58"/>
      <c r="DL157" s="58"/>
      <c r="DM157" s="58"/>
      <c r="DN157" s="58"/>
      <c r="DO157" s="58"/>
      <c r="DP157" s="58"/>
      <c r="DQ157" s="58"/>
      <c r="DR157" s="58"/>
      <c r="DS157" s="58"/>
      <c r="DT157" s="58"/>
      <c r="DU157" s="58"/>
      <c r="DV157" s="58"/>
      <c r="DW157" s="58"/>
      <c r="DX157" s="58"/>
      <c r="DY157" s="58"/>
      <c r="DZ157" s="58"/>
      <c r="EA157" s="58"/>
      <c r="EB157" s="58"/>
    </row>
    <row r="158" spans="1:132" ht="18.75" customHeight="1">
      <c r="A158" s="58"/>
      <c r="B158" s="58"/>
      <c r="C158" s="274"/>
      <c r="D158" s="274"/>
      <c r="E158" s="58"/>
      <c r="F158" s="58"/>
      <c r="G158" s="58"/>
      <c r="H158" s="58"/>
      <c r="I158" s="58"/>
      <c r="J158" s="58"/>
      <c r="K158" s="58"/>
      <c r="L158" s="58"/>
      <c r="M158" s="58"/>
      <c r="N158" s="58"/>
      <c r="O158" s="58"/>
      <c r="P158" s="58"/>
      <c r="Q158" s="58"/>
      <c r="R158" s="58"/>
      <c r="S158" s="58"/>
      <c r="T158" s="274"/>
      <c r="U158" s="58"/>
      <c r="V158" s="58"/>
      <c r="W158" s="58"/>
      <c r="X158" s="58"/>
      <c r="Y158" s="58"/>
      <c r="Z158" s="58"/>
      <c r="AA158" s="58"/>
      <c r="AB158" s="58"/>
      <c r="AC158" s="58"/>
      <c r="AD158" s="58"/>
      <c r="AE158" s="58"/>
      <c r="AF158" s="58"/>
      <c r="AG158" s="274"/>
      <c r="AH158" s="58"/>
      <c r="AI158" s="58"/>
      <c r="AJ158" s="58"/>
      <c r="AK158" s="58"/>
      <c r="AL158" s="58"/>
      <c r="AM158" s="58"/>
      <c r="AN158" s="58"/>
      <c r="AO158" s="58"/>
      <c r="AP158" s="58"/>
      <c r="AQ158" s="58"/>
      <c r="AR158" s="58"/>
      <c r="AS158" s="58"/>
      <c r="AT158" s="274"/>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S158" s="58"/>
      <c r="BT158" s="58"/>
      <c r="BU158" s="58"/>
      <c r="BV158" s="884" t="s">
        <v>290</v>
      </c>
      <c r="BW158" s="885"/>
      <c r="BX158" s="885"/>
      <c r="BY158" s="885"/>
      <c r="BZ158" s="885"/>
      <c r="CA158" s="885"/>
      <c r="CB158" s="885"/>
      <c r="CC158" s="885"/>
      <c r="CD158" s="885"/>
      <c r="CE158" s="886"/>
      <c r="CF158" s="58"/>
      <c r="CG158" s="58"/>
      <c r="CI158" s="884" t="s">
        <v>290</v>
      </c>
      <c r="CJ158" s="885"/>
      <c r="CK158" s="885"/>
      <c r="CL158" s="885"/>
      <c r="CM158" s="885"/>
      <c r="CN158" s="885"/>
      <c r="CO158" s="885"/>
      <c r="CP158" s="885"/>
      <c r="CQ158" s="885"/>
      <c r="CR158" s="886"/>
      <c r="CS158" s="58"/>
      <c r="CT158" s="58"/>
      <c r="CV158" s="884" t="s">
        <v>290</v>
      </c>
      <c r="CW158" s="885"/>
      <c r="CX158" s="885"/>
      <c r="CY158" s="885"/>
      <c r="CZ158" s="885"/>
      <c r="DA158" s="885"/>
      <c r="DB158" s="885"/>
      <c r="DC158" s="885"/>
      <c r="DD158" s="885"/>
      <c r="DE158" s="886"/>
      <c r="DF158" s="58"/>
      <c r="DG158" s="58"/>
      <c r="DI158" s="884" t="s">
        <v>290</v>
      </c>
      <c r="DJ158" s="885"/>
      <c r="DK158" s="885"/>
      <c r="DL158" s="885"/>
      <c r="DM158" s="885"/>
      <c r="DN158" s="885"/>
      <c r="DO158" s="885"/>
      <c r="DP158" s="885"/>
      <c r="DQ158" s="885"/>
      <c r="DR158" s="886"/>
      <c r="DS158" s="58"/>
      <c r="DT158" s="58"/>
      <c r="DU158" s="58"/>
      <c r="DV158" s="58"/>
      <c r="DW158" s="58"/>
      <c r="DX158" s="58"/>
      <c r="DY158" s="58"/>
      <c r="DZ158" s="58"/>
      <c r="EA158" s="58"/>
      <c r="EB158" s="58"/>
    </row>
    <row r="159" spans="1:132" ht="18.75" customHeight="1">
      <c r="A159" s="58"/>
      <c r="B159" s="58"/>
      <c r="C159" s="274"/>
      <c r="D159" s="274"/>
      <c r="E159" s="58"/>
      <c r="F159" s="58"/>
      <c r="G159" s="58"/>
      <c r="H159" s="58"/>
      <c r="I159" s="58"/>
      <c r="J159" s="58"/>
      <c r="K159" s="58"/>
      <c r="L159" s="58"/>
      <c r="M159" s="58"/>
      <c r="N159" s="58"/>
      <c r="O159" s="58"/>
      <c r="P159" s="58"/>
      <c r="Q159" s="58"/>
      <c r="R159" s="58"/>
      <c r="S159" s="58"/>
      <c r="T159" s="274"/>
      <c r="U159" s="58"/>
      <c r="V159" s="58"/>
      <c r="W159" s="58"/>
      <c r="X159" s="58"/>
      <c r="Y159" s="58"/>
      <c r="Z159" s="58"/>
      <c r="AA159" s="58"/>
      <c r="AB159" s="58"/>
      <c r="AC159" s="58"/>
      <c r="AD159" s="58"/>
      <c r="AE159" s="58"/>
      <c r="AF159" s="58"/>
      <c r="AG159" s="274"/>
      <c r="AH159" s="58"/>
      <c r="AI159" s="58"/>
      <c r="AJ159" s="58"/>
      <c r="AK159" s="58"/>
      <c r="AL159" s="58"/>
      <c r="AM159" s="58"/>
      <c r="AN159" s="58"/>
      <c r="AO159" s="58"/>
      <c r="AP159" s="58"/>
      <c r="AQ159" s="58"/>
      <c r="AR159" s="58"/>
      <c r="AS159" s="58"/>
      <c r="AT159" s="274"/>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S159" s="58"/>
      <c r="BT159" s="58"/>
      <c r="BU159" s="58"/>
      <c r="BV159" s="887"/>
      <c r="BW159" s="888"/>
      <c r="BX159" s="888"/>
      <c r="BY159" s="888"/>
      <c r="BZ159" s="888"/>
      <c r="CA159" s="888"/>
      <c r="CB159" s="888"/>
      <c r="CC159" s="888"/>
      <c r="CD159" s="888"/>
      <c r="CE159" s="889"/>
      <c r="CF159" s="58"/>
      <c r="CG159" s="58"/>
      <c r="CI159" s="887"/>
      <c r="CJ159" s="888"/>
      <c r="CK159" s="888"/>
      <c r="CL159" s="888"/>
      <c r="CM159" s="888"/>
      <c r="CN159" s="888"/>
      <c r="CO159" s="888"/>
      <c r="CP159" s="888"/>
      <c r="CQ159" s="888"/>
      <c r="CR159" s="889"/>
      <c r="CS159" s="58"/>
      <c r="CT159" s="58"/>
      <c r="CV159" s="887"/>
      <c r="CW159" s="888"/>
      <c r="CX159" s="888"/>
      <c r="CY159" s="888"/>
      <c r="CZ159" s="888"/>
      <c r="DA159" s="888"/>
      <c r="DB159" s="888"/>
      <c r="DC159" s="888"/>
      <c r="DD159" s="888"/>
      <c r="DE159" s="889"/>
      <c r="DF159" s="58"/>
      <c r="DG159" s="58"/>
      <c r="DI159" s="887"/>
      <c r="DJ159" s="888"/>
      <c r="DK159" s="888"/>
      <c r="DL159" s="888"/>
      <c r="DM159" s="888"/>
      <c r="DN159" s="888"/>
      <c r="DO159" s="888"/>
      <c r="DP159" s="888"/>
      <c r="DQ159" s="888"/>
      <c r="DR159" s="889"/>
      <c r="DS159" s="58"/>
      <c r="DT159" s="58"/>
      <c r="DU159" s="58"/>
      <c r="DV159" s="58"/>
      <c r="DW159" s="58"/>
      <c r="DX159" s="58"/>
      <c r="DY159" s="58"/>
      <c r="DZ159" s="58"/>
      <c r="EA159" s="58"/>
      <c r="EB159" s="58"/>
    </row>
    <row r="160" spans="1:132" ht="18.75" customHeight="1">
      <c r="A160" s="58"/>
      <c r="B160" s="58"/>
      <c r="C160" s="274"/>
      <c r="D160" s="274"/>
      <c r="E160" s="58"/>
      <c r="F160" s="58"/>
      <c r="G160" s="58"/>
      <c r="H160" s="58"/>
      <c r="I160" s="58"/>
      <c r="J160" s="58"/>
      <c r="K160" s="58"/>
      <c r="L160" s="58"/>
      <c r="M160" s="58"/>
      <c r="N160" s="58"/>
      <c r="O160" s="58"/>
      <c r="P160" s="58"/>
      <c r="Q160" s="58"/>
      <c r="R160" s="58"/>
      <c r="S160" s="58"/>
      <c r="T160" s="274"/>
      <c r="U160" s="58"/>
      <c r="V160" s="58"/>
      <c r="W160" s="58"/>
      <c r="X160" s="58"/>
      <c r="Y160" s="58"/>
      <c r="Z160" s="58"/>
      <c r="AA160" s="58"/>
      <c r="AB160" s="58"/>
      <c r="AC160" s="58"/>
      <c r="AD160" s="58"/>
      <c r="AE160" s="58"/>
      <c r="AF160" s="58"/>
      <c r="AG160" s="274"/>
      <c r="AH160" s="58"/>
      <c r="AI160" s="58"/>
      <c r="AJ160" s="58"/>
      <c r="AK160" s="58"/>
      <c r="AL160" s="58"/>
      <c r="AM160" s="58"/>
      <c r="AN160" s="58"/>
      <c r="AO160" s="58"/>
      <c r="AP160" s="58"/>
      <c r="AQ160" s="58"/>
      <c r="AR160" s="58"/>
      <c r="AS160" s="58"/>
      <c r="AT160" s="274"/>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S160" s="58"/>
      <c r="BT160" s="58"/>
      <c r="BU160" s="58"/>
      <c r="BV160" s="839" t="s">
        <v>288</v>
      </c>
      <c r="BW160" s="840"/>
      <c r="BX160" s="840"/>
      <c r="BY160" s="840"/>
      <c r="BZ160" s="840"/>
      <c r="CA160" s="840"/>
      <c r="CB160" s="840"/>
      <c r="CC160" s="840"/>
      <c r="CD160" s="840"/>
      <c r="CE160" s="841"/>
      <c r="CF160" s="58"/>
      <c r="CG160" s="58"/>
      <c r="CI160" s="839" t="s">
        <v>288</v>
      </c>
      <c r="CJ160" s="840"/>
      <c r="CK160" s="840"/>
      <c r="CL160" s="840"/>
      <c r="CM160" s="840"/>
      <c r="CN160" s="840"/>
      <c r="CO160" s="840"/>
      <c r="CP160" s="840"/>
      <c r="CQ160" s="840"/>
      <c r="CR160" s="841"/>
      <c r="CS160" s="58"/>
      <c r="CT160" s="58"/>
      <c r="CV160" s="839" t="s">
        <v>288</v>
      </c>
      <c r="CW160" s="840"/>
      <c r="CX160" s="840"/>
      <c r="CY160" s="840"/>
      <c r="CZ160" s="840"/>
      <c r="DA160" s="840"/>
      <c r="DB160" s="840"/>
      <c r="DC160" s="840"/>
      <c r="DD160" s="840"/>
      <c r="DE160" s="841"/>
      <c r="DF160" s="58"/>
      <c r="DG160" s="58"/>
      <c r="DI160" s="839" t="s">
        <v>288</v>
      </c>
      <c r="DJ160" s="840"/>
      <c r="DK160" s="840"/>
      <c r="DL160" s="840"/>
      <c r="DM160" s="840"/>
      <c r="DN160" s="840"/>
      <c r="DO160" s="840"/>
      <c r="DP160" s="840"/>
      <c r="DQ160" s="840"/>
      <c r="DR160" s="841"/>
      <c r="DS160" s="58"/>
      <c r="DT160" s="58"/>
      <c r="DU160" s="58"/>
      <c r="DV160" s="58"/>
      <c r="DW160" s="58"/>
      <c r="DX160" s="58"/>
      <c r="DY160" s="58"/>
      <c r="DZ160" s="58"/>
      <c r="EA160" s="58"/>
      <c r="EB160" s="58"/>
    </row>
    <row r="161" spans="1:132" ht="18.75" customHeight="1">
      <c r="A161" s="58"/>
      <c r="B161" s="58"/>
      <c r="C161" s="274"/>
      <c r="D161" s="274"/>
      <c r="E161" s="58"/>
      <c r="F161" s="58"/>
      <c r="G161" s="58"/>
      <c r="H161" s="58"/>
      <c r="I161" s="58"/>
      <c r="J161" s="58"/>
      <c r="K161" s="58"/>
      <c r="L161" s="58"/>
      <c r="M161" s="58"/>
      <c r="N161" s="58"/>
      <c r="O161" s="58"/>
      <c r="P161" s="58"/>
      <c r="Q161" s="58"/>
      <c r="R161" s="58"/>
      <c r="S161" s="58"/>
      <c r="T161" s="274"/>
      <c r="U161" s="58"/>
      <c r="V161" s="58"/>
      <c r="W161" s="58"/>
      <c r="X161" s="58"/>
      <c r="Y161" s="58"/>
      <c r="Z161" s="58"/>
      <c r="AA161" s="58"/>
      <c r="AB161" s="58"/>
      <c r="AC161" s="58"/>
      <c r="AD161" s="58"/>
      <c r="AE161" s="58"/>
      <c r="AF161" s="58"/>
      <c r="AG161" s="274"/>
      <c r="AH161" s="58"/>
      <c r="AI161" s="58"/>
      <c r="AJ161" s="58"/>
      <c r="AK161" s="58"/>
      <c r="AL161" s="58"/>
      <c r="AM161" s="58"/>
      <c r="AN161" s="58"/>
      <c r="AO161" s="58"/>
      <c r="AP161" s="58"/>
      <c r="AQ161" s="58"/>
      <c r="AR161" s="58"/>
      <c r="AS161" s="58"/>
      <c r="AT161" s="274"/>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S161" s="58"/>
      <c r="BT161" s="58"/>
      <c r="BU161" s="58"/>
      <c r="BV161" s="58"/>
      <c r="BW161" s="58"/>
      <c r="BX161" s="58"/>
      <c r="BY161" s="58"/>
      <c r="BZ161" s="58"/>
      <c r="CA161" s="58"/>
      <c r="CB161" s="58"/>
      <c r="CC161" s="58"/>
      <c r="CD161" s="58"/>
      <c r="CE161" s="58"/>
      <c r="CF161" s="58"/>
      <c r="CG161" s="58"/>
      <c r="CI161" s="58"/>
      <c r="CJ161" s="58"/>
      <c r="CK161" s="58"/>
      <c r="CL161" s="58"/>
      <c r="CM161" s="58"/>
      <c r="CN161" s="58"/>
      <c r="CO161" s="58"/>
      <c r="CP161" s="58"/>
      <c r="CQ161" s="58"/>
      <c r="CR161" s="58"/>
      <c r="CS161" s="58"/>
      <c r="CT161" s="58"/>
      <c r="CV161" s="58"/>
      <c r="CW161" s="58"/>
      <c r="CX161" s="58"/>
      <c r="CY161" s="58"/>
      <c r="CZ161" s="58"/>
      <c r="DA161" s="58"/>
      <c r="DB161" s="58"/>
      <c r="DC161" s="58"/>
      <c r="DD161" s="58"/>
      <c r="DE161" s="58"/>
      <c r="DF161" s="58"/>
      <c r="DG161" s="58"/>
      <c r="DI161" s="58"/>
      <c r="DJ161" s="58"/>
      <c r="DK161" s="58"/>
      <c r="DL161" s="58"/>
      <c r="DM161" s="58"/>
      <c r="DN161" s="58"/>
      <c r="DO161" s="58"/>
      <c r="DP161" s="58"/>
      <c r="DQ161" s="58"/>
      <c r="DR161" s="58"/>
      <c r="DS161" s="58"/>
      <c r="DT161" s="58"/>
      <c r="DU161" s="58"/>
      <c r="DV161" s="58"/>
      <c r="DW161" s="58"/>
      <c r="DX161" s="58"/>
      <c r="DY161" s="58"/>
      <c r="DZ161" s="58"/>
      <c r="EA161" s="58"/>
      <c r="EB161" s="58"/>
    </row>
    <row r="162" spans="1:132" ht="18.75" customHeight="1">
      <c r="A162" s="58"/>
      <c r="B162" s="58"/>
      <c r="C162" s="274"/>
      <c r="D162" s="274"/>
      <c r="E162" s="58"/>
      <c r="F162" s="58"/>
      <c r="G162" s="58"/>
      <c r="H162" s="58"/>
      <c r="I162" s="58"/>
      <c r="J162" s="58"/>
      <c r="K162" s="58"/>
      <c r="L162" s="58"/>
      <c r="M162" s="58"/>
      <c r="N162" s="58"/>
      <c r="O162" s="58"/>
      <c r="P162" s="58"/>
      <c r="Q162" s="58"/>
      <c r="R162" s="58"/>
      <c r="S162" s="58"/>
      <c r="T162" s="274"/>
      <c r="U162" s="58"/>
      <c r="V162" s="58"/>
      <c r="W162" s="58"/>
      <c r="X162" s="58"/>
      <c r="Y162" s="58"/>
      <c r="Z162" s="58"/>
      <c r="AA162" s="58"/>
      <c r="AB162" s="58"/>
      <c r="AC162" s="58"/>
      <c r="AD162" s="58"/>
      <c r="AE162" s="58"/>
      <c r="AF162" s="58"/>
      <c r="AG162" s="274"/>
      <c r="AH162" s="58"/>
      <c r="AI162" s="58"/>
      <c r="AJ162" s="58"/>
      <c r="AK162" s="58"/>
      <c r="AL162" s="58"/>
      <c r="AM162" s="58"/>
      <c r="AN162" s="58"/>
      <c r="AO162" s="58"/>
      <c r="AP162" s="58"/>
      <c r="AQ162" s="58"/>
      <c r="AR162" s="58"/>
      <c r="AS162" s="58"/>
      <c r="AT162" s="274"/>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S162" s="58"/>
      <c r="BT162" s="58"/>
      <c r="BU162" s="58"/>
      <c r="BV162" s="884" t="s">
        <v>290</v>
      </c>
      <c r="BW162" s="885"/>
      <c r="BX162" s="885"/>
      <c r="BY162" s="885"/>
      <c r="BZ162" s="885"/>
      <c r="CA162" s="885"/>
      <c r="CB162" s="885"/>
      <c r="CC162" s="885"/>
      <c r="CD162" s="885"/>
      <c r="CE162" s="886"/>
      <c r="CF162" s="58"/>
      <c r="CG162" s="58"/>
      <c r="CI162" s="884" t="s">
        <v>290</v>
      </c>
      <c r="CJ162" s="885"/>
      <c r="CK162" s="885"/>
      <c r="CL162" s="885"/>
      <c r="CM162" s="885"/>
      <c r="CN162" s="885"/>
      <c r="CO162" s="885"/>
      <c r="CP162" s="885"/>
      <c r="CQ162" s="885"/>
      <c r="CR162" s="886"/>
      <c r="CS162" s="58"/>
      <c r="CT162" s="58"/>
      <c r="CV162" s="884" t="s">
        <v>290</v>
      </c>
      <c r="CW162" s="885"/>
      <c r="CX162" s="885"/>
      <c r="CY162" s="885"/>
      <c r="CZ162" s="885"/>
      <c r="DA162" s="885"/>
      <c r="DB162" s="885"/>
      <c r="DC162" s="885"/>
      <c r="DD162" s="885"/>
      <c r="DE162" s="886"/>
      <c r="DF162" s="58"/>
      <c r="DG162" s="58"/>
      <c r="DI162" s="884" t="s">
        <v>290</v>
      </c>
      <c r="DJ162" s="885"/>
      <c r="DK162" s="885"/>
      <c r="DL162" s="885"/>
      <c r="DM162" s="885"/>
      <c r="DN162" s="885"/>
      <c r="DO162" s="885"/>
      <c r="DP162" s="885"/>
      <c r="DQ162" s="885"/>
      <c r="DR162" s="886"/>
      <c r="DS162" s="58"/>
      <c r="DT162" s="58"/>
      <c r="DU162" s="58"/>
      <c r="DV162" s="58"/>
      <c r="DW162" s="58"/>
      <c r="DX162" s="58"/>
      <c r="DY162" s="58"/>
      <c r="DZ162" s="58"/>
      <c r="EA162" s="58"/>
      <c r="EB162" s="58"/>
    </row>
    <row r="163" spans="1:132" ht="18.75" customHeight="1">
      <c r="A163" s="58"/>
      <c r="B163" s="58"/>
      <c r="C163" s="274"/>
      <c r="D163" s="274"/>
      <c r="E163" s="58"/>
      <c r="F163" s="58"/>
      <c r="G163" s="58"/>
      <c r="H163" s="58"/>
      <c r="I163" s="58"/>
      <c r="J163" s="58"/>
      <c r="K163" s="58"/>
      <c r="L163" s="58"/>
      <c r="M163" s="58"/>
      <c r="N163" s="58"/>
      <c r="O163" s="58"/>
      <c r="P163" s="58"/>
      <c r="Q163" s="58"/>
      <c r="R163" s="58"/>
      <c r="S163" s="58"/>
      <c r="T163" s="274"/>
      <c r="U163" s="58"/>
      <c r="V163" s="58"/>
      <c r="W163" s="58"/>
      <c r="X163" s="58"/>
      <c r="Y163" s="58"/>
      <c r="Z163" s="58"/>
      <c r="AA163" s="58"/>
      <c r="AB163" s="58"/>
      <c r="AC163" s="58"/>
      <c r="AD163" s="58"/>
      <c r="AE163" s="58"/>
      <c r="AF163" s="58"/>
      <c r="AG163" s="274"/>
      <c r="AH163" s="58"/>
      <c r="AI163" s="58"/>
      <c r="AJ163" s="58"/>
      <c r="AK163" s="58"/>
      <c r="AL163" s="58"/>
      <c r="AM163" s="58"/>
      <c r="AN163" s="58"/>
      <c r="AO163" s="58"/>
      <c r="AP163" s="58"/>
      <c r="AQ163" s="58"/>
      <c r="AR163" s="58"/>
      <c r="AS163" s="58"/>
      <c r="AT163" s="274"/>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S163" s="58"/>
      <c r="BT163" s="58"/>
      <c r="BU163" s="58"/>
      <c r="BV163" s="887"/>
      <c r="BW163" s="888"/>
      <c r="BX163" s="888"/>
      <c r="BY163" s="888"/>
      <c r="BZ163" s="888"/>
      <c r="CA163" s="888"/>
      <c r="CB163" s="888"/>
      <c r="CC163" s="888"/>
      <c r="CD163" s="888"/>
      <c r="CE163" s="889"/>
      <c r="CF163" s="58"/>
      <c r="CG163" s="58"/>
      <c r="CI163" s="887"/>
      <c r="CJ163" s="888"/>
      <c r="CK163" s="888"/>
      <c r="CL163" s="888"/>
      <c r="CM163" s="888"/>
      <c r="CN163" s="888"/>
      <c r="CO163" s="888"/>
      <c r="CP163" s="888"/>
      <c r="CQ163" s="888"/>
      <c r="CR163" s="889"/>
      <c r="CS163" s="58"/>
      <c r="CT163" s="58"/>
      <c r="CV163" s="887"/>
      <c r="CW163" s="888"/>
      <c r="CX163" s="888"/>
      <c r="CY163" s="888"/>
      <c r="CZ163" s="888"/>
      <c r="DA163" s="888"/>
      <c r="DB163" s="888"/>
      <c r="DC163" s="888"/>
      <c r="DD163" s="888"/>
      <c r="DE163" s="889"/>
      <c r="DF163" s="58"/>
      <c r="DG163" s="58"/>
      <c r="DI163" s="887"/>
      <c r="DJ163" s="888"/>
      <c r="DK163" s="888"/>
      <c r="DL163" s="888"/>
      <c r="DM163" s="888"/>
      <c r="DN163" s="888"/>
      <c r="DO163" s="888"/>
      <c r="DP163" s="888"/>
      <c r="DQ163" s="888"/>
      <c r="DR163" s="889"/>
      <c r="DS163" s="58"/>
      <c r="DT163" s="58"/>
      <c r="DU163" s="58"/>
      <c r="DV163" s="58"/>
      <c r="DW163" s="58"/>
      <c r="DX163" s="58"/>
      <c r="DY163" s="58"/>
      <c r="DZ163" s="58"/>
      <c r="EA163" s="58"/>
      <c r="EB163" s="58"/>
    </row>
    <row r="164" spans="1:132" ht="18.75" customHeight="1">
      <c r="A164" s="58"/>
      <c r="B164" s="58"/>
      <c r="C164" s="274"/>
      <c r="D164" s="274"/>
      <c r="E164" s="58"/>
      <c r="F164" s="58"/>
      <c r="G164" s="58"/>
      <c r="H164" s="58"/>
      <c r="I164" s="58"/>
      <c r="J164" s="58"/>
      <c r="K164" s="58"/>
      <c r="L164" s="58"/>
      <c r="M164" s="58"/>
      <c r="N164" s="58"/>
      <c r="O164" s="58"/>
      <c r="P164" s="58"/>
      <c r="Q164" s="58"/>
      <c r="R164" s="58"/>
      <c r="S164" s="58"/>
      <c r="T164" s="274"/>
      <c r="U164" s="58"/>
      <c r="V164" s="58"/>
      <c r="W164" s="58"/>
      <c r="X164" s="58"/>
      <c r="Y164" s="58"/>
      <c r="Z164" s="58"/>
      <c r="AA164" s="58"/>
      <c r="AB164" s="58"/>
      <c r="AC164" s="58"/>
      <c r="AD164" s="58"/>
      <c r="AE164" s="58"/>
      <c r="AF164" s="58"/>
      <c r="AG164" s="274"/>
      <c r="AH164" s="58"/>
      <c r="AI164" s="58"/>
      <c r="AJ164" s="58"/>
      <c r="AK164" s="58"/>
      <c r="AL164" s="58"/>
      <c r="AM164" s="58"/>
      <c r="AN164" s="58"/>
      <c r="AO164" s="58"/>
      <c r="AP164" s="58"/>
      <c r="AQ164" s="58"/>
      <c r="AR164" s="58"/>
      <c r="AS164" s="58"/>
      <c r="AT164" s="274"/>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S164" s="58"/>
      <c r="BT164" s="58"/>
      <c r="BU164" s="58"/>
      <c r="BV164" s="839" t="s">
        <v>288</v>
      </c>
      <c r="BW164" s="840"/>
      <c r="BX164" s="840"/>
      <c r="BY164" s="840"/>
      <c r="BZ164" s="840"/>
      <c r="CA164" s="840"/>
      <c r="CB164" s="840"/>
      <c r="CC164" s="840"/>
      <c r="CD164" s="840"/>
      <c r="CE164" s="841"/>
      <c r="CF164" s="58"/>
      <c r="CG164" s="58"/>
      <c r="CI164" s="839" t="s">
        <v>288</v>
      </c>
      <c r="CJ164" s="840"/>
      <c r="CK164" s="840"/>
      <c r="CL164" s="840"/>
      <c r="CM164" s="840"/>
      <c r="CN164" s="840"/>
      <c r="CO164" s="840"/>
      <c r="CP164" s="840"/>
      <c r="CQ164" s="840"/>
      <c r="CR164" s="841"/>
      <c r="CS164" s="58"/>
      <c r="CT164" s="58"/>
      <c r="CV164" s="839" t="s">
        <v>288</v>
      </c>
      <c r="CW164" s="840"/>
      <c r="CX164" s="840"/>
      <c r="CY164" s="840"/>
      <c r="CZ164" s="840"/>
      <c r="DA164" s="840"/>
      <c r="DB164" s="840"/>
      <c r="DC164" s="840"/>
      <c r="DD164" s="840"/>
      <c r="DE164" s="841"/>
      <c r="DF164" s="58"/>
      <c r="DG164" s="58"/>
      <c r="DI164" s="839" t="s">
        <v>288</v>
      </c>
      <c r="DJ164" s="840"/>
      <c r="DK164" s="840"/>
      <c r="DL164" s="840"/>
      <c r="DM164" s="840"/>
      <c r="DN164" s="840"/>
      <c r="DO164" s="840"/>
      <c r="DP164" s="840"/>
      <c r="DQ164" s="840"/>
      <c r="DR164" s="841"/>
      <c r="DS164" s="58"/>
      <c r="DT164" s="58"/>
      <c r="DU164" s="58"/>
      <c r="DV164" s="58"/>
      <c r="DW164" s="58"/>
      <c r="DX164" s="58"/>
      <c r="DY164" s="58"/>
      <c r="DZ164" s="58"/>
      <c r="EA164" s="58"/>
      <c r="EB164" s="58"/>
    </row>
    <row r="165" spans="1:132" ht="18.75" customHeight="1">
      <c r="A165" s="58"/>
      <c r="B165" s="58"/>
      <c r="C165" s="274"/>
      <c r="D165" s="274"/>
      <c r="E165" s="58"/>
      <c r="F165" s="58"/>
      <c r="G165" s="58"/>
      <c r="H165" s="58"/>
      <c r="I165" s="58"/>
      <c r="J165" s="58"/>
      <c r="K165" s="58"/>
      <c r="L165" s="58"/>
      <c r="M165" s="58"/>
      <c r="N165" s="58"/>
      <c r="O165" s="58"/>
      <c r="P165" s="58"/>
      <c r="Q165" s="58"/>
      <c r="R165" s="58"/>
      <c r="S165" s="58"/>
      <c r="T165" s="274"/>
      <c r="U165" s="58"/>
      <c r="V165" s="58"/>
      <c r="W165" s="58"/>
      <c r="X165" s="58"/>
      <c r="Y165" s="58"/>
      <c r="Z165" s="58"/>
      <c r="AA165" s="58"/>
      <c r="AB165" s="58"/>
      <c r="AC165" s="58"/>
      <c r="AD165" s="58"/>
      <c r="AE165" s="58"/>
      <c r="AF165" s="58"/>
      <c r="AG165" s="274"/>
      <c r="AH165" s="58"/>
      <c r="AI165" s="58"/>
      <c r="AJ165" s="58"/>
      <c r="AK165" s="58"/>
      <c r="AL165" s="58"/>
      <c r="AM165" s="58"/>
      <c r="AN165" s="58"/>
      <c r="AO165" s="58"/>
      <c r="AP165" s="58"/>
      <c r="AQ165" s="58"/>
      <c r="AR165" s="58"/>
      <c r="AS165" s="58"/>
      <c r="AT165" s="274"/>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S165" s="58"/>
      <c r="BT165" s="58"/>
      <c r="BU165" s="58"/>
      <c r="BV165" s="58"/>
      <c r="BW165" s="58"/>
      <c r="BX165" s="58"/>
      <c r="BY165" s="58"/>
      <c r="BZ165" s="58"/>
      <c r="CA165" s="58"/>
      <c r="CB165" s="58"/>
      <c r="CC165" s="58"/>
      <c r="CD165" s="58"/>
      <c r="CE165" s="58"/>
      <c r="CF165" s="58"/>
      <c r="CG165" s="58"/>
      <c r="CI165" s="58"/>
      <c r="CJ165" s="58"/>
      <c r="CK165" s="58"/>
      <c r="CL165" s="58"/>
      <c r="CM165" s="58"/>
      <c r="CN165" s="58"/>
      <c r="CO165" s="58"/>
      <c r="CP165" s="58"/>
      <c r="CQ165" s="58"/>
      <c r="CR165" s="58"/>
      <c r="CS165" s="58"/>
      <c r="CT165" s="58"/>
      <c r="CV165" s="58"/>
      <c r="CW165" s="58"/>
      <c r="CX165" s="58"/>
      <c r="CY165" s="58"/>
      <c r="CZ165" s="58"/>
      <c r="DA165" s="58"/>
      <c r="DB165" s="58"/>
      <c r="DC165" s="58"/>
      <c r="DD165" s="58"/>
      <c r="DE165" s="58"/>
      <c r="DF165" s="58"/>
      <c r="DG165" s="58"/>
      <c r="DI165" s="58"/>
      <c r="DJ165" s="58"/>
      <c r="DK165" s="58"/>
      <c r="DL165" s="58"/>
      <c r="DM165" s="58"/>
      <c r="DN165" s="58"/>
      <c r="DO165" s="58"/>
      <c r="DP165" s="58"/>
      <c r="DQ165" s="58"/>
      <c r="DR165" s="58"/>
      <c r="DS165" s="58"/>
      <c r="DT165" s="58"/>
      <c r="DU165" s="58"/>
      <c r="DV165" s="58"/>
      <c r="DW165" s="58"/>
      <c r="DX165" s="58"/>
      <c r="DY165" s="58"/>
      <c r="DZ165" s="58"/>
      <c r="EA165" s="58"/>
      <c r="EB165" s="58"/>
    </row>
    <row r="166" spans="1:132" ht="18.75" customHeight="1">
      <c r="A166" s="58"/>
      <c r="B166" s="58"/>
      <c r="C166" s="274"/>
      <c r="D166" s="274"/>
      <c r="E166" s="58"/>
      <c r="F166" s="58"/>
      <c r="G166" s="58"/>
      <c r="H166" s="58"/>
      <c r="I166" s="58"/>
      <c r="J166" s="58"/>
      <c r="K166" s="58"/>
      <c r="L166" s="58"/>
      <c r="M166" s="58"/>
      <c r="N166" s="58"/>
      <c r="O166" s="58"/>
      <c r="P166" s="58"/>
      <c r="Q166" s="58"/>
      <c r="R166" s="58"/>
      <c r="S166" s="58"/>
      <c r="T166" s="274"/>
      <c r="U166" s="58"/>
      <c r="V166" s="58"/>
      <c r="W166" s="58"/>
      <c r="X166" s="58"/>
      <c r="Y166" s="58"/>
      <c r="Z166" s="58"/>
      <c r="AA166" s="58"/>
      <c r="AB166" s="58"/>
      <c r="AC166" s="58"/>
      <c r="AD166" s="58"/>
      <c r="AE166" s="58"/>
      <c r="AF166" s="58"/>
      <c r="AG166" s="274"/>
      <c r="AH166" s="58"/>
      <c r="AI166" s="58"/>
      <c r="AJ166" s="58"/>
      <c r="AK166" s="58"/>
      <c r="AL166" s="58"/>
      <c r="AM166" s="58"/>
      <c r="AN166" s="58"/>
      <c r="AO166" s="58"/>
      <c r="AP166" s="58"/>
      <c r="AQ166" s="58"/>
      <c r="AR166" s="58"/>
      <c r="AS166" s="58"/>
      <c r="AT166" s="274"/>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S166" s="58"/>
      <c r="BT166" s="58"/>
      <c r="BU166" s="58"/>
      <c r="BV166" s="884" t="s">
        <v>290</v>
      </c>
      <c r="BW166" s="885"/>
      <c r="BX166" s="885"/>
      <c r="BY166" s="885"/>
      <c r="BZ166" s="885"/>
      <c r="CA166" s="885"/>
      <c r="CB166" s="885"/>
      <c r="CC166" s="885"/>
      <c r="CD166" s="885"/>
      <c r="CE166" s="886"/>
      <c r="CF166" s="58"/>
      <c r="CG166" s="58"/>
      <c r="CI166" s="884"/>
      <c r="CJ166" s="885"/>
      <c r="CK166" s="885"/>
      <c r="CL166" s="885"/>
      <c r="CM166" s="885"/>
      <c r="CN166" s="885"/>
      <c r="CO166" s="885"/>
      <c r="CP166" s="885"/>
      <c r="CQ166" s="885"/>
      <c r="CR166" s="886"/>
      <c r="CS166" s="58"/>
      <c r="CT166" s="58"/>
      <c r="CV166" s="884"/>
      <c r="CW166" s="885"/>
      <c r="CX166" s="885"/>
      <c r="CY166" s="885"/>
      <c r="CZ166" s="885"/>
      <c r="DA166" s="885"/>
      <c r="DB166" s="885"/>
      <c r="DC166" s="885"/>
      <c r="DD166" s="885"/>
      <c r="DE166" s="886"/>
      <c r="DF166" s="58"/>
      <c r="DG166" s="58"/>
      <c r="DI166" s="884"/>
      <c r="DJ166" s="885"/>
      <c r="DK166" s="885"/>
      <c r="DL166" s="885"/>
      <c r="DM166" s="885"/>
      <c r="DN166" s="885"/>
      <c r="DO166" s="885"/>
      <c r="DP166" s="885"/>
      <c r="DQ166" s="885"/>
      <c r="DR166" s="886"/>
      <c r="DS166" s="58"/>
      <c r="DT166" s="58"/>
      <c r="DU166" s="58"/>
      <c r="DV166" s="58"/>
      <c r="DW166" s="58"/>
      <c r="DX166" s="58"/>
      <c r="DY166" s="58"/>
      <c r="DZ166" s="58"/>
      <c r="EA166" s="58"/>
      <c r="EB166" s="58"/>
    </row>
    <row r="167" spans="1:132" ht="19.5" customHeight="1">
      <c r="A167" s="58"/>
      <c r="B167" s="58"/>
      <c r="C167" s="274"/>
      <c r="D167" s="274"/>
      <c r="E167" s="58"/>
      <c r="F167" s="58"/>
      <c r="G167" s="58"/>
      <c r="H167" s="58"/>
      <c r="I167" s="58"/>
      <c r="J167" s="58"/>
      <c r="K167" s="58"/>
      <c r="L167" s="58"/>
      <c r="M167" s="58"/>
      <c r="N167" s="58"/>
      <c r="O167" s="58"/>
      <c r="P167" s="58"/>
      <c r="Q167" s="58"/>
      <c r="R167" s="58"/>
      <c r="S167" s="58"/>
      <c r="T167" s="274"/>
      <c r="U167" s="58"/>
      <c r="V167" s="58"/>
      <c r="W167" s="58"/>
      <c r="X167" s="58"/>
      <c r="Y167" s="58"/>
      <c r="Z167" s="58"/>
      <c r="AA167" s="58"/>
      <c r="AB167" s="58"/>
      <c r="AC167" s="58"/>
      <c r="AD167" s="58"/>
      <c r="AE167" s="58"/>
      <c r="AF167" s="58"/>
      <c r="AG167" s="274"/>
      <c r="AH167" s="58"/>
      <c r="AI167" s="58"/>
      <c r="AJ167" s="58"/>
      <c r="AK167" s="58"/>
      <c r="AL167" s="58"/>
      <c r="AM167" s="58"/>
      <c r="AN167" s="58"/>
      <c r="AO167" s="58"/>
      <c r="AP167" s="58"/>
      <c r="AQ167" s="58"/>
      <c r="AR167" s="58"/>
      <c r="AS167" s="58"/>
      <c r="AT167" s="274"/>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S167" s="58"/>
      <c r="BT167" s="58"/>
      <c r="BU167" s="58"/>
      <c r="BV167" s="887"/>
      <c r="BW167" s="888"/>
      <c r="BX167" s="888"/>
      <c r="BY167" s="888"/>
      <c r="BZ167" s="888"/>
      <c r="CA167" s="888"/>
      <c r="CB167" s="888"/>
      <c r="CC167" s="888"/>
      <c r="CD167" s="888"/>
      <c r="CE167" s="889"/>
      <c r="CF167" s="58"/>
      <c r="CG167" s="58"/>
      <c r="CI167" s="887"/>
      <c r="CJ167" s="888"/>
      <c r="CK167" s="888"/>
      <c r="CL167" s="888"/>
      <c r="CM167" s="888"/>
      <c r="CN167" s="888"/>
      <c r="CO167" s="888"/>
      <c r="CP167" s="888"/>
      <c r="CQ167" s="888"/>
      <c r="CR167" s="889"/>
      <c r="CS167" s="58"/>
      <c r="CT167" s="58"/>
      <c r="CV167" s="887"/>
      <c r="CW167" s="888"/>
      <c r="CX167" s="888"/>
      <c r="CY167" s="888"/>
      <c r="CZ167" s="888"/>
      <c r="DA167" s="888"/>
      <c r="DB167" s="888"/>
      <c r="DC167" s="888"/>
      <c r="DD167" s="888"/>
      <c r="DE167" s="889"/>
      <c r="DF167" s="58"/>
      <c r="DG167" s="58"/>
      <c r="DI167" s="887"/>
      <c r="DJ167" s="888"/>
      <c r="DK167" s="888"/>
      <c r="DL167" s="888"/>
      <c r="DM167" s="888"/>
      <c r="DN167" s="888"/>
      <c r="DO167" s="888"/>
      <c r="DP167" s="888"/>
      <c r="DQ167" s="888"/>
      <c r="DR167" s="889"/>
      <c r="DS167" s="58"/>
      <c r="DT167" s="58"/>
      <c r="DU167" s="58"/>
      <c r="DV167" s="58"/>
      <c r="DW167" s="58"/>
      <c r="DX167" s="58"/>
      <c r="DY167" s="58"/>
      <c r="DZ167" s="58"/>
      <c r="EA167" s="58"/>
      <c r="EB167" s="58"/>
    </row>
    <row r="168" spans="1:132" ht="18.75" customHeight="1">
      <c r="A168" s="58"/>
      <c r="B168" s="58"/>
      <c r="C168" s="274"/>
      <c r="D168" s="274"/>
      <c r="E168" s="58"/>
      <c r="F168" s="58"/>
      <c r="G168" s="58"/>
      <c r="H168" s="58"/>
      <c r="I168" s="58"/>
      <c r="J168" s="58"/>
      <c r="K168" s="58"/>
      <c r="L168" s="58"/>
      <c r="M168" s="58"/>
      <c r="N168" s="58"/>
      <c r="O168" s="58"/>
      <c r="P168" s="58"/>
      <c r="Q168" s="58"/>
      <c r="R168" s="58"/>
      <c r="S168" s="58"/>
      <c r="T168" s="274"/>
      <c r="U168" s="58"/>
      <c r="V168" s="58"/>
      <c r="W168" s="58"/>
      <c r="X168" s="58"/>
      <c r="Y168" s="58"/>
      <c r="Z168" s="58"/>
      <c r="AA168" s="58"/>
      <c r="AB168" s="58"/>
      <c r="AC168" s="58"/>
      <c r="AD168" s="58"/>
      <c r="AE168" s="58"/>
      <c r="AF168" s="58"/>
      <c r="AG168" s="274"/>
      <c r="AH168" s="58"/>
      <c r="AI168" s="58"/>
      <c r="AJ168" s="58"/>
      <c r="AK168" s="58"/>
      <c r="AL168" s="58"/>
      <c r="AM168" s="58"/>
      <c r="AN168" s="58"/>
      <c r="AO168" s="58"/>
      <c r="AP168" s="58"/>
      <c r="AQ168" s="58"/>
      <c r="AR168" s="58"/>
      <c r="AS168" s="58"/>
      <c r="AT168" s="274"/>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S168" s="58"/>
      <c r="BT168" s="58"/>
      <c r="BU168" s="58"/>
      <c r="BV168" s="839" t="s">
        <v>288</v>
      </c>
      <c r="BW168" s="840"/>
      <c r="BX168" s="840"/>
      <c r="BY168" s="840"/>
      <c r="BZ168" s="840"/>
      <c r="CA168" s="840"/>
      <c r="CB168" s="840"/>
      <c r="CC168" s="840"/>
      <c r="CD168" s="840"/>
      <c r="CE168" s="841"/>
      <c r="CF168" s="58"/>
      <c r="CG168" s="58"/>
      <c r="CI168" s="839"/>
      <c r="CJ168" s="840"/>
      <c r="CK168" s="840"/>
      <c r="CL168" s="840"/>
      <c r="CM168" s="840"/>
      <c r="CN168" s="840"/>
      <c r="CO168" s="840"/>
      <c r="CP168" s="840"/>
      <c r="CQ168" s="840"/>
      <c r="CR168" s="841"/>
      <c r="CS168" s="58"/>
      <c r="CT168" s="58"/>
      <c r="CV168" s="839"/>
      <c r="CW168" s="840"/>
      <c r="CX168" s="840"/>
      <c r="CY168" s="840"/>
      <c r="CZ168" s="840"/>
      <c r="DA168" s="840"/>
      <c r="DB168" s="840"/>
      <c r="DC168" s="840"/>
      <c r="DD168" s="840"/>
      <c r="DE168" s="841"/>
      <c r="DF168" s="58"/>
      <c r="DG168" s="58"/>
      <c r="DI168" s="839"/>
      <c r="DJ168" s="840"/>
      <c r="DK168" s="840"/>
      <c r="DL168" s="840"/>
      <c r="DM168" s="840"/>
      <c r="DN168" s="840"/>
      <c r="DO168" s="840"/>
      <c r="DP168" s="840"/>
      <c r="DQ168" s="840"/>
      <c r="DR168" s="841"/>
      <c r="DS168" s="58"/>
      <c r="DT168" s="58"/>
      <c r="DU168" s="58"/>
      <c r="DV168" s="58"/>
      <c r="DW168" s="58"/>
      <c r="DX168" s="58"/>
      <c r="DY168" s="58"/>
      <c r="DZ168" s="58"/>
      <c r="EA168" s="58"/>
      <c r="EB168" s="58"/>
    </row>
    <row r="169" spans="1:132" ht="18.75" customHeight="1">
      <c r="A169" s="58"/>
      <c r="B169" s="58"/>
      <c r="C169" s="274"/>
      <c r="D169" s="274"/>
      <c r="E169" s="58"/>
      <c r="F169" s="58"/>
      <c r="G169" s="58"/>
      <c r="H169" s="58"/>
      <c r="I169" s="58"/>
      <c r="J169" s="58"/>
      <c r="K169" s="58"/>
      <c r="L169" s="58"/>
      <c r="M169" s="58"/>
      <c r="N169" s="58"/>
      <c r="O169" s="58"/>
      <c r="P169" s="58"/>
      <c r="Q169" s="58"/>
      <c r="R169" s="58"/>
      <c r="S169" s="58"/>
      <c r="T169" s="274"/>
      <c r="U169" s="58"/>
      <c r="V169" s="58"/>
      <c r="W169" s="58"/>
      <c r="X169" s="58"/>
      <c r="Y169" s="58"/>
      <c r="Z169" s="58"/>
      <c r="AA169" s="58"/>
      <c r="AB169" s="58"/>
      <c r="AC169" s="58"/>
      <c r="AD169" s="58"/>
      <c r="AE169" s="58"/>
      <c r="AF169" s="58"/>
      <c r="AG169" s="274"/>
      <c r="AH169" s="58"/>
      <c r="AI169" s="58"/>
      <c r="AJ169" s="58"/>
      <c r="AK169" s="58"/>
      <c r="AL169" s="58"/>
      <c r="AM169" s="58"/>
      <c r="AN169" s="58"/>
      <c r="AO169" s="58"/>
      <c r="AP169" s="58"/>
      <c r="AQ169" s="58"/>
      <c r="AR169" s="58"/>
      <c r="AS169" s="58"/>
      <c r="AT169" s="274"/>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133"/>
      <c r="CB169" s="132"/>
      <c r="CC169" s="132"/>
      <c r="CD169" s="132"/>
      <c r="CE169" s="132"/>
      <c r="CF169" s="132"/>
      <c r="CG169" s="132"/>
      <c r="CH169" s="132"/>
      <c r="CI169" s="132"/>
      <c r="CJ169" s="132"/>
      <c r="CK169" s="132"/>
      <c r="CL169" s="132"/>
      <c r="CM169" s="132"/>
      <c r="CN169" s="133"/>
      <c r="CO169" s="132"/>
      <c r="CP169" s="132"/>
      <c r="CQ169" s="132"/>
      <c r="CR169" s="132"/>
      <c r="CS169" s="132"/>
      <c r="CT169" s="132"/>
      <c r="CU169" s="132"/>
      <c r="CV169" s="132"/>
      <c r="CW169" s="132"/>
      <c r="CX169" s="132"/>
      <c r="CY169" s="132"/>
      <c r="CZ169" s="132"/>
      <c r="DA169" s="133"/>
      <c r="DB169" s="132"/>
      <c r="DC169" s="132"/>
      <c r="DD169" s="132"/>
      <c r="DE169" s="132"/>
      <c r="DF169" s="132"/>
      <c r="DG169" s="132"/>
      <c r="DH169" s="132"/>
      <c r="DI169" s="132"/>
      <c r="DJ169" s="132"/>
      <c r="DK169" s="132"/>
      <c r="DL169" s="132"/>
      <c r="DM169" s="132"/>
      <c r="DN169" s="133"/>
      <c r="DO169" s="132"/>
      <c r="DP169" s="132"/>
      <c r="DQ169" s="132"/>
      <c r="DR169" s="132"/>
      <c r="DS169" s="132"/>
      <c r="DT169" s="132"/>
      <c r="DU169" s="132"/>
      <c r="DV169" s="58"/>
      <c r="DW169" s="58"/>
      <c r="DX169" s="58"/>
      <c r="DY169" s="58"/>
      <c r="DZ169" s="58"/>
      <c r="EA169" s="58"/>
      <c r="EB169" s="58"/>
    </row>
    <row r="170" spans="1:132" ht="18.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row>
    <row r="171" spans="1:132" ht="18.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row>
    <row r="172" spans="1:132" ht="18.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row>
    <row r="173" spans="1:132" ht="18.75" customHeight="1">
      <c r="A173" s="58"/>
      <c r="B173" s="128"/>
      <c r="C173" s="273" t="s">
        <v>180</v>
      </c>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12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BE173" s="758" t="s">
        <v>291</v>
      </c>
      <c r="BF173" s="759"/>
      <c r="BG173" s="759"/>
      <c r="BH173" s="759"/>
      <c r="BI173" s="759"/>
      <c r="BJ173" s="759"/>
      <c r="BK173" s="759"/>
      <c r="BL173" s="760"/>
      <c r="BO173" s="58"/>
      <c r="BP173" s="128"/>
      <c r="BQ173" s="273" t="s">
        <v>180</v>
      </c>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12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R173" s="758" t="s">
        <v>223</v>
      </c>
      <c r="DS173" s="759"/>
      <c r="DT173" s="759"/>
      <c r="DU173" s="759"/>
      <c r="DV173" s="759"/>
      <c r="DW173" s="759"/>
      <c r="DX173" s="759"/>
      <c r="DY173" s="760"/>
    </row>
    <row r="174" spans="1:132" ht="18.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BE174" s="761"/>
      <c r="BF174" s="762"/>
      <c r="BG174" s="762"/>
      <c r="BH174" s="762"/>
      <c r="BI174" s="762"/>
      <c r="BJ174" s="762"/>
      <c r="BK174" s="762"/>
      <c r="BL174" s="763"/>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R174" s="761"/>
      <c r="DS174" s="762"/>
      <c r="DT174" s="762"/>
      <c r="DU174" s="762"/>
      <c r="DV174" s="762"/>
      <c r="DW174" s="762"/>
      <c r="DX174" s="762"/>
      <c r="DY174" s="763"/>
    </row>
    <row r="175" spans="1:132" ht="18.75" customHeight="1">
      <c r="A175" s="58"/>
      <c r="C175" s="59" t="s">
        <v>1012</v>
      </c>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BO175" s="58"/>
      <c r="BQ175" s="59" t="s">
        <v>142</v>
      </c>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row>
    <row r="176" spans="1:132" ht="18.75" customHeight="1" thickBo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row>
    <row r="177" spans="1:130" s="3" customFormat="1" ht="18.75" customHeight="1">
      <c r="A177" s="38"/>
      <c r="B177" s="38"/>
      <c r="C177" s="58"/>
      <c r="D177" s="790"/>
      <c r="E177" s="791"/>
      <c r="F177" s="791"/>
      <c r="G177" s="791"/>
      <c r="H177" s="791"/>
      <c r="I177" s="791"/>
      <c r="J177" s="791"/>
      <c r="K177" s="791"/>
      <c r="L177" s="791"/>
      <c r="M177" s="797"/>
      <c r="N177" s="866" t="s">
        <v>470</v>
      </c>
      <c r="O177" s="867"/>
      <c r="P177" s="867"/>
      <c r="Q177" s="867"/>
      <c r="R177" s="867"/>
      <c r="S177" s="867"/>
      <c r="T177" s="867"/>
      <c r="U177" s="867"/>
      <c r="V177" s="867"/>
      <c r="W177" s="867"/>
      <c r="X177" s="867"/>
      <c r="Y177" s="867"/>
      <c r="Z177" s="867"/>
      <c r="AA177" s="867"/>
      <c r="AB177" s="867"/>
      <c r="AC177" s="866" t="s">
        <v>75</v>
      </c>
      <c r="AD177" s="867"/>
      <c r="AE177" s="867"/>
      <c r="AF177" s="867"/>
      <c r="AG177" s="867"/>
      <c r="AH177" s="867"/>
      <c r="AI177" s="867"/>
      <c r="AJ177" s="867"/>
      <c r="AK177" s="867"/>
      <c r="AL177" s="867"/>
      <c r="AM177" s="867"/>
      <c r="AN177" s="867"/>
      <c r="AO177" s="867"/>
      <c r="AP177" s="867"/>
      <c r="AQ177" s="867"/>
      <c r="AR177" s="867"/>
      <c r="AS177" s="867"/>
      <c r="AT177" s="867"/>
      <c r="AU177" s="867"/>
      <c r="AV177" s="867"/>
      <c r="AW177" s="867"/>
      <c r="AX177" s="867"/>
      <c r="AY177" s="867"/>
      <c r="AZ177" s="867"/>
      <c r="BA177" s="867"/>
      <c r="BB177" s="867"/>
      <c r="BC177" s="867"/>
      <c r="BD177" s="867"/>
      <c r="BE177" s="867"/>
      <c r="BF177" s="870"/>
      <c r="BG177" s="58"/>
      <c r="BH177" s="58"/>
      <c r="BI177" s="58"/>
      <c r="BJ177" s="58"/>
      <c r="BK177" s="58"/>
      <c r="BL177" s="58"/>
      <c r="BM177" s="38"/>
      <c r="BN177" s="38"/>
      <c r="BO177" s="38"/>
      <c r="BP177" s="38"/>
      <c r="BQ177" s="58"/>
      <c r="BR177" s="790"/>
      <c r="BS177" s="791"/>
      <c r="BT177" s="791"/>
      <c r="BU177" s="791"/>
      <c r="BV177" s="791"/>
      <c r="BW177" s="791"/>
      <c r="BX177" s="791"/>
      <c r="BY177" s="791"/>
      <c r="BZ177" s="791"/>
      <c r="CA177" s="797"/>
      <c r="CB177" s="866" t="s">
        <v>470</v>
      </c>
      <c r="CC177" s="867"/>
      <c r="CD177" s="867"/>
      <c r="CE177" s="867"/>
      <c r="CF177" s="867"/>
      <c r="CG177" s="867"/>
      <c r="CH177" s="867"/>
      <c r="CI177" s="867"/>
      <c r="CJ177" s="867"/>
      <c r="CK177" s="867"/>
      <c r="CL177" s="867"/>
      <c r="CM177" s="867"/>
      <c r="CN177" s="867"/>
      <c r="CO177" s="867"/>
      <c r="CP177" s="867"/>
      <c r="CQ177" s="866" t="s">
        <v>75</v>
      </c>
      <c r="CR177" s="867"/>
      <c r="CS177" s="867"/>
      <c r="CT177" s="867"/>
      <c r="CU177" s="867"/>
      <c r="CV177" s="867"/>
      <c r="CW177" s="867"/>
      <c r="CX177" s="867"/>
      <c r="CY177" s="867"/>
      <c r="CZ177" s="867"/>
      <c r="DA177" s="867"/>
      <c r="DB177" s="867"/>
      <c r="DC177" s="867"/>
      <c r="DD177" s="867"/>
      <c r="DE177" s="867"/>
      <c r="DF177" s="867"/>
      <c r="DG177" s="867"/>
      <c r="DH177" s="867"/>
      <c r="DI177" s="867"/>
      <c r="DJ177" s="867"/>
      <c r="DK177" s="867"/>
      <c r="DL177" s="867"/>
      <c r="DM177" s="867"/>
      <c r="DN177" s="867"/>
      <c r="DO177" s="867"/>
      <c r="DP177" s="867"/>
      <c r="DQ177" s="867"/>
      <c r="DR177" s="867"/>
      <c r="DS177" s="867"/>
      <c r="DT177" s="870"/>
      <c r="DU177" s="58"/>
      <c r="DV177" s="38"/>
      <c r="DW177" s="38"/>
      <c r="DX177" s="38"/>
      <c r="DY177" s="38"/>
      <c r="DZ177" s="61"/>
    </row>
    <row r="178" spans="1:130" s="3" customFormat="1" ht="18.75" customHeight="1" thickBot="1">
      <c r="A178" s="38"/>
      <c r="B178" s="38"/>
      <c r="C178" s="58"/>
      <c r="D178" s="863"/>
      <c r="E178" s="864"/>
      <c r="F178" s="864"/>
      <c r="G178" s="864"/>
      <c r="H178" s="864"/>
      <c r="I178" s="864"/>
      <c r="J178" s="864"/>
      <c r="K178" s="864"/>
      <c r="L178" s="864"/>
      <c r="M178" s="865"/>
      <c r="N178" s="868"/>
      <c r="O178" s="869"/>
      <c r="P178" s="869"/>
      <c r="Q178" s="869"/>
      <c r="R178" s="869"/>
      <c r="S178" s="869"/>
      <c r="T178" s="869"/>
      <c r="U178" s="869"/>
      <c r="V178" s="869"/>
      <c r="W178" s="869"/>
      <c r="X178" s="869"/>
      <c r="Y178" s="869"/>
      <c r="Z178" s="869"/>
      <c r="AA178" s="869"/>
      <c r="AB178" s="869"/>
      <c r="AC178" s="868"/>
      <c r="AD178" s="869"/>
      <c r="AE178" s="869"/>
      <c r="AF178" s="869"/>
      <c r="AG178" s="869"/>
      <c r="AH178" s="869"/>
      <c r="AI178" s="869"/>
      <c r="AJ178" s="869"/>
      <c r="AK178" s="869"/>
      <c r="AL178" s="869"/>
      <c r="AM178" s="869"/>
      <c r="AN178" s="869"/>
      <c r="AO178" s="869"/>
      <c r="AP178" s="869"/>
      <c r="AQ178" s="869"/>
      <c r="AR178" s="869"/>
      <c r="AS178" s="869"/>
      <c r="AT178" s="869"/>
      <c r="AU178" s="869"/>
      <c r="AV178" s="869"/>
      <c r="AW178" s="869"/>
      <c r="AX178" s="869"/>
      <c r="AY178" s="869"/>
      <c r="AZ178" s="869"/>
      <c r="BA178" s="869"/>
      <c r="BB178" s="869"/>
      <c r="BC178" s="869"/>
      <c r="BD178" s="869"/>
      <c r="BE178" s="869"/>
      <c r="BF178" s="871"/>
      <c r="BG178" s="58"/>
      <c r="BH178" s="58"/>
      <c r="BI178" s="58"/>
      <c r="BJ178" s="58"/>
      <c r="BK178" s="58"/>
      <c r="BL178" s="58"/>
      <c r="BM178" s="38"/>
      <c r="BN178" s="38"/>
      <c r="BO178" s="38"/>
      <c r="BP178" s="38"/>
      <c r="BQ178" s="58"/>
      <c r="BR178" s="863"/>
      <c r="BS178" s="864"/>
      <c r="BT178" s="864"/>
      <c r="BU178" s="864"/>
      <c r="BV178" s="864"/>
      <c r="BW178" s="864"/>
      <c r="BX178" s="864"/>
      <c r="BY178" s="864"/>
      <c r="BZ178" s="864"/>
      <c r="CA178" s="865"/>
      <c r="CB178" s="868"/>
      <c r="CC178" s="869"/>
      <c r="CD178" s="869"/>
      <c r="CE178" s="869"/>
      <c r="CF178" s="869"/>
      <c r="CG178" s="869"/>
      <c r="CH178" s="869"/>
      <c r="CI178" s="869"/>
      <c r="CJ178" s="869"/>
      <c r="CK178" s="869"/>
      <c r="CL178" s="869"/>
      <c r="CM178" s="869"/>
      <c r="CN178" s="869"/>
      <c r="CO178" s="869"/>
      <c r="CP178" s="869"/>
      <c r="CQ178" s="868"/>
      <c r="CR178" s="869"/>
      <c r="CS178" s="869"/>
      <c r="CT178" s="869"/>
      <c r="CU178" s="869"/>
      <c r="CV178" s="869"/>
      <c r="CW178" s="869"/>
      <c r="CX178" s="869"/>
      <c r="CY178" s="869"/>
      <c r="CZ178" s="869"/>
      <c r="DA178" s="869"/>
      <c r="DB178" s="869"/>
      <c r="DC178" s="869"/>
      <c r="DD178" s="869"/>
      <c r="DE178" s="869"/>
      <c r="DF178" s="869"/>
      <c r="DG178" s="869"/>
      <c r="DH178" s="869"/>
      <c r="DI178" s="869"/>
      <c r="DJ178" s="869"/>
      <c r="DK178" s="869"/>
      <c r="DL178" s="869"/>
      <c r="DM178" s="869"/>
      <c r="DN178" s="869"/>
      <c r="DO178" s="869"/>
      <c r="DP178" s="869"/>
      <c r="DQ178" s="869"/>
      <c r="DR178" s="869"/>
      <c r="DS178" s="869"/>
      <c r="DT178" s="871"/>
      <c r="DU178" s="58"/>
      <c r="DV178" s="38"/>
      <c r="DW178" s="38"/>
      <c r="DX178" s="38"/>
      <c r="DY178" s="38"/>
      <c r="DZ178" s="61"/>
    </row>
    <row r="179" spans="1:130" s="3" customFormat="1" ht="18.75" customHeight="1">
      <c r="A179" s="38"/>
      <c r="B179" s="38"/>
      <c r="C179" s="58"/>
      <c r="D179" s="872" t="s">
        <v>1005</v>
      </c>
      <c r="E179" s="890"/>
      <c r="F179" s="890"/>
      <c r="G179" s="890"/>
      <c r="H179" s="890"/>
      <c r="I179" s="890"/>
      <c r="J179" s="890"/>
      <c r="K179" s="890"/>
      <c r="L179" s="890"/>
      <c r="M179" s="891"/>
      <c r="N179" s="878" t="s">
        <v>1006</v>
      </c>
      <c r="O179" s="879"/>
      <c r="P179" s="879"/>
      <c r="Q179" s="879"/>
      <c r="R179" s="879"/>
      <c r="S179" s="879"/>
      <c r="T179" s="879"/>
      <c r="U179" s="879"/>
      <c r="V179" s="879"/>
      <c r="W179" s="879"/>
      <c r="X179" s="879"/>
      <c r="Y179" s="879"/>
      <c r="Z179" s="879"/>
      <c r="AA179" s="879"/>
      <c r="AB179" s="882"/>
      <c r="AC179" s="878"/>
      <c r="AD179" s="879"/>
      <c r="AE179" s="879"/>
      <c r="AF179" s="879"/>
      <c r="AG179" s="879"/>
      <c r="AH179" s="879"/>
      <c r="AI179" s="879"/>
      <c r="AJ179" s="879"/>
      <c r="AK179" s="879"/>
      <c r="AL179" s="879"/>
      <c r="AM179" s="879"/>
      <c r="AN179" s="879"/>
      <c r="AO179" s="879"/>
      <c r="AP179" s="879"/>
      <c r="AQ179" s="879"/>
      <c r="AR179" s="879"/>
      <c r="AS179" s="879"/>
      <c r="AT179" s="879"/>
      <c r="AU179" s="879"/>
      <c r="AV179" s="879"/>
      <c r="AW179" s="879"/>
      <c r="AX179" s="879"/>
      <c r="AY179" s="879"/>
      <c r="AZ179" s="879"/>
      <c r="BA179" s="879"/>
      <c r="BB179" s="879"/>
      <c r="BC179" s="879"/>
      <c r="BD179" s="879"/>
      <c r="BE179" s="879"/>
      <c r="BF179" s="882"/>
      <c r="BG179" s="58"/>
      <c r="BH179" s="58"/>
      <c r="BI179" s="58"/>
      <c r="BJ179" s="58"/>
      <c r="BK179" s="58"/>
      <c r="BL179" s="58"/>
      <c r="BM179" s="38"/>
      <c r="BN179" s="38"/>
      <c r="BO179" s="38"/>
      <c r="BP179" s="38"/>
      <c r="BQ179" s="58"/>
      <c r="BR179" s="872" t="s">
        <v>76</v>
      </c>
      <c r="BS179" s="890"/>
      <c r="BT179" s="890"/>
      <c r="BU179" s="890"/>
      <c r="BV179" s="890"/>
      <c r="BW179" s="890"/>
      <c r="BX179" s="890"/>
      <c r="BY179" s="890"/>
      <c r="BZ179" s="890"/>
      <c r="CA179" s="891"/>
      <c r="CB179" s="878" t="s">
        <v>288</v>
      </c>
      <c r="CC179" s="879"/>
      <c r="CD179" s="879"/>
      <c r="CE179" s="879"/>
      <c r="CF179" s="879"/>
      <c r="CG179" s="879"/>
      <c r="CH179" s="879"/>
      <c r="CI179" s="879"/>
      <c r="CJ179" s="879"/>
      <c r="CK179" s="879"/>
      <c r="CL179" s="879"/>
      <c r="CM179" s="879"/>
      <c r="CN179" s="879"/>
      <c r="CO179" s="879"/>
      <c r="CP179" s="882"/>
      <c r="CQ179" s="878"/>
      <c r="CR179" s="879"/>
      <c r="CS179" s="879"/>
      <c r="CT179" s="879"/>
      <c r="CU179" s="879"/>
      <c r="CV179" s="879"/>
      <c r="CW179" s="879"/>
      <c r="CX179" s="879"/>
      <c r="CY179" s="879"/>
      <c r="CZ179" s="879"/>
      <c r="DA179" s="879"/>
      <c r="DB179" s="879"/>
      <c r="DC179" s="879"/>
      <c r="DD179" s="879"/>
      <c r="DE179" s="879"/>
      <c r="DF179" s="879"/>
      <c r="DG179" s="879"/>
      <c r="DH179" s="879"/>
      <c r="DI179" s="879"/>
      <c r="DJ179" s="879"/>
      <c r="DK179" s="879"/>
      <c r="DL179" s="879"/>
      <c r="DM179" s="879"/>
      <c r="DN179" s="879"/>
      <c r="DO179" s="879"/>
      <c r="DP179" s="879"/>
      <c r="DQ179" s="879"/>
      <c r="DR179" s="879"/>
      <c r="DS179" s="879"/>
      <c r="DT179" s="882"/>
      <c r="DU179" s="58"/>
      <c r="DV179" s="38"/>
      <c r="DW179" s="38"/>
      <c r="DX179" s="38"/>
      <c r="DY179" s="38"/>
      <c r="DZ179" s="61"/>
    </row>
    <row r="180" spans="1:130" s="3" customFormat="1" ht="18.75" customHeight="1" thickBot="1">
      <c r="A180" s="38"/>
      <c r="B180" s="38"/>
      <c r="C180" s="58"/>
      <c r="D180" s="892"/>
      <c r="E180" s="893"/>
      <c r="F180" s="893"/>
      <c r="G180" s="893"/>
      <c r="H180" s="893"/>
      <c r="I180" s="893"/>
      <c r="J180" s="893"/>
      <c r="K180" s="893"/>
      <c r="L180" s="893"/>
      <c r="M180" s="894"/>
      <c r="N180" s="880"/>
      <c r="O180" s="881"/>
      <c r="P180" s="881"/>
      <c r="Q180" s="881"/>
      <c r="R180" s="881"/>
      <c r="S180" s="881"/>
      <c r="T180" s="881"/>
      <c r="U180" s="881"/>
      <c r="V180" s="881"/>
      <c r="W180" s="881"/>
      <c r="X180" s="881"/>
      <c r="Y180" s="881"/>
      <c r="Z180" s="881"/>
      <c r="AA180" s="881"/>
      <c r="AB180" s="883"/>
      <c r="AC180" s="880"/>
      <c r="AD180" s="881"/>
      <c r="AE180" s="881"/>
      <c r="AF180" s="881"/>
      <c r="AG180" s="881"/>
      <c r="AH180" s="881"/>
      <c r="AI180" s="881"/>
      <c r="AJ180" s="881"/>
      <c r="AK180" s="881"/>
      <c r="AL180" s="881"/>
      <c r="AM180" s="881"/>
      <c r="AN180" s="881"/>
      <c r="AO180" s="881"/>
      <c r="AP180" s="881"/>
      <c r="AQ180" s="881"/>
      <c r="AR180" s="881"/>
      <c r="AS180" s="881"/>
      <c r="AT180" s="881"/>
      <c r="AU180" s="881"/>
      <c r="AV180" s="881"/>
      <c r="AW180" s="881"/>
      <c r="AX180" s="881"/>
      <c r="AY180" s="881"/>
      <c r="AZ180" s="881"/>
      <c r="BA180" s="881"/>
      <c r="BB180" s="881"/>
      <c r="BC180" s="881"/>
      <c r="BD180" s="881"/>
      <c r="BE180" s="881"/>
      <c r="BF180" s="883"/>
      <c r="BG180" s="58"/>
      <c r="BH180" s="58"/>
      <c r="BI180" s="58"/>
      <c r="BJ180" s="58"/>
      <c r="BK180" s="58"/>
      <c r="BL180" s="58"/>
      <c r="BM180" s="38"/>
      <c r="BN180" s="38"/>
      <c r="BO180" s="38"/>
      <c r="BP180" s="38"/>
      <c r="BQ180" s="58"/>
      <c r="BR180" s="892"/>
      <c r="BS180" s="893"/>
      <c r="BT180" s="893"/>
      <c r="BU180" s="893"/>
      <c r="BV180" s="893"/>
      <c r="BW180" s="893"/>
      <c r="BX180" s="893"/>
      <c r="BY180" s="893"/>
      <c r="BZ180" s="893"/>
      <c r="CA180" s="894"/>
      <c r="CB180" s="880"/>
      <c r="CC180" s="881"/>
      <c r="CD180" s="881"/>
      <c r="CE180" s="881"/>
      <c r="CF180" s="881"/>
      <c r="CG180" s="881"/>
      <c r="CH180" s="881"/>
      <c r="CI180" s="881"/>
      <c r="CJ180" s="881"/>
      <c r="CK180" s="881"/>
      <c r="CL180" s="881"/>
      <c r="CM180" s="881"/>
      <c r="CN180" s="881"/>
      <c r="CO180" s="881"/>
      <c r="CP180" s="883"/>
      <c r="CQ180" s="880"/>
      <c r="CR180" s="881"/>
      <c r="CS180" s="881"/>
      <c r="CT180" s="881"/>
      <c r="CU180" s="881"/>
      <c r="CV180" s="881"/>
      <c r="CW180" s="881"/>
      <c r="CX180" s="881"/>
      <c r="CY180" s="881"/>
      <c r="CZ180" s="881"/>
      <c r="DA180" s="881"/>
      <c r="DB180" s="881"/>
      <c r="DC180" s="881"/>
      <c r="DD180" s="881"/>
      <c r="DE180" s="881"/>
      <c r="DF180" s="881"/>
      <c r="DG180" s="881"/>
      <c r="DH180" s="881"/>
      <c r="DI180" s="881"/>
      <c r="DJ180" s="881"/>
      <c r="DK180" s="881"/>
      <c r="DL180" s="881"/>
      <c r="DM180" s="881"/>
      <c r="DN180" s="881"/>
      <c r="DO180" s="881"/>
      <c r="DP180" s="881"/>
      <c r="DQ180" s="881"/>
      <c r="DR180" s="881"/>
      <c r="DS180" s="881"/>
      <c r="DT180" s="883"/>
      <c r="DU180" s="58"/>
      <c r="DV180" s="38"/>
      <c r="DW180" s="38"/>
      <c r="DX180" s="38"/>
      <c r="DY180" s="38"/>
      <c r="DZ180" s="61"/>
    </row>
    <row r="181" spans="1:130" s="3" customFormat="1" ht="18.75" customHeight="1">
      <c r="A181" s="38"/>
      <c r="B181" s="38"/>
      <c r="C181" s="58"/>
      <c r="D181" s="872" t="s">
        <v>1008</v>
      </c>
      <c r="E181" s="873"/>
      <c r="F181" s="873"/>
      <c r="G181" s="873"/>
      <c r="H181" s="873"/>
      <c r="I181" s="873"/>
      <c r="J181" s="873"/>
      <c r="K181" s="873"/>
      <c r="L181" s="873"/>
      <c r="M181" s="874"/>
      <c r="N181" s="878" t="s">
        <v>1007</v>
      </c>
      <c r="O181" s="879"/>
      <c r="P181" s="879"/>
      <c r="Q181" s="879"/>
      <c r="R181" s="879"/>
      <c r="S181" s="879"/>
      <c r="T181" s="879"/>
      <c r="U181" s="879"/>
      <c r="V181" s="879"/>
      <c r="W181" s="879"/>
      <c r="X181" s="879"/>
      <c r="Y181" s="879"/>
      <c r="Z181" s="879"/>
      <c r="AA181" s="879"/>
      <c r="AB181" s="879"/>
      <c r="AC181" s="878"/>
      <c r="AD181" s="879"/>
      <c r="AE181" s="879"/>
      <c r="AF181" s="879"/>
      <c r="AG181" s="879"/>
      <c r="AH181" s="879"/>
      <c r="AI181" s="879"/>
      <c r="AJ181" s="879"/>
      <c r="AK181" s="879"/>
      <c r="AL181" s="879"/>
      <c r="AM181" s="879"/>
      <c r="AN181" s="879"/>
      <c r="AO181" s="879"/>
      <c r="AP181" s="879"/>
      <c r="AQ181" s="879"/>
      <c r="AR181" s="879"/>
      <c r="AS181" s="879"/>
      <c r="AT181" s="879"/>
      <c r="AU181" s="879"/>
      <c r="AV181" s="879"/>
      <c r="AW181" s="879"/>
      <c r="AX181" s="879"/>
      <c r="AY181" s="879"/>
      <c r="AZ181" s="879"/>
      <c r="BA181" s="879"/>
      <c r="BB181" s="879"/>
      <c r="BC181" s="879"/>
      <c r="BD181" s="879"/>
      <c r="BE181" s="879"/>
      <c r="BF181" s="882"/>
      <c r="BG181" s="58"/>
      <c r="BH181" s="58"/>
      <c r="BI181" s="58"/>
      <c r="BJ181" s="58"/>
      <c r="BK181" s="58"/>
      <c r="BL181" s="58"/>
      <c r="BM181" s="38"/>
      <c r="BN181" s="38"/>
      <c r="BO181" s="38"/>
      <c r="BP181" s="38"/>
      <c r="BQ181" s="58"/>
      <c r="BR181" s="872" t="s">
        <v>77</v>
      </c>
      <c r="BS181" s="873"/>
      <c r="BT181" s="873"/>
      <c r="BU181" s="873"/>
      <c r="BV181" s="873"/>
      <c r="BW181" s="873"/>
      <c r="BX181" s="873"/>
      <c r="BY181" s="873"/>
      <c r="BZ181" s="873"/>
      <c r="CA181" s="874"/>
      <c r="CB181" s="878" t="s">
        <v>288</v>
      </c>
      <c r="CC181" s="879"/>
      <c r="CD181" s="879"/>
      <c r="CE181" s="879"/>
      <c r="CF181" s="879"/>
      <c r="CG181" s="879"/>
      <c r="CH181" s="879"/>
      <c r="CI181" s="879"/>
      <c r="CJ181" s="879"/>
      <c r="CK181" s="879"/>
      <c r="CL181" s="879"/>
      <c r="CM181" s="879"/>
      <c r="CN181" s="879"/>
      <c r="CO181" s="879"/>
      <c r="CP181" s="879"/>
      <c r="CQ181" s="878"/>
      <c r="CR181" s="879"/>
      <c r="CS181" s="879"/>
      <c r="CT181" s="879"/>
      <c r="CU181" s="879"/>
      <c r="CV181" s="879"/>
      <c r="CW181" s="879"/>
      <c r="CX181" s="879"/>
      <c r="CY181" s="879"/>
      <c r="CZ181" s="879"/>
      <c r="DA181" s="879"/>
      <c r="DB181" s="879"/>
      <c r="DC181" s="879"/>
      <c r="DD181" s="879"/>
      <c r="DE181" s="879"/>
      <c r="DF181" s="879"/>
      <c r="DG181" s="879"/>
      <c r="DH181" s="879"/>
      <c r="DI181" s="879"/>
      <c r="DJ181" s="879"/>
      <c r="DK181" s="879"/>
      <c r="DL181" s="879"/>
      <c r="DM181" s="879"/>
      <c r="DN181" s="879"/>
      <c r="DO181" s="879"/>
      <c r="DP181" s="879"/>
      <c r="DQ181" s="879"/>
      <c r="DR181" s="879"/>
      <c r="DS181" s="879"/>
      <c r="DT181" s="882"/>
      <c r="DU181" s="58"/>
      <c r="DV181" s="38"/>
      <c r="DW181" s="38"/>
      <c r="DX181" s="38"/>
      <c r="DY181" s="38"/>
      <c r="DZ181" s="61"/>
    </row>
    <row r="182" spans="1:130" s="3" customFormat="1" ht="18.75" customHeight="1" thickBot="1">
      <c r="A182" s="38"/>
      <c r="B182" s="38"/>
      <c r="C182" s="58"/>
      <c r="D182" s="875"/>
      <c r="E182" s="876"/>
      <c r="F182" s="876"/>
      <c r="G182" s="876"/>
      <c r="H182" s="876"/>
      <c r="I182" s="876"/>
      <c r="J182" s="876"/>
      <c r="K182" s="876"/>
      <c r="L182" s="876"/>
      <c r="M182" s="877"/>
      <c r="N182" s="880"/>
      <c r="O182" s="881"/>
      <c r="P182" s="881"/>
      <c r="Q182" s="881"/>
      <c r="R182" s="881"/>
      <c r="S182" s="881"/>
      <c r="T182" s="881"/>
      <c r="U182" s="881"/>
      <c r="V182" s="881"/>
      <c r="W182" s="881"/>
      <c r="X182" s="881"/>
      <c r="Y182" s="881"/>
      <c r="Z182" s="881"/>
      <c r="AA182" s="881"/>
      <c r="AB182" s="881"/>
      <c r="AC182" s="880"/>
      <c r="AD182" s="881"/>
      <c r="AE182" s="881"/>
      <c r="AF182" s="881"/>
      <c r="AG182" s="881"/>
      <c r="AH182" s="881"/>
      <c r="AI182" s="881"/>
      <c r="AJ182" s="881"/>
      <c r="AK182" s="881"/>
      <c r="AL182" s="881"/>
      <c r="AM182" s="881"/>
      <c r="AN182" s="881"/>
      <c r="AO182" s="881"/>
      <c r="AP182" s="881"/>
      <c r="AQ182" s="881"/>
      <c r="AR182" s="881"/>
      <c r="AS182" s="881"/>
      <c r="AT182" s="881"/>
      <c r="AU182" s="881"/>
      <c r="AV182" s="881"/>
      <c r="AW182" s="881"/>
      <c r="AX182" s="881"/>
      <c r="AY182" s="881"/>
      <c r="AZ182" s="881"/>
      <c r="BA182" s="881"/>
      <c r="BB182" s="881"/>
      <c r="BC182" s="881"/>
      <c r="BD182" s="881"/>
      <c r="BE182" s="881"/>
      <c r="BF182" s="883"/>
      <c r="BG182" s="58"/>
      <c r="BH182" s="58"/>
      <c r="BI182" s="58"/>
      <c r="BJ182" s="58"/>
      <c r="BK182" s="58"/>
      <c r="BL182" s="58"/>
      <c r="BM182" s="38"/>
      <c r="BN182" s="38"/>
      <c r="BO182" s="38"/>
      <c r="BP182" s="38"/>
      <c r="BQ182" s="58"/>
      <c r="BR182" s="875"/>
      <c r="BS182" s="876"/>
      <c r="BT182" s="876"/>
      <c r="BU182" s="876"/>
      <c r="BV182" s="876"/>
      <c r="BW182" s="876"/>
      <c r="BX182" s="876"/>
      <c r="BY182" s="876"/>
      <c r="BZ182" s="876"/>
      <c r="CA182" s="877"/>
      <c r="CB182" s="880"/>
      <c r="CC182" s="881"/>
      <c r="CD182" s="881"/>
      <c r="CE182" s="881"/>
      <c r="CF182" s="881"/>
      <c r="CG182" s="881"/>
      <c r="CH182" s="881"/>
      <c r="CI182" s="881"/>
      <c r="CJ182" s="881"/>
      <c r="CK182" s="881"/>
      <c r="CL182" s="881"/>
      <c r="CM182" s="881"/>
      <c r="CN182" s="881"/>
      <c r="CO182" s="881"/>
      <c r="CP182" s="881"/>
      <c r="CQ182" s="880"/>
      <c r="CR182" s="881"/>
      <c r="CS182" s="881"/>
      <c r="CT182" s="881"/>
      <c r="CU182" s="881"/>
      <c r="CV182" s="881"/>
      <c r="CW182" s="881"/>
      <c r="CX182" s="881"/>
      <c r="CY182" s="881"/>
      <c r="CZ182" s="881"/>
      <c r="DA182" s="881"/>
      <c r="DB182" s="881"/>
      <c r="DC182" s="881"/>
      <c r="DD182" s="881"/>
      <c r="DE182" s="881"/>
      <c r="DF182" s="881"/>
      <c r="DG182" s="881"/>
      <c r="DH182" s="881"/>
      <c r="DI182" s="881"/>
      <c r="DJ182" s="881"/>
      <c r="DK182" s="881"/>
      <c r="DL182" s="881"/>
      <c r="DM182" s="881"/>
      <c r="DN182" s="881"/>
      <c r="DO182" s="881"/>
      <c r="DP182" s="881"/>
      <c r="DQ182" s="881"/>
      <c r="DR182" s="881"/>
      <c r="DS182" s="881"/>
      <c r="DT182" s="883"/>
      <c r="DU182" s="58"/>
      <c r="DV182" s="38"/>
      <c r="DW182" s="38"/>
      <c r="DX182" s="38"/>
      <c r="DY182" s="38"/>
      <c r="DZ182" s="61"/>
    </row>
    <row r="183" spans="1:130" s="3" customFormat="1" ht="18.75" customHeight="1">
      <c r="A183" s="38"/>
      <c r="B183" s="38"/>
      <c r="C183" s="58"/>
      <c r="D183" s="872" t="s">
        <v>1010</v>
      </c>
      <c r="E183" s="873"/>
      <c r="F183" s="873"/>
      <c r="G183" s="873"/>
      <c r="H183" s="873"/>
      <c r="I183" s="873"/>
      <c r="J183" s="873"/>
      <c r="K183" s="873"/>
      <c r="L183" s="873"/>
      <c r="M183" s="874"/>
      <c r="N183" s="878" t="s">
        <v>1009</v>
      </c>
      <c r="O183" s="879"/>
      <c r="P183" s="879"/>
      <c r="Q183" s="879"/>
      <c r="R183" s="879"/>
      <c r="S183" s="879"/>
      <c r="T183" s="879"/>
      <c r="U183" s="879"/>
      <c r="V183" s="879"/>
      <c r="W183" s="879"/>
      <c r="X183" s="879"/>
      <c r="Y183" s="879"/>
      <c r="Z183" s="879"/>
      <c r="AA183" s="879"/>
      <c r="AB183" s="879"/>
      <c r="AC183" s="878"/>
      <c r="AD183" s="879"/>
      <c r="AE183" s="879"/>
      <c r="AF183" s="879"/>
      <c r="AG183" s="879"/>
      <c r="AH183" s="879"/>
      <c r="AI183" s="879"/>
      <c r="AJ183" s="879"/>
      <c r="AK183" s="879"/>
      <c r="AL183" s="879"/>
      <c r="AM183" s="879"/>
      <c r="AN183" s="879"/>
      <c r="AO183" s="879"/>
      <c r="AP183" s="879"/>
      <c r="AQ183" s="879"/>
      <c r="AR183" s="879"/>
      <c r="AS183" s="879"/>
      <c r="AT183" s="879"/>
      <c r="AU183" s="879"/>
      <c r="AV183" s="879"/>
      <c r="AW183" s="879"/>
      <c r="AX183" s="879"/>
      <c r="AY183" s="879"/>
      <c r="AZ183" s="879"/>
      <c r="BA183" s="879"/>
      <c r="BB183" s="879"/>
      <c r="BC183" s="879"/>
      <c r="BD183" s="879"/>
      <c r="BE183" s="879"/>
      <c r="BF183" s="882"/>
      <c r="BG183" s="58"/>
      <c r="BH183" s="58"/>
      <c r="BI183" s="58"/>
      <c r="BJ183" s="58"/>
      <c r="BK183" s="58"/>
      <c r="BL183" s="58"/>
      <c r="BM183" s="38"/>
      <c r="BN183" s="38"/>
      <c r="BO183" s="38"/>
      <c r="BP183" s="38"/>
      <c r="BQ183" s="58"/>
      <c r="BR183" s="872" t="s">
        <v>78</v>
      </c>
      <c r="BS183" s="873"/>
      <c r="BT183" s="873"/>
      <c r="BU183" s="873"/>
      <c r="BV183" s="873"/>
      <c r="BW183" s="873"/>
      <c r="BX183" s="873"/>
      <c r="BY183" s="873"/>
      <c r="BZ183" s="873"/>
      <c r="CA183" s="874"/>
      <c r="CB183" s="878" t="s">
        <v>288</v>
      </c>
      <c r="CC183" s="879"/>
      <c r="CD183" s="879"/>
      <c r="CE183" s="879"/>
      <c r="CF183" s="879"/>
      <c r="CG183" s="879"/>
      <c r="CH183" s="879"/>
      <c r="CI183" s="879"/>
      <c r="CJ183" s="879"/>
      <c r="CK183" s="879"/>
      <c r="CL183" s="879"/>
      <c r="CM183" s="879"/>
      <c r="CN183" s="879"/>
      <c r="CO183" s="879"/>
      <c r="CP183" s="879"/>
      <c r="CQ183" s="878"/>
      <c r="CR183" s="879"/>
      <c r="CS183" s="879"/>
      <c r="CT183" s="879"/>
      <c r="CU183" s="879"/>
      <c r="CV183" s="879"/>
      <c r="CW183" s="879"/>
      <c r="CX183" s="879"/>
      <c r="CY183" s="879"/>
      <c r="CZ183" s="879"/>
      <c r="DA183" s="879"/>
      <c r="DB183" s="879"/>
      <c r="DC183" s="879"/>
      <c r="DD183" s="879"/>
      <c r="DE183" s="879"/>
      <c r="DF183" s="879"/>
      <c r="DG183" s="879"/>
      <c r="DH183" s="879"/>
      <c r="DI183" s="879"/>
      <c r="DJ183" s="879"/>
      <c r="DK183" s="879"/>
      <c r="DL183" s="879"/>
      <c r="DM183" s="879"/>
      <c r="DN183" s="879"/>
      <c r="DO183" s="879"/>
      <c r="DP183" s="879"/>
      <c r="DQ183" s="879"/>
      <c r="DR183" s="879"/>
      <c r="DS183" s="879"/>
      <c r="DT183" s="882"/>
      <c r="DU183" s="58"/>
      <c r="DV183" s="38"/>
      <c r="DW183" s="38"/>
      <c r="DX183" s="38"/>
      <c r="DY183" s="38"/>
      <c r="DZ183" s="61"/>
    </row>
    <row r="184" spans="1:130" s="3" customFormat="1" ht="18.75" customHeight="1" thickBot="1">
      <c r="A184" s="38"/>
      <c r="B184" s="38"/>
      <c r="C184" s="58"/>
      <c r="D184" s="875"/>
      <c r="E184" s="876"/>
      <c r="F184" s="876"/>
      <c r="G184" s="876"/>
      <c r="H184" s="876"/>
      <c r="I184" s="876"/>
      <c r="J184" s="876"/>
      <c r="K184" s="876"/>
      <c r="L184" s="876"/>
      <c r="M184" s="877"/>
      <c r="N184" s="880"/>
      <c r="O184" s="881"/>
      <c r="P184" s="881"/>
      <c r="Q184" s="881"/>
      <c r="R184" s="881"/>
      <c r="S184" s="881"/>
      <c r="T184" s="881"/>
      <c r="U184" s="881"/>
      <c r="V184" s="881"/>
      <c r="W184" s="881"/>
      <c r="X184" s="881"/>
      <c r="Y184" s="881"/>
      <c r="Z184" s="881"/>
      <c r="AA184" s="881"/>
      <c r="AB184" s="881"/>
      <c r="AC184" s="880"/>
      <c r="AD184" s="881"/>
      <c r="AE184" s="881"/>
      <c r="AF184" s="881"/>
      <c r="AG184" s="881"/>
      <c r="AH184" s="881"/>
      <c r="AI184" s="881"/>
      <c r="AJ184" s="881"/>
      <c r="AK184" s="881"/>
      <c r="AL184" s="881"/>
      <c r="AM184" s="881"/>
      <c r="AN184" s="881"/>
      <c r="AO184" s="881"/>
      <c r="AP184" s="881"/>
      <c r="AQ184" s="881"/>
      <c r="AR184" s="881"/>
      <c r="AS184" s="881"/>
      <c r="AT184" s="881"/>
      <c r="AU184" s="881"/>
      <c r="AV184" s="881"/>
      <c r="AW184" s="881"/>
      <c r="AX184" s="881"/>
      <c r="AY184" s="881"/>
      <c r="AZ184" s="881"/>
      <c r="BA184" s="881"/>
      <c r="BB184" s="881"/>
      <c r="BC184" s="881"/>
      <c r="BD184" s="881"/>
      <c r="BE184" s="881"/>
      <c r="BF184" s="883"/>
      <c r="BG184" s="58"/>
      <c r="BH184" s="58"/>
      <c r="BI184" s="274"/>
      <c r="BJ184" s="274"/>
      <c r="BK184" s="274"/>
      <c r="BL184" s="274"/>
      <c r="BM184" s="38"/>
      <c r="BN184" s="38"/>
      <c r="BO184" s="38"/>
      <c r="BP184" s="38"/>
      <c r="BQ184" s="58"/>
      <c r="BR184" s="875"/>
      <c r="BS184" s="876"/>
      <c r="BT184" s="876"/>
      <c r="BU184" s="876"/>
      <c r="BV184" s="876"/>
      <c r="BW184" s="876"/>
      <c r="BX184" s="876"/>
      <c r="BY184" s="876"/>
      <c r="BZ184" s="876"/>
      <c r="CA184" s="877"/>
      <c r="CB184" s="880"/>
      <c r="CC184" s="881"/>
      <c r="CD184" s="881"/>
      <c r="CE184" s="881"/>
      <c r="CF184" s="881"/>
      <c r="CG184" s="881"/>
      <c r="CH184" s="881"/>
      <c r="CI184" s="881"/>
      <c r="CJ184" s="881"/>
      <c r="CK184" s="881"/>
      <c r="CL184" s="881"/>
      <c r="CM184" s="881"/>
      <c r="CN184" s="881"/>
      <c r="CO184" s="881"/>
      <c r="CP184" s="881"/>
      <c r="CQ184" s="880"/>
      <c r="CR184" s="881"/>
      <c r="CS184" s="881"/>
      <c r="CT184" s="881"/>
      <c r="CU184" s="881"/>
      <c r="CV184" s="881"/>
      <c r="CW184" s="881"/>
      <c r="CX184" s="881"/>
      <c r="CY184" s="881"/>
      <c r="CZ184" s="881"/>
      <c r="DA184" s="881"/>
      <c r="DB184" s="881"/>
      <c r="DC184" s="881"/>
      <c r="DD184" s="881"/>
      <c r="DE184" s="881"/>
      <c r="DF184" s="881"/>
      <c r="DG184" s="881"/>
      <c r="DH184" s="881"/>
      <c r="DI184" s="881"/>
      <c r="DJ184" s="881"/>
      <c r="DK184" s="881"/>
      <c r="DL184" s="881"/>
      <c r="DM184" s="881"/>
      <c r="DN184" s="881"/>
      <c r="DO184" s="881"/>
      <c r="DP184" s="881"/>
      <c r="DQ184" s="881"/>
      <c r="DR184" s="881"/>
      <c r="DS184" s="881"/>
      <c r="DT184" s="883"/>
      <c r="DU184" s="58"/>
      <c r="DV184" s="38"/>
      <c r="DW184" s="38"/>
      <c r="DX184" s="38"/>
      <c r="DY184" s="38"/>
      <c r="DZ184" s="61"/>
    </row>
    <row r="185" spans="1:130" s="3" customFormat="1" ht="18.75" customHeight="1">
      <c r="A185" s="38"/>
      <c r="B185" s="38"/>
      <c r="C185" s="58"/>
      <c r="D185" s="872"/>
      <c r="E185" s="873"/>
      <c r="F185" s="873"/>
      <c r="G185" s="873"/>
      <c r="H185" s="873"/>
      <c r="I185" s="873"/>
      <c r="J185" s="873"/>
      <c r="K185" s="873"/>
      <c r="L185" s="873"/>
      <c r="M185" s="874"/>
      <c r="N185" s="878"/>
      <c r="O185" s="879"/>
      <c r="P185" s="879"/>
      <c r="Q185" s="879"/>
      <c r="R185" s="879"/>
      <c r="S185" s="879"/>
      <c r="T185" s="879"/>
      <c r="U185" s="879"/>
      <c r="V185" s="879"/>
      <c r="W185" s="879"/>
      <c r="X185" s="879"/>
      <c r="Y185" s="879"/>
      <c r="Z185" s="879"/>
      <c r="AA185" s="879"/>
      <c r="AB185" s="879"/>
      <c r="AC185" s="878"/>
      <c r="AD185" s="879"/>
      <c r="AE185" s="879"/>
      <c r="AF185" s="879"/>
      <c r="AG185" s="879"/>
      <c r="AH185" s="879"/>
      <c r="AI185" s="879"/>
      <c r="AJ185" s="879"/>
      <c r="AK185" s="879"/>
      <c r="AL185" s="879"/>
      <c r="AM185" s="879"/>
      <c r="AN185" s="879"/>
      <c r="AO185" s="879"/>
      <c r="AP185" s="879"/>
      <c r="AQ185" s="879"/>
      <c r="AR185" s="879"/>
      <c r="AS185" s="879"/>
      <c r="AT185" s="879"/>
      <c r="AU185" s="879"/>
      <c r="AV185" s="879"/>
      <c r="AW185" s="879"/>
      <c r="AX185" s="879"/>
      <c r="AY185" s="879"/>
      <c r="AZ185" s="879"/>
      <c r="BA185" s="879"/>
      <c r="BB185" s="879"/>
      <c r="BC185" s="879"/>
      <c r="BD185" s="879"/>
      <c r="BE185" s="879"/>
      <c r="BF185" s="882"/>
      <c r="BG185" s="58"/>
      <c r="BH185" s="58"/>
      <c r="BI185" s="58"/>
      <c r="BJ185" s="58"/>
      <c r="BK185" s="58"/>
      <c r="BL185" s="58"/>
      <c r="BM185" s="38"/>
      <c r="BN185" s="38"/>
      <c r="BO185" s="38"/>
      <c r="BP185" s="38"/>
      <c r="BQ185" s="58"/>
      <c r="BR185" s="872" t="s">
        <v>79</v>
      </c>
      <c r="BS185" s="873"/>
      <c r="BT185" s="873"/>
      <c r="BU185" s="873"/>
      <c r="BV185" s="873"/>
      <c r="BW185" s="873"/>
      <c r="BX185" s="873"/>
      <c r="BY185" s="873"/>
      <c r="BZ185" s="873"/>
      <c r="CA185" s="874"/>
      <c r="CB185" s="878" t="s">
        <v>288</v>
      </c>
      <c r="CC185" s="879"/>
      <c r="CD185" s="879"/>
      <c r="CE185" s="879"/>
      <c r="CF185" s="879"/>
      <c r="CG185" s="879"/>
      <c r="CH185" s="879"/>
      <c r="CI185" s="879"/>
      <c r="CJ185" s="879"/>
      <c r="CK185" s="879"/>
      <c r="CL185" s="879"/>
      <c r="CM185" s="879"/>
      <c r="CN185" s="879"/>
      <c r="CO185" s="879"/>
      <c r="CP185" s="879"/>
      <c r="CQ185" s="878"/>
      <c r="CR185" s="879"/>
      <c r="CS185" s="879"/>
      <c r="CT185" s="879"/>
      <c r="CU185" s="879"/>
      <c r="CV185" s="879"/>
      <c r="CW185" s="879"/>
      <c r="CX185" s="879"/>
      <c r="CY185" s="879"/>
      <c r="CZ185" s="879"/>
      <c r="DA185" s="879"/>
      <c r="DB185" s="879"/>
      <c r="DC185" s="879"/>
      <c r="DD185" s="879"/>
      <c r="DE185" s="879"/>
      <c r="DF185" s="879"/>
      <c r="DG185" s="879"/>
      <c r="DH185" s="879"/>
      <c r="DI185" s="879"/>
      <c r="DJ185" s="879"/>
      <c r="DK185" s="879"/>
      <c r="DL185" s="879"/>
      <c r="DM185" s="879"/>
      <c r="DN185" s="879"/>
      <c r="DO185" s="879"/>
      <c r="DP185" s="879"/>
      <c r="DQ185" s="879"/>
      <c r="DR185" s="879"/>
      <c r="DS185" s="879"/>
      <c r="DT185" s="882"/>
      <c r="DU185" s="58"/>
      <c r="DV185" s="38"/>
      <c r="DW185" s="38"/>
      <c r="DX185" s="38"/>
      <c r="DY185" s="38"/>
      <c r="DZ185" s="61"/>
    </row>
    <row r="186" spans="1:130" s="3" customFormat="1" ht="18.75" customHeight="1" thickBot="1">
      <c r="A186" s="38"/>
      <c r="B186" s="38"/>
      <c r="C186" s="274"/>
      <c r="D186" s="875"/>
      <c r="E186" s="876"/>
      <c r="F186" s="876"/>
      <c r="G186" s="876"/>
      <c r="H186" s="876"/>
      <c r="I186" s="876"/>
      <c r="J186" s="876"/>
      <c r="K186" s="876"/>
      <c r="L186" s="876"/>
      <c r="M186" s="877"/>
      <c r="N186" s="880"/>
      <c r="O186" s="881"/>
      <c r="P186" s="881"/>
      <c r="Q186" s="881"/>
      <c r="R186" s="881"/>
      <c r="S186" s="881"/>
      <c r="T186" s="881"/>
      <c r="U186" s="881"/>
      <c r="V186" s="881"/>
      <c r="W186" s="881"/>
      <c r="X186" s="881"/>
      <c r="Y186" s="881"/>
      <c r="Z186" s="881"/>
      <c r="AA186" s="881"/>
      <c r="AB186" s="881"/>
      <c r="AC186" s="880"/>
      <c r="AD186" s="881"/>
      <c r="AE186" s="881"/>
      <c r="AF186" s="881"/>
      <c r="AG186" s="881"/>
      <c r="AH186" s="881"/>
      <c r="AI186" s="881"/>
      <c r="AJ186" s="881"/>
      <c r="AK186" s="881"/>
      <c r="AL186" s="881"/>
      <c r="AM186" s="881"/>
      <c r="AN186" s="881"/>
      <c r="AO186" s="881"/>
      <c r="AP186" s="881"/>
      <c r="AQ186" s="881"/>
      <c r="AR186" s="881"/>
      <c r="AS186" s="881"/>
      <c r="AT186" s="881"/>
      <c r="AU186" s="881"/>
      <c r="AV186" s="881"/>
      <c r="AW186" s="881"/>
      <c r="AX186" s="881"/>
      <c r="AY186" s="881"/>
      <c r="AZ186" s="881"/>
      <c r="BA186" s="881"/>
      <c r="BB186" s="881"/>
      <c r="BC186" s="881"/>
      <c r="BD186" s="881"/>
      <c r="BE186" s="881"/>
      <c r="BF186" s="883"/>
      <c r="BG186" s="58"/>
      <c r="BH186" s="58"/>
      <c r="BI186" s="58"/>
      <c r="BJ186" s="58"/>
      <c r="BK186" s="58"/>
      <c r="BL186" s="58"/>
      <c r="BM186" s="38"/>
      <c r="BN186" s="38"/>
      <c r="BO186" s="38"/>
      <c r="BP186" s="38"/>
      <c r="BQ186" s="58"/>
      <c r="BR186" s="875"/>
      <c r="BS186" s="876"/>
      <c r="BT186" s="876"/>
      <c r="BU186" s="876"/>
      <c r="BV186" s="876"/>
      <c r="BW186" s="876"/>
      <c r="BX186" s="876"/>
      <c r="BY186" s="876"/>
      <c r="BZ186" s="876"/>
      <c r="CA186" s="877"/>
      <c r="CB186" s="880"/>
      <c r="CC186" s="881"/>
      <c r="CD186" s="881"/>
      <c r="CE186" s="881"/>
      <c r="CF186" s="881"/>
      <c r="CG186" s="881"/>
      <c r="CH186" s="881"/>
      <c r="CI186" s="881"/>
      <c r="CJ186" s="881"/>
      <c r="CK186" s="881"/>
      <c r="CL186" s="881"/>
      <c r="CM186" s="881"/>
      <c r="CN186" s="881"/>
      <c r="CO186" s="881"/>
      <c r="CP186" s="881"/>
      <c r="CQ186" s="880"/>
      <c r="CR186" s="881"/>
      <c r="CS186" s="881"/>
      <c r="CT186" s="881"/>
      <c r="CU186" s="881"/>
      <c r="CV186" s="881"/>
      <c r="CW186" s="881"/>
      <c r="CX186" s="881"/>
      <c r="CY186" s="881"/>
      <c r="CZ186" s="881"/>
      <c r="DA186" s="881"/>
      <c r="DB186" s="881"/>
      <c r="DC186" s="881"/>
      <c r="DD186" s="881"/>
      <c r="DE186" s="881"/>
      <c r="DF186" s="881"/>
      <c r="DG186" s="881"/>
      <c r="DH186" s="881"/>
      <c r="DI186" s="881"/>
      <c r="DJ186" s="881"/>
      <c r="DK186" s="881"/>
      <c r="DL186" s="881"/>
      <c r="DM186" s="881"/>
      <c r="DN186" s="881"/>
      <c r="DO186" s="881"/>
      <c r="DP186" s="881"/>
      <c r="DQ186" s="881"/>
      <c r="DR186" s="881"/>
      <c r="DS186" s="881"/>
      <c r="DT186" s="883"/>
      <c r="DU186" s="58"/>
      <c r="DV186" s="38"/>
      <c r="DW186" s="38"/>
      <c r="DX186" s="38"/>
      <c r="DY186" s="38"/>
      <c r="DZ186" s="61"/>
    </row>
    <row r="187" spans="1:130" s="3" customFormat="1" ht="18.75" customHeight="1">
      <c r="A187" s="38"/>
      <c r="B187" s="38"/>
      <c r="C187" s="274"/>
      <c r="D187" s="872"/>
      <c r="E187" s="873"/>
      <c r="F187" s="873"/>
      <c r="G187" s="873"/>
      <c r="H187" s="873"/>
      <c r="I187" s="873"/>
      <c r="J187" s="873"/>
      <c r="K187" s="873"/>
      <c r="L187" s="873"/>
      <c r="M187" s="874"/>
      <c r="N187" s="878"/>
      <c r="O187" s="879"/>
      <c r="P187" s="879"/>
      <c r="Q187" s="879"/>
      <c r="R187" s="879"/>
      <c r="S187" s="879"/>
      <c r="T187" s="879"/>
      <c r="U187" s="879"/>
      <c r="V187" s="879"/>
      <c r="W187" s="879"/>
      <c r="X187" s="879"/>
      <c r="Y187" s="879"/>
      <c r="Z187" s="879"/>
      <c r="AA187" s="879"/>
      <c r="AB187" s="879"/>
      <c r="AC187" s="878"/>
      <c r="AD187" s="879"/>
      <c r="AE187" s="879"/>
      <c r="AF187" s="879"/>
      <c r="AG187" s="879"/>
      <c r="AH187" s="879"/>
      <c r="AI187" s="879"/>
      <c r="AJ187" s="879"/>
      <c r="AK187" s="879"/>
      <c r="AL187" s="879"/>
      <c r="AM187" s="879"/>
      <c r="AN187" s="879"/>
      <c r="AO187" s="879"/>
      <c r="AP187" s="879"/>
      <c r="AQ187" s="879"/>
      <c r="AR187" s="879"/>
      <c r="AS187" s="879"/>
      <c r="AT187" s="879"/>
      <c r="AU187" s="879"/>
      <c r="AV187" s="879"/>
      <c r="AW187" s="879"/>
      <c r="AX187" s="879"/>
      <c r="AY187" s="879"/>
      <c r="AZ187" s="879"/>
      <c r="BA187" s="879"/>
      <c r="BB187" s="879"/>
      <c r="BC187" s="879"/>
      <c r="BD187" s="879"/>
      <c r="BE187" s="879"/>
      <c r="BF187" s="882"/>
      <c r="BG187" s="58"/>
      <c r="BH187" s="58"/>
      <c r="BI187" s="58"/>
      <c r="BJ187" s="58"/>
      <c r="BK187" s="58"/>
      <c r="BL187" s="58"/>
      <c r="BM187" s="38"/>
      <c r="BN187" s="38"/>
      <c r="BO187" s="38"/>
      <c r="BP187" s="38"/>
      <c r="BQ187" s="58"/>
      <c r="BR187" s="872" t="s">
        <v>80</v>
      </c>
      <c r="BS187" s="873"/>
      <c r="BT187" s="873"/>
      <c r="BU187" s="873"/>
      <c r="BV187" s="873"/>
      <c r="BW187" s="873"/>
      <c r="BX187" s="873"/>
      <c r="BY187" s="873"/>
      <c r="BZ187" s="873"/>
      <c r="CA187" s="874"/>
      <c r="CB187" s="878" t="s">
        <v>288</v>
      </c>
      <c r="CC187" s="879"/>
      <c r="CD187" s="879"/>
      <c r="CE187" s="879"/>
      <c r="CF187" s="879"/>
      <c r="CG187" s="879"/>
      <c r="CH187" s="879"/>
      <c r="CI187" s="879"/>
      <c r="CJ187" s="879"/>
      <c r="CK187" s="879"/>
      <c r="CL187" s="879"/>
      <c r="CM187" s="879"/>
      <c r="CN187" s="879"/>
      <c r="CO187" s="879"/>
      <c r="CP187" s="879"/>
      <c r="CQ187" s="878"/>
      <c r="CR187" s="879"/>
      <c r="CS187" s="879"/>
      <c r="CT187" s="879"/>
      <c r="CU187" s="879"/>
      <c r="CV187" s="879"/>
      <c r="CW187" s="879"/>
      <c r="CX187" s="879"/>
      <c r="CY187" s="879"/>
      <c r="CZ187" s="879"/>
      <c r="DA187" s="879"/>
      <c r="DB187" s="879"/>
      <c r="DC187" s="879"/>
      <c r="DD187" s="879"/>
      <c r="DE187" s="879"/>
      <c r="DF187" s="879"/>
      <c r="DG187" s="879"/>
      <c r="DH187" s="879"/>
      <c r="DI187" s="879"/>
      <c r="DJ187" s="879"/>
      <c r="DK187" s="879"/>
      <c r="DL187" s="879"/>
      <c r="DM187" s="879"/>
      <c r="DN187" s="879"/>
      <c r="DO187" s="879"/>
      <c r="DP187" s="879"/>
      <c r="DQ187" s="879"/>
      <c r="DR187" s="879"/>
      <c r="DS187" s="879"/>
      <c r="DT187" s="882"/>
      <c r="DU187" s="58"/>
      <c r="DV187" s="38"/>
      <c r="DW187" s="38"/>
      <c r="DX187" s="38"/>
      <c r="DY187" s="38"/>
      <c r="DZ187" s="61"/>
    </row>
    <row r="188" spans="1:130" s="3" customFormat="1" ht="18.75" customHeight="1" thickBot="1">
      <c r="A188" s="38"/>
      <c r="B188" s="38"/>
      <c r="C188" s="274"/>
      <c r="D188" s="875"/>
      <c r="E188" s="876"/>
      <c r="F188" s="876"/>
      <c r="G188" s="876"/>
      <c r="H188" s="876"/>
      <c r="I188" s="876"/>
      <c r="J188" s="876"/>
      <c r="K188" s="876"/>
      <c r="L188" s="876"/>
      <c r="M188" s="877"/>
      <c r="N188" s="880"/>
      <c r="O188" s="881"/>
      <c r="P188" s="881"/>
      <c r="Q188" s="881"/>
      <c r="R188" s="881"/>
      <c r="S188" s="881"/>
      <c r="T188" s="881"/>
      <c r="U188" s="881"/>
      <c r="V188" s="881"/>
      <c r="W188" s="881"/>
      <c r="X188" s="881"/>
      <c r="Y188" s="881"/>
      <c r="Z188" s="881"/>
      <c r="AA188" s="881"/>
      <c r="AB188" s="881"/>
      <c r="AC188" s="880"/>
      <c r="AD188" s="881"/>
      <c r="AE188" s="881"/>
      <c r="AF188" s="881"/>
      <c r="AG188" s="881"/>
      <c r="AH188" s="881"/>
      <c r="AI188" s="881"/>
      <c r="AJ188" s="881"/>
      <c r="AK188" s="881"/>
      <c r="AL188" s="881"/>
      <c r="AM188" s="881"/>
      <c r="AN188" s="881"/>
      <c r="AO188" s="881"/>
      <c r="AP188" s="881"/>
      <c r="AQ188" s="881"/>
      <c r="AR188" s="881"/>
      <c r="AS188" s="881"/>
      <c r="AT188" s="881"/>
      <c r="AU188" s="881"/>
      <c r="AV188" s="881"/>
      <c r="AW188" s="881"/>
      <c r="AX188" s="881"/>
      <c r="AY188" s="881"/>
      <c r="AZ188" s="881"/>
      <c r="BA188" s="881"/>
      <c r="BB188" s="881"/>
      <c r="BC188" s="881"/>
      <c r="BD188" s="881"/>
      <c r="BE188" s="881"/>
      <c r="BF188" s="883"/>
      <c r="BG188" s="58"/>
      <c r="BH188" s="58"/>
      <c r="BI188" s="58"/>
      <c r="BJ188" s="58"/>
      <c r="BK188" s="58"/>
      <c r="BL188" s="58"/>
      <c r="BM188" s="38"/>
      <c r="BN188" s="38"/>
      <c r="BO188" s="38"/>
      <c r="BP188" s="38"/>
      <c r="BQ188" s="58"/>
      <c r="BR188" s="875"/>
      <c r="BS188" s="876"/>
      <c r="BT188" s="876"/>
      <c r="BU188" s="876"/>
      <c r="BV188" s="876"/>
      <c r="BW188" s="876"/>
      <c r="BX188" s="876"/>
      <c r="BY188" s="876"/>
      <c r="BZ188" s="876"/>
      <c r="CA188" s="877"/>
      <c r="CB188" s="880"/>
      <c r="CC188" s="881"/>
      <c r="CD188" s="881"/>
      <c r="CE188" s="881"/>
      <c r="CF188" s="881"/>
      <c r="CG188" s="881"/>
      <c r="CH188" s="881"/>
      <c r="CI188" s="881"/>
      <c r="CJ188" s="881"/>
      <c r="CK188" s="881"/>
      <c r="CL188" s="881"/>
      <c r="CM188" s="881"/>
      <c r="CN188" s="881"/>
      <c r="CO188" s="881"/>
      <c r="CP188" s="881"/>
      <c r="CQ188" s="880"/>
      <c r="CR188" s="881"/>
      <c r="CS188" s="881"/>
      <c r="CT188" s="881"/>
      <c r="CU188" s="881"/>
      <c r="CV188" s="881"/>
      <c r="CW188" s="881"/>
      <c r="CX188" s="881"/>
      <c r="CY188" s="881"/>
      <c r="CZ188" s="881"/>
      <c r="DA188" s="881"/>
      <c r="DB188" s="881"/>
      <c r="DC188" s="881"/>
      <c r="DD188" s="881"/>
      <c r="DE188" s="881"/>
      <c r="DF188" s="881"/>
      <c r="DG188" s="881"/>
      <c r="DH188" s="881"/>
      <c r="DI188" s="881"/>
      <c r="DJ188" s="881"/>
      <c r="DK188" s="881"/>
      <c r="DL188" s="881"/>
      <c r="DM188" s="881"/>
      <c r="DN188" s="881"/>
      <c r="DO188" s="881"/>
      <c r="DP188" s="881"/>
      <c r="DQ188" s="881"/>
      <c r="DR188" s="881"/>
      <c r="DS188" s="881"/>
      <c r="DT188" s="883"/>
      <c r="DU188" s="58"/>
      <c r="DV188" s="38"/>
      <c r="DW188" s="38"/>
      <c r="DX188" s="38"/>
      <c r="DY188" s="38"/>
      <c r="DZ188" s="61"/>
    </row>
    <row r="189" spans="1:130" s="3" customFormat="1" ht="18.75" customHeight="1">
      <c r="A189" s="38"/>
      <c r="B189" s="38"/>
      <c r="C189" s="274"/>
      <c r="D189" s="872"/>
      <c r="E189" s="873"/>
      <c r="F189" s="873"/>
      <c r="G189" s="873"/>
      <c r="H189" s="873"/>
      <c r="I189" s="873"/>
      <c r="J189" s="873"/>
      <c r="K189" s="873"/>
      <c r="L189" s="873"/>
      <c r="M189" s="874"/>
      <c r="N189" s="878"/>
      <c r="O189" s="879"/>
      <c r="P189" s="879"/>
      <c r="Q189" s="879"/>
      <c r="R189" s="879"/>
      <c r="S189" s="879"/>
      <c r="T189" s="879"/>
      <c r="U189" s="879"/>
      <c r="V189" s="879"/>
      <c r="W189" s="879"/>
      <c r="X189" s="879"/>
      <c r="Y189" s="879"/>
      <c r="Z189" s="879"/>
      <c r="AA189" s="879"/>
      <c r="AB189" s="879"/>
      <c r="AC189" s="878"/>
      <c r="AD189" s="879"/>
      <c r="AE189" s="879"/>
      <c r="AF189" s="879"/>
      <c r="AG189" s="879"/>
      <c r="AH189" s="879"/>
      <c r="AI189" s="879"/>
      <c r="AJ189" s="879"/>
      <c r="AK189" s="879"/>
      <c r="AL189" s="879"/>
      <c r="AM189" s="879"/>
      <c r="AN189" s="879"/>
      <c r="AO189" s="879"/>
      <c r="AP189" s="879"/>
      <c r="AQ189" s="879"/>
      <c r="AR189" s="879"/>
      <c r="AS189" s="879"/>
      <c r="AT189" s="879"/>
      <c r="AU189" s="879"/>
      <c r="AV189" s="879"/>
      <c r="AW189" s="879"/>
      <c r="AX189" s="879"/>
      <c r="AY189" s="879"/>
      <c r="AZ189" s="879"/>
      <c r="BA189" s="879"/>
      <c r="BB189" s="879"/>
      <c r="BC189" s="879"/>
      <c r="BD189" s="879"/>
      <c r="BE189" s="879"/>
      <c r="BF189" s="882"/>
      <c r="BG189" s="58"/>
      <c r="BH189" s="58"/>
      <c r="BI189" s="58"/>
      <c r="BJ189" s="58"/>
      <c r="BK189" s="58"/>
      <c r="BL189" s="58"/>
      <c r="BM189" s="38"/>
      <c r="BN189" s="38"/>
      <c r="BO189" s="38"/>
      <c r="BP189" s="38"/>
      <c r="BQ189" s="58"/>
      <c r="BR189" s="872" t="s">
        <v>81</v>
      </c>
      <c r="BS189" s="873"/>
      <c r="BT189" s="873"/>
      <c r="BU189" s="873"/>
      <c r="BV189" s="873"/>
      <c r="BW189" s="873"/>
      <c r="BX189" s="873"/>
      <c r="BY189" s="873"/>
      <c r="BZ189" s="873"/>
      <c r="CA189" s="874"/>
      <c r="CB189" s="878" t="s">
        <v>288</v>
      </c>
      <c r="CC189" s="879"/>
      <c r="CD189" s="879"/>
      <c r="CE189" s="879"/>
      <c r="CF189" s="879"/>
      <c r="CG189" s="879"/>
      <c r="CH189" s="879"/>
      <c r="CI189" s="879"/>
      <c r="CJ189" s="879"/>
      <c r="CK189" s="879"/>
      <c r="CL189" s="879"/>
      <c r="CM189" s="879"/>
      <c r="CN189" s="879"/>
      <c r="CO189" s="879"/>
      <c r="CP189" s="879"/>
      <c r="CQ189" s="878"/>
      <c r="CR189" s="879"/>
      <c r="CS189" s="879"/>
      <c r="CT189" s="879"/>
      <c r="CU189" s="879"/>
      <c r="CV189" s="879"/>
      <c r="CW189" s="879"/>
      <c r="CX189" s="879"/>
      <c r="CY189" s="879"/>
      <c r="CZ189" s="879"/>
      <c r="DA189" s="879"/>
      <c r="DB189" s="879"/>
      <c r="DC189" s="879"/>
      <c r="DD189" s="879"/>
      <c r="DE189" s="879"/>
      <c r="DF189" s="879"/>
      <c r="DG189" s="879"/>
      <c r="DH189" s="879"/>
      <c r="DI189" s="879"/>
      <c r="DJ189" s="879"/>
      <c r="DK189" s="879"/>
      <c r="DL189" s="879"/>
      <c r="DM189" s="879"/>
      <c r="DN189" s="879"/>
      <c r="DO189" s="879"/>
      <c r="DP189" s="879"/>
      <c r="DQ189" s="879"/>
      <c r="DR189" s="879"/>
      <c r="DS189" s="879"/>
      <c r="DT189" s="882"/>
      <c r="DU189" s="58"/>
      <c r="DV189" s="38"/>
      <c r="DW189" s="38"/>
      <c r="DX189" s="38"/>
      <c r="DY189" s="38"/>
      <c r="DZ189" s="61"/>
    </row>
    <row r="190" spans="1:130" s="3" customFormat="1" ht="18.75" customHeight="1" thickBot="1">
      <c r="A190" s="38"/>
      <c r="B190" s="38"/>
      <c r="C190" s="274"/>
      <c r="D190" s="875"/>
      <c r="E190" s="876"/>
      <c r="F190" s="876"/>
      <c r="G190" s="876"/>
      <c r="H190" s="876"/>
      <c r="I190" s="876"/>
      <c r="J190" s="876"/>
      <c r="K190" s="876"/>
      <c r="L190" s="876"/>
      <c r="M190" s="877"/>
      <c r="N190" s="880"/>
      <c r="O190" s="881"/>
      <c r="P190" s="881"/>
      <c r="Q190" s="881"/>
      <c r="R190" s="881"/>
      <c r="S190" s="881"/>
      <c r="T190" s="881"/>
      <c r="U190" s="881"/>
      <c r="V190" s="881"/>
      <c r="W190" s="881"/>
      <c r="X190" s="881"/>
      <c r="Y190" s="881"/>
      <c r="Z190" s="881"/>
      <c r="AA190" s="881"/>
      <c r="AB190" s="881"/>
      <c r="AC190" s="880"/>
      <c r="AD190" s="881"/>
      <c r="AE190" s="881"/>
      <c r="AF190" s="881"/>
      <c r="AG190" s="881"/>
      <c r="AH190" s="881"/>
      <c r="AI190" s="881"/>
      <c r="AJ190" s="881"/>
      <c r="AK190" s="881"/>
      <c r="AL190" s="881"/>
      <c r="AM190" s="881"/>
      <c r="AN190" s="881"/>
      <c r="AO190" s="881"/>
      <c r="AP190" s="881"/>
      <c r="AQ190" s="881"/>
      <c r="AR190" s="881"/>
      <c r="AS190" s="881"/>
      <c r="AT190" s="881"/>
      <c r="AU190" s="881"/>
      <c r="AV190" s="881"/>
      <c r="AW190" s="881"/>
      <c r="AX190" s="881"/>
      <c r="AY190" s="881"/>
      <c r="AZ190" s="881"/>
      <c r="BA190" s="881"/>
      <c r="BB190" s="881"/>
      <c r="BC190" s="881"/>
      <c r="BD190" s="881"/>
      <c r="BE190" s="881"/>
      <c r="BF190" s="883"/>
      <c r="BG190" s="58"/>
      <c r="BH190" s="58"/>
      <c r="BI190" s="58"/>
      <c r="BJ190" s="58"/>
      <c r="BK190" s="58"/>
      <c r="BL190" s="58"/>
      <c r="BM190" s="38"/>
      <c r="BN190" s="38"/>
      <c r="BO190" s="38"/>
      <c r="BP190" s="38"/>
      <c r="BQ190" s="58"/>
      <c r="BR190" s="875"/>
      <c r="BS190" s="876"/>
      <c r="BT190" s="876"/>
      <c r="BU190" s="876"/>
      <c r="BV190" s="876"/>
      <c r="BW190" s="876"/>
      <c r="BX190" s="876"/>
      <c r="BY190" s="876"/>
      <c r="BZ190" s="876"/>
      <c r="CA190" s="877"/>
      <c r="CB190" s="880"/>
      <c r="CC190" s="881"/>
      <c r="CD190" s="881"/>
      <c r="CE190" s="881"/>
      <c r="CF190" s="881"/>
      <c r="CG190" s="881"/>
      <c r="CH190" s="881"/>
      <c r="CI190" s="881"/>
      <c r="CJ190" s="881"/>
      <c r="CK190" s="881"/>
      <c r="CL190" s="881"/>
      <c r="CM190" s="881"/>
      <c r="CN190" s="881"/>
      <c r="CO190" s="881"/>
      <c r="CP190" s="881"/>
      <c r="CQ190" s="880"/>
      <c r="CR190" s="881"/>
      <c r="CS190" s="881"/>
      <c r="CT190" s="881"/>
      <c r="CU190" s="881"/>
      <c r="CV190" s="881"/>
      <c r="CW190" s="881"/>
      <c r="CX190" s="881"/>
      <c r="CY190" s="881"/>
      <c r="CZ190" s="881"/>
      <c r="DA190" s="881"/>
      <c r="DB190" s="881"/>
      <c r="DC190" s="881"/>
      <c r="DD190" s="881"/>
      <c r="DE190" s="881"/>
      <c r="DF190" s="881"/>
      <c r="DG190" s="881"/>
      <c r="DH190" s="881"/>
      <c r="DI190" s="881"/>
      <c r="DJ190" s="881"/>
      <c r="DK190" s="881"/>
      <c r="DL190" s="881"/>
      <c r="DM190" s="881"/>
      <c r="DN190" s="881"/>
      <c r="DO190" s="881"/>
      <c r="DP190" s="881"/>
      <c r="DQ190" s="881"/>
      <c r="DR190" s="881"/>
      <c r="DS190" s="881"/>
      <c r="DT190" s="883"/>
      <c r="DU190" s="58"/>
      <c r="DV190" s="38"/>
      <c r="DW190" s="38"/>
      <c r="DX190" s="38"/>
      <c r="DY190" s="38"/>
      <c r="DZ190" s="61"/>
    </row>
    <row r="191" spans="1:130" ht="18.75" customHeight="1">
      <c r="C191" s="274"/>
      <c r="D191" s="872"/>
      <c r="E191" s="873"/>
      <c r="F191" s="873"/>
      <c r="G191" s="873"/>
      <c r="H191" s="873"/>
      <c r="I191" s="873"/>
      <c r="J191" s="873"/>
      <c r="K191" s="873"/>
      <c r="L191" s="873"/>
      <c r="M191" s="874"/>
      <c r="N191" s="878"/>
      <c r="O191" s="879"/>
      <c r="P191" s="879"/>
      <c r="Q191" s="879"/>
      <c r="R191" s="879"/>
      <c r="S191" s="879"/>
      <c r="T191" s="879"/>
      <c r="U191" s="879"/>
      <c r="V191" s="879"/>
      <c r="W191" s="879"/>
      <c r="X191" s="879"/>
      <c r="Y191" s="879"/>
      <c r="Z191" s="879"/>
      <c r="AA191" s="879"/>
      <c r="AB191" s="879"/>
      <c r="AC191" s="878"/>
      <c r="AD191" s="879"/>
      <c r="AE191" s="879"/>
      <c r="AF191" s="879"/>
      <c r="AG191" s="879"/>
      <c r="AH191" s="879"/>
      <c r="AI191" s="879"/>
      <c r="AJ191" s="879"/>
      <c r="AK191" s="879"/>
      <c r="AL191" s="879"/>
      <c r="AM191" s="879"/>
      <c r="AN191" s="879"/>
      <c r="AO191" s="879"/>
      <c r="AP191" s="879"/>
      <c r="AQ191" s="879"/>
      <c r="AR191" s="879"/>
      <c r="AS191" s="879"/>
      <c r="AT191" s="879"/>
      <c r="AU191" s="879"/>
      <c r="AV191" s="879"/>
      <c r="AW191" s="879"/>
      <c r="AX191" s="879"/>
      <c r="AY191" s="879"/>
      <c r="AZ191" s="879"/>
      <c r="BA191" s="879"/>
      <c r="BB191" s="879"/>
      <c r="BC191" s="879"/>
      <c r="BD191" s="879"/>
      <c r="BE191" s="879"/>
      <c r="BF191" s="882"/>
      <c r="BG191" s="58"/>
      <c r="BH191" s="58"/>
      <c r="BI191" s="58"/>
      <c r="BJ191" s="58"/>
      <c r="BK191" s="58"/>
      <c r="BL191" s="58"/>
    </row>
    <row r="192" spans="1:130" ht="18.75" customHeight="1" thickBot="1">
      <c r="C192" s="274"/>
      <c r="D192" s="875"/>
      <c r="E192" s="876"/>
      <c r="F192" s="876"/>
      <c r="G192" s="876"/>
      <c r="H192" s="876"/>
      <c r="I192" s="876"/>
      <c r="J192" s="876"/>
      <c r="K192" s="876"/>
      <c r="L192" s="876"/>
      <c r="M192" s="877"/>
      <c r="N192" s="880"/>
      <c r="O192" s="881"/>
      <c r="P192" s="881"/>
      <c r="Q192" s="881"/>
      <c r="R192" s="881"/>
      <c r="S192" s="881"/>
      <c r="T192" s="881"/>
      <c r="U192" s="881"/>
      <c r="V192" s="881"/>
      <c r="W192" s="881"/>
      <c r="X192" s="881"/>
      <c r="Y192" s="881"/>
      <c r="Z192" s="881"/>
      <c r="AA192" s="881"/>
      <c r="AB192" s="881"/>
      <c r="AC192" s="880"/>
      <c r="AD192" s="881"/>
      <c r="AE192" s="881"/>
      <c r="AF192" s="881"/>
      <c r="AG192" s="881"/>
      <c r="AH192" s="881"/>
      <c r="AI192" s="881"/>
      <c r="AJ192" s="881"/>
      <c r="AK192" s="881"/>
      <c r="AL192" s="881"/>
      <c r="AM192" s="881"/>
      <c r="AN192" s="881"/>
      <c r="AO192" s="881"/>
      <c r="AP192" s="881"/>
      <c r="AQ192" s="881"/>
      <c r="AR192" s="881"/>
      <c r="AS192" s="881"/>
      <c r="AT192" s="881"/>
      <c r="AU192" s="881"/>
      <c r="AV192" s="881"/>
      <c r="AW192" s="881"/>
      <c r="AX192" s="881"/>
      <c r="AY192" s="881"/>
      <c r="AZ192" s="881"/>
      <c r="BA192" s="881"/>
      <c r="BB192" s="881"/>
      <c r="BC192" s="881"/>
      <c r="BD192" s="881"/>
      <c r="BE192" s="881"/>
      <c r="BF192" s="883"/>
      <c r="BG192" s="58"/>
      <c r="BH192" s="58"/>
      <c r="BI192" s="58"/>
      <c r="BJ192" s="58"/>
      <c r="BK192" s="58"/>
      <c r="BL192" s="58"/>
    </row>
    <row r="193" spans="1:196" ht="18.75" customHeight="1">
      <c r="C193" s="274"/>
      <c r="D193" s="872"/>
      <c r="E193" s="873"/>
      <c r="F193" s="873"/>
      <c r="G193" s="873"/>
      <c r="H193" s="873"/>
      <c r="I193" s="873"/>
      <c r="J193" s="873"/>
      <c r="K193" s="873"/>
      <c r="L193" s="873"/>
      <c r="M193" s="874"/>
      <c r="N193" s="878"/>
      <c r="O193" s="879"/>
      <c r="P193" s="879"/>
      <c r="Q193" s="879"/>
      <c r="R193" s="879"/>
      <c r="S193" s="879"/>
      <c r="T193" s="879"/>
      <c r="U193" s="879"/>
      <c r="V193" s="879"/>
      <c r="W193" s="879"/>
      <c r="X193" s="879"/>
      <c r="Y193" s="879"/>
      <c r="Z193" s="879"/>
      <c r="AA193" s="879"/>
      <c r="AB193" s="879"/>
      <c r="AC193" s="878"/>
      <c r="AD193" s="879"/>
      <c r="AE193" s="879"/>
      <c r="AF193" s="879"/>
      <c r="AG193" s="879"/>
      <c r="AH193" s="879"/>
      <c r="AI193" s="879"/>
      <c r="AJ193" s="879"/>
      <c r="AK193" s="879"/>
      <c r="AL193" s="879"/>
      <c r="AM193" s="879"/>
      <c r="AN193" s="879"/>
      <c r="AO193" s="879"/>
      <c r="AP193" s="879"/>
      <c r="AQ193" s="879"/>
      <c r="AR193" s="879"/>
      <c r="AS193" s="879"/>
      <c r="AT193" s="879"/>
      <c r="AU193" s="879"/>
      <c r="AV193" s="879"/>
      <c r="AW193" s="879"/>
      <c r="AX193" s="879"/>
      <c r="AY193" s="879"/>
      <c r="AZ193" s="879"/>
      <c r="BA193" s="879"/>
      <c r="BB193" s="879"/>
      <c r="BC193" s="879"/>
      <c r="BD193" s="879"/>
      <c r="BE193" s="879"/>
      <c r="BF193" s="882"/>
      <c r="BG193" s="58"/>
      <c r="BH193" s="58"/>
      <c r="BI193" s="58"/>
      <c r="BJ193" s="58"/>
      <c r="BK193" s="58"/>
      <c r="BL193" s="58"/>
    </row>
    <row r="194" spans="1:196" ht="18.75" customHeight="1" thickBot="1">
      <c r="D194" s="875"/>
      <c r="E194" s="876"/>
      <c r="F194" s="876"/>
      <c r="G194" s="876"/>
      <c r="H194" s="876"/>
      <c r="I194" s="876"/>
      <c r="J194" s="876"/>
      <c r="K194" s="876"/>
      <c r="L194" s="876"/>
      <c r="M194" s="877"/>
      <c r="N194" s="880"/>
      <c r="O194" s="881"/>
      <c r="P194" s="881"/>
      <c r="Q194" s="881"/>
      <c r="R194" s="881"/>
      <c r="S194" s="881"/>
      <c r="T194" s="881"/>
      <c r="U194" s="881"/>
      <c r="V194" s="881"/>
      <c r="W194" s="881"/>
      <c r="X194" s="881"/>
      <c r="Y194" s="881"/>
      <c r="Z194" s="881"/>
      <c r="AA194" s="881"/>
      <c r="AB194" s="881"/>
      <c r="AC194" s="880"/>
      <c r="AD194" s="881"/>
      <c r="AE194" s="881"/>
      <c r="AF194" s="881"/>
      <c r="AG194" s="881"/>
      <c r="AH194" s="881"/>
      <c r="AI194" s="881"/>
      <c r="AJ194" s="881"/>
      <c r="AK194" s="881"/>
      <c r="AL194" s="881"/>
      <c r="AM194" s="881"/>
      <c r="AN194" s="881"/>
      <c r="AO194" s="881"/>
      <c r="AP194" s="881"/>
      <c r="AQ194" s="881"/>
      <c r="AR194" s="881"/>
      <c r="AS194" s="881"/>
      <c r="AT194" s="881"/>
      <c r="AU194" s="881"/>
      <c r="AV194" s="881"/>
      <c r="AW194" s="881"/>
      <c r="AX194" s="881"/>
      <c r="AY194" s="881"/>
      <c r="AZ194" s="881"/>
      <c r="BA194" s="881"/>
      <c r="BB194" s="881"/>
      <c r="BC194" s="881"/>
      <c r="BD194" s="881"/>
      <c r="BE194" s="881"/>
      <c r="BF194" s="883"/>
    </row>
    <row r="195" spans="1:196" ht="18.75" customHeight="1">
      <c r="D195" s="872"/>
      <c r="E195" s="873"/>
      <c r="F195" s="873"/>
      <c r="G195" s="873"/>
      <c r="H195" s="873"/>
      <c r="I195" s="873"/>
      <c r="J195" s="873"/>
      <c r="K195" s="873"/>
      <c r="L195" s="873"/>
      <c r="M195" s="874"/>
      <c r="N195" s="878"/>
      <c r="O195" s="879"/>
      <c r="P195" s="879"/>
      <c r="Q195" s="879"/>
      <c r="R195" s="879"/>
      <c r="S195" s="879"/>
      <c r="T195" s="879"/>
      <c r="U195" s="879"/>
      <c r="V195" s="879"/>
      <c r="W195" s="879"/>
      <c r="X195" s="879"/>
      <c r="Y195" s="879"/>
      <c r="Z195" s="879"/>
      <c r="AA195" s="879"/>
      <c r="AB195" s="879"/>
      <c r="AC195" s="878"/>
      <c r="AD195" s="879"/>
      <c r="AE195" s="879"/>
      <c r="AF195" s="879"/>
      <c r="AG195" s="879"/>
      <c r="AH195" s="879"/>
      <c r="AI195" s="879"/>
      <c r="AJ195" s="879"/>
      <c r="AK195" s="879"/>
      <c r="AL195" s="879"/>
      <c r="AM195" s="879"/>
      <c r="AN195" s="879"/>
      <c r="AO195" s="879"/>
      <c r="AP195" s="879"/>
      <c r="AQ195" s="879"/>
      <c r="AR195" s="879"/>
      <c r="AS195" s="879"/>
      <c r="AT195" s="879"/>
      <c r="AU195" s="879"/>
      <c r="AV195" s="879"/>
      <c r="AW195" s="879"/>
      <c r="AX195" s="879"/>
      <c r="AY195" s="879"/>
      <c r="AZ195" s="879"/>
      <c r="BA195" s="879"/>
      <c r="BB195" s="879"/>
      <c r="BC195" s="879"/>
      <c r="BD195" s="879"/>
      <c r="BE195" s="879"/>
      <c r="BF195" s="882"/>
    </row>
    <row r="196" spans="1:196" ht="18.75" customHeight="1" thickBot="1">
      <c r="D196" s="875"/>
      <c r="E196" s="876"/>
      <c r="F196" s="876"/>
      <c r="G196" s="876"/>
      <c r="H196" s="876"/>
      <c r="I196" s="876"/>
      <c r="J196" s="876"/>
      <c r="K196" s="876"/>
      <c r="L196" s="876"/>
      <c r="M196" s="877"/>
      <c r="N196" s="880"/>
      <c r="O196" s="881"/>
      <c r="P196" s="881"/>
      <c r="Q196" s="881"/>
      <c r="R196" s="881"/>
      <c r="S196" s="881"/>
      <c r="T196" s="881"/>
      <c r="U196" s="881"/>
      <c r="V196" s="881"/>
      <c r="W196" s="881"/>
      <c r="X196" s="881"/>
      <c r="Y196" s="881"/>
      <c r="Z196" s="881"/>
      <c r="AA196" s="881"/>
      <c r="AB196" s="881"/>
      <c r="AC196" s="880"/>
      <c r="AD196" s="881"/>
      <c r="AE196" s="881"/>
      <c r="AF196" s="881"/>
      <c r="AG196" s="881"/>
      <c r="AH196" s="881"/>
      <c r="AI196" s="881"/>
      <c r="AJ196" s="881"/>
      <c r="AK196" s="881"/>
      <c r="AL196" s="881"/>
      <c r="AM196" s="881"/>
      <c r="AN196" s="881"/>
      <c r="AO196" s="881"/>
      <c r="AP196" s="881"/>
      <c r="AQ196" s="881"/>
      <c r="AR196" s="881"/>
      <c r="AS196" s="881"/>
      <c r="AT196" s="881"/>
      <c r="AU196" s="881"/>
      <c r="AV196" s="881"/>
      <c r="AW196" s="881"/>
      <c r="AX196" s="881"/>
      <c r="AY196" s="881"/>
      <c r="AZ196" s="881"/>
      <c r="BA196" s="881"/>
      <c r="BB196" s="881"/>
      <c r="BC196" s="881"/>
      <c r="BD196" s="881"/>
      <c r="BE196" s="881"/>
      <c r="BF196" s="883"/>
    </row>
    <row r="198" spans="1:196" ht="18.75" customHeight="1">
      <c r="C198" s="273" t="s">
        <v>180</v>
      </c>
      <c r="BQ198" s="273" t="s">
        <v>180</v>
      </c>
    </row>
    <row r="199" spans="1:196" ht="18.75" customHeight="1">
      <c r="A199" s="128"/>
      <c r="B199" s="58"/>
      <c r="C199" s="58"/>
      <c r="D199" s="58"/>
      <c r="E199" s="58"/>
      <c r="F199" s="58"/>
      <c r="G199" s="58"/>
      <c r="BE199" s="758" t="s">
        <v>293</v>
      </c>
      <c r="BF199" s="759"/>
      <c r="BG199" s="759"/>
      <c r="BH199" s="759"/>
      <c r="BI199" s="759"/>
      <c r="BJ199" s="759"/>
      <c r="BK199" s="759"/>
      <c r="BL199" s="760"/>
      <c r="BO199" s="128"/>
      <c r="BP199" s="58"/>
      <c r="BQ199" s="273"/>
      <c r="BR199" s="58"/>
      <c r="BS199" s="58"/>
      <c r="BT199" s="58"/>
      <c r="BU199" s="58"/>
      <c r="DS199" s="758" t="s">
        <v>223</v>
      </c>
      <c r="DT199" s="759"/>
      <c r="DU199" s="759"/>
      <c r="DV199" s="759"/>
      <c r="DW199" s="759"/>
      <c r="DX199" s="759"/>
      <c r="DY199" s="759"/>
      <c r="DZ199" s="760"/>
    </row>
    <row r="200" spans="1:196" ht="18.75" customHeight="1">
      <c r="A200" s="58"/>
      <c r="B200" s="58"/>
      <c r="C200" s="58"/>
      <c r="D200" s="58"/>
      <c r="E200" s="58"/>
      <c r="F200" s="58"/>
      <c r="G200" s="58"/>
      <c r="BE200" s="761"/>
      <c r="BF200" s="762"/>
      <c r="BG200" s="762"/>
      <c r="BH200" s="762"/>
      <c r="BI200" s="762"/>
      <c r="BJ200" s="762"/>
      <c r="BK200" s="762"/>
      <c r="BL200" s="763"/>
      <c r="BO200" s="58"/>
      <c r="BP200" s="58"/>
      <c r="BQ200" s="58"/>
      <c r="BR200" s="58"/>
      <c r="BS200" s="58"/>
      <c r="BT200" s="58"/>
      <c r="BU200" s="58"/>
      <c r="DS200" s="761"/>
      <c r="DT200" s="762"/>
      <c r="DU200" s="762"/>
      <c r="DV200" s="762"/>
      <c r="DW200" s="762"/>
      <c r="DX200" s="762"/>
      <c r="DY200" s="762"/>
      <c r="DZ200" s="763"/>
    </row>
    <row r="201" spans="1:196" ht="18.75" customHeight="1">
      <c r="B201" s="58"/>
      <c r="C201" s="129" t="s">
        <v>1011</v>
      </c>
      <c r="D201" s="58"/>
      <c r="E201" s="58"/>
      <c r="F201" s="58"/>
      <c r="G201" s="58"/>
      <c r="BP201" s="58"/>
      <c r="BQ201" s="129" t="s">
        <v>112</v>
      </c>
      <c r="BR201" s="58"/>
      <c r="BS201" s="58"/>
      <c r="BT201" s="58"/>
      <c r="BU201" s="58"/>
    </row>
    <row r="202" spans="1:196" ht="18.75" customHeight="1" thickBot="1">
      <c r="A202" s="59"/>
      <c r="B202" s="58"/>
      <c r="C202" s="58"/>
      <c r="D202" s="58"/>
      <c r="E202" s="58"/>
      <c r="F202" s="58"/>
      <c r="G202" s="58"/>
      <c r="BO202" s="59"/>
      <c r="BP202" s="58"/>
      <c r="BQ202" s="58"/>
      <c r="BR202" s="58"/>
      <c r="BS202" s="58"/>
      <c r="BT202" s="58"/>
      <c r="BU202" s="58"/>
    </row>
    <row r="203" spans="1:196" ht="18.75" customHeight="1">
      <c r="B203" s="58"/>
      <c r="C203" s="58"/>
      <c r="D203" s="58"/>
      <c r="E203" s="58"/>
      <c r="F203" s="58"/>
      <c r="G203" s="58"/>
      <c r="H203" s="58"/>
      <c r="I203" s="58"/>
      <c r="J203" s="58"/>
      <c r="K203" s="58"/>
      <c r="L203" s="58"/>
      <c r="M203" s="58"/>
      <c r="N203" s="58"/>
      <c r="O203" s="58"/>
      <c r="P203" s="58"/>
      <c r="Q203" s="58"/>
      <c r="R203" s="58"/>
      <c r="S203" s="58"/>
      <c r="T203" s="58"/>
      <c r="U203" s="274"/>
      <c r="V203" s="274"/>
      <c r="W203" s="274"/>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9"/>
      <c r="AT203" s="58"/>
      <c r="AU203" s="58"/>
      <c r="AV203" s="58"/>
      <c r="AW203" s="58"/>
      <c r="AX203" s="58"/>
      <c r="AY203" s="58"/>
      <c r="AZ203" s="58"/>
      <c r="BA203" s="58"/>
      <c r="BB203" s="58"/>
      <c r="BC203" s="58"/>
      <c r="BD203" s="58"/>
      <c r="BE203" s="58"/>
      <c r="BF203" s="58"/>
      <c r="BG203" s="58"/>
      <c r="BH203" s="58"/>
      <c r="BI203" s="58"/>
      <c r="BJ203" s="58"/>
      <c r="BK203" s="58"/>
      <c r="BR203" s="823" t="s">
        <v>83</v>
      </c>
      <c r="BS203" s="824"/>
      <c r="BT203" s="824"/>
      <c r="BU203" s="824"/>
      <c r="BV203" s="824"/>
      <c r="BW203" s="824"/>
      <c r="BX203" s="824"/>
      <c r="BY203" s="848"/>
      <c r="BZ203" s="847" t="s">
        <v>73</v>
      </c>
      <c r="CA203" s="824"/>
      <c r="CB203" s="824"/>
      <c r="CC203" s="824"/>
      <c r="CD203" s="824"/>
      <c r="CE203" s="824"/>
      <c r="CF203" s="824"/>
      <c r="CG203" s="848"/>
      <c r="CH203" s="847" t="s">
        <v>82</v>
      </c>
      <c r="CI203" s="824"/>
      <c r="CJ203" s="824"/>
      <c r="CK203" s="824"/>
      <c r="CL203" s="824"/>
      <c r="CM203" s="824"/>
      <c r="CN203" s="824"/>
      <c r="CO203" s="848"/>
      <c r="CP203" s="851" t="s">
        <v>84</v>
      </c>
      <c r="CQ203" s="852"/>
      <c r="CR203" s="852"/>
      <c r="CS203" s="852"/>
      <c r="CT203" s="852"/>
      <c r="CU203" s="852"/>
      <c r="CV203" s="852"/>
      <c r="CW203" s="852"/>
      <c r="CX203" s="852"/>
      <c r="CY203" s="852"/>
      <c r="CZ203" s="852"/>
      <c r="DA203" s="852"/>
      <c r="DB203" s="852"/>
      <c r="DC203" s="852"/>
      <c r="DD203" s="852"/>
      <c r="DE203" s="852"/>
      <c r="DF203" s="852"/>
      <c r="DG203" s="852"/>
      <c r="DH203" s="852"/>
      <c r="DI203" s="853"/>
      <c r="DJ203" s="847" t="s">
        <v>85</v>
      </c>
      <c r="DK203" s="824"/>
      <c r="DL203" s="824"/>
      <c r="DM203" s="824"/>
      <c r="DN203" s="824"/>
      <c r="DO203" s="824"/>
      <c r="DP203" s="824"/>
      <c r="DQ203" s="848"/>
      <c r="DR203" s="847" t="s">
        <v>75</v>
      </c>
      <c r="DS203" s="824"/>
      <c r="DT203" s="824"/>
      <c r="DU203" s="824"/>
      <c r="DV203" s="824"/>
      <c r="DW203" s="824"/>
      <c r="DX203" s="824"/>
      <c r="DY203" s="825"/>
      <c r="DZ203" s="58"/>
      <c r="EA203" s="58"/>
      <c r="EE203" s="206"/>
      <c r="EF203" s="206"/>
      <c r="EG203" s="206"/>
      <c r="EH203" s="206"/>
      <c r="EI203" s="206"/>
      <c r="EJ203" s="206"/>
      <c r="EK203" s="206"/>
      <c r="EL203" s="206"/>
      <c r="EM203" s="206"/>
      <c r="EN203" s="206"/>
      <c r="EO203" s="206"/>
      <c r="EP203" s="206"/>
      <c r="EQ203" s="206"/>
      <c r="ER203" s="206"/>
      <c r="ES203" s="206"/>
      <c r="ET203" s="206"/>
      <c r="EU203" s="206"/>
      <c r="EV203" s="206"/>
      <c r="EW203" s="206"/>
      <c r="EX203" s="206"/>
      <c r="EY203" s="206"/>
      <c r="EZ203" s="206"/>
      <c r="FA203" s="206"/>
      <c r="FB203" s="206"/>
      <c r="FC203" s="206"/>
      <c r="FD203" s="206"/>
      <c r="FE203" s="206"/>
      <c r="FF203" s="206"/>
      <c r="FG203" s="206"/>
      <c r="FH203" s="206"/>
      <c r="FI203" s="206"/>
      <c r="FJ203" s="206"/>
      <c r="FK203" s="206"/>
      <c r="FL203" s="206"/>
      <c r="FM203" s="206"/>
      <c r="FN203" s="206"/>
      <c r="FO203" s="206"/>
      <c r="FP203" s="206"/>
      <c r="FQ203" s="206"/>
      <c r="FR203" s="206"/>
      <c r="FS203" s="206"/>
      <c r="FT203" s="206"/>
      <c r="FU203" s="206"/>
      <c r="FV203" s="206"/>
      <c r="FW203" s="206"/>
      <c r="FX203" s="206"/>
      <c r="FY203" s="206"/>
      <c r="FZ203" s="206"/>
      <c r="GA203" s="206"/>
      <c r="GB203" s="206"/>
      <c r="GC203" s="206"/>
      <c r="GD203" s="206"/>
      <c r="GE203" s="206"/>
      <c r="GF203" s="206"/>
      <c r="GG203" s="206"/>
      <c r="GH203" s="206"/>
      <c r="GI203" s="206"/>
      <c r="GJ203" s="206"/>
      <c r="GK203" s="206"/>
      <c r="GL203" s="206"/>
      <c r="GM203" s="206"/>
      <c r="GN203" s="241"/>
    </row>
    <row r="204" spans="1:196" ht="18.75" customHeight="1" thickBot="1">
      <c r="B204" s="58"/>
      <c r="C204" s="58"/>
      <c r="D204" s="58"/>
      <c r="E204" s="58"/>
      <c r="F204" s="58"/>
      <c r="G204" s="58"/>
      <c r="H204" s="58"/>
      <c r="I204" s="58"/>
      <c r="J204" s="58"/>
      <c r="K204" s="58"/>
      <c r="L204" s="58"/>
      <c r="M204" s="58"/>
      <c r="N204" s="58"/>
      <c r="O204" s="58"/>
      <c r="P204" s="58"/>
      <c r="Q204" s="58"/>
      <c r="R204" s="58"/>
      <c r="S204" s="58"/>
      <c r="T204" s="58"/>
      <c r="U204" s="274"/>
      <c r="V204" s="274"/>
      <c r="W204" s="274"/>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R204" s="826"/>
      <c r="BS204" s="827"/>
      <c r="BT204" s="827"/>
      <c r="BU204" s="827"/>
      <c r="BV204" s="827"/>
      <c r="BW204" s="827"/>
      <c r="BX204" s="827"/>
      <c r="BY204" s="850"/>
      <c r="BZ204" s="849"/>
      <c r="CA204" s="827"/>
      <c r="CB204" s="827"/>
      <c r="CC204" s="827"/>
      <c r="CD204" s="827"/>
      <c r="CE204" s="827"/>
      <c r="CF204" s="827"/>
      <c r="CG204" s="850"/>
      <c r="CH204" s="849"/>
      <c r="CI204" s="827"/>
      <c r="CJ204" s="827"/>
      <c r="CK204" s="827"/>
      <c r="CL204" s="827"/>
      <c r="CM204" s="827"/>
      <c r="CN204" s="827"/>
      <c r="CO204" s="850"/>
      <c r="CP204" s="854" t="s">
        <v>130</v>
      </c>
      <c r="CQ204" s="855"/>
      <c r="CR204" s="855"/>
      <c r="CS204" s="855"/>
      <c r="CT204" s="855"/>
      <c r="CU204" s="855"/>
      <c r="CV204" s="855"/>
      <c r="CW204" s="855"/>
      <c r="CX204" s="855"/>
      <c r="CY204" s="856"/>
      <c r="CZ204" s="854" t="s">
        <v>131</v>
      </c>
      <c r="DA204" s="855"/>
      <c r="DB204" s="855"/>
      <c r="DC204" s="855"/>
      <c r="DD204" s="855"/>
      <c r="DE204" s="855"/>
      <c r="DF204" s="855"/>
      <c r="DG204" s="855"/>
      <c r="DH204" s="855"/>
      <c r="DI204" s="856"/>
      <c r="DJ204" s="849"/>
      <c r="DK204" s="827"/>
      <c r="DL204" s="827"/>
      <c r="DM204" s="827"/>
      <c r="DN204" s="827"/>
      <c r="DO204" s="827"/>
      <c r="DP204" s="827"/>
      <c r="DQ204" s="850"/>
      <c r="DR204" s="849"/>
      <c r="DS204" s="827"/>
      <c r="DT204" s="827"/>
      <c r="DU204" s="827"/>
      <c r="DV204" s="827"/>
      <c r="DW204" s="827"/>
      <c r="DX204" s="827"/>
      <c r="DY204" s="828"/>
      <c r="DZ204" s="58"/>
      <c r="EA204" s="58"/>
      <c r="EE204" s="206"/>
      <c r="EF204" s="206"/>
      <c r="EG204" s="206"/>
      <c r="EH204" s="206"/>
      <c r="EI204" s="206"/>
      <c r="EJ204" s="206"/>
      <c r="EK204" s="206"/>
      <c r="EL204" s="206"/>
      <c r="EM204" s="206"/>
      <c r="EN204" s="206"/>
      <c r="EO204" s="206"/>
      <c r="EP204" s="206"/>
      <c r="EQ204" s="206"/>
      <c r="ER204" s="206"/>
      <c r="ES204" s="206"/>
      <c r="ET204" s="206"/>
      <c r="EU204" s="206"/>
      <c r="EV204" s="206"/>
      <c r="EW204" s="206"/>
      <c r="EX204" s="206"/>
      <c r="EY204" s="206"/>
      <c r="EZ204" s="206"/>
      <c r="FA204" s="206"/>
      <c r="FB204" s="206"/>
      <c r="FC204" s="206"/>
      <c r="FD204" s="206"/>
      <c r="FE204" s="206"/>
      <c r="FF204" s="206"/>
      <c r="FG204" s="206"/>
      <c r="FH204" s="206"/>
      <c r="FI204" s="206"/>
      <c r="FJ204" s="206"/>
      <c r="FK204" s="206"/>
      <c r="FL204" s="206"/>
      <c r="FM204" s="206"/>
      <c r="FN204" s="206"/>
      <c r="FO204" s="206"/>
      <c r="FP204" s="206"/>
      <c r="FQ204" s="206"/>
      <c r="FR204" s="206"/>
      <c r="FS204" s="206"/>
      <c r="FT204" s="206"/>
      <c r="FU204" s="206"/>
      <c r="FV204" s="206"/>
      <c r="FW204" s="206"/>
      <c r="FX204" s="206"/>
      <c r="FY204" s="206"/>
      <c r="FZ204" s="206"/>
      <c r="GA204" s="206"/>
      <c r="GB204" s="206"/>
      <c r="GC204" s="206"/>
      <c r="GD204" s="206"/>
      <c r="GE204" s="206"/>
      <c r="GF204" s="206"/>
      <c r="GG204" s="206"/>
      <c r="GH204" s="206"/>
      <c r="GI204" s="206"/>
      <c r="GJ204" s="206"/>
      <c r="GK204" s="206"/>
      <c r="GL204" s="206"/>
      <c r="GM204" s="206"/>
      <c r="GN204" s="241"/>
    </row>
    <row r="205" spans="1:196" ht="26.1" customHeight="1">
      <c r="B205" s="58"/>
      <c r="C205" s="58"/>
      <c r="D205" s="58"/>
      <c r="E205" s="58"/>
      <c r="F205" s="58"/>
      <c r="G205" s="58"/>
      <c r="H205" s="58"/>
      <c r="I205" s="58"/>
      <c r="J205" s="58"/>
      <c r="K205" s="58"/>
      <c r="L205" s="58"/>
      <c r="M205" s="58"/>
      <c r="N205" s="58"/>
      <c r="O205" s="58"/>
      <c r="P205" s="58"/>
      <c r="Q205" s="58"/>
      <c r="R205" s="58"/>
      <c r="S205" s="58"/>
      <c r="T205" s="58"/>
      <c r="U205" s="274"/>
      <c r="V205" s="274"/>
      <c r="W205" s="274"/>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R205" s="859" t="s">
        <v>292</v>
      </c>
      <c r="BS205" s="857"/>
      <c r="BT205" s="857"/>
      <c r="BU205" s="857"/>
      <c r="BV205" s="857"/>
      <c r="BW205" s="857"/>
      <c r="BX205" s="857"/>
      <c r="BY205" s="857"/>
      <c r="BZ205" s="857" t="s">
        <v>288</v>
      </c>
      <c r="CA205" s="857"/>
      <c r="CB205" s="857"/>
      <c r="CC205" s="857"/>
      <c r="CD205" s="857"/>
      <c r="CE205" s="857"/>
      <c r="CF205" s="857"/>
      <c r="CG205" s="857"/>
      <c r="CH205" s="857">
        <v>1</v>
      </c>
      <c r="CI205" s="857"/>
      <c r="CJ205" s="857"/>
      <c r="CK205" s="857"/>
      <c r="CL205" s="857"/>
      <c r="CM205" s="857"/>
      <c r="CN205" s="857"/>
      <c r="CO205" s="857"/>
      <c r="CP205" s="860" t="s">
        <v>294</v>
      </c>
      <c r="CQ205" s="861"/>
      <c r="CR205" s="861"/>
      <c r="CS205" s="861"/>
      <c r="CT205" s="861"/>
      <c r="CU205" s="861"/>
      <c r="CV205" s="861"/>
      <c r="CW205" s="861"/>
      <c r="CX205" s="861"/>
      <c r="CY205" s="862"/>
      <c r="CZ205" s="860" t="s">
        <v>295</v>
      </c>
      <c r="DA205" s="861"/>
      <c r="DB205" s="861"/>
      <c r="DC205" s="861"/>
      <c r="DD205" s="861"/>
      <c r="DE205" s="861"/>
      <c r="DF205" s="861"/>
      <c r="DG205" s="861"/>
      <c r="DH205" s="861"/>
      <c r="DI205" s="862"/>
      <c r="DJ205" s="857" t="s">
        <v>290</v>
      </c>
      <c r="DK205" s="857"/>
      <c r="DL205" s="857"/>
      <c r="DM205" s="857"/>
      <c r="DN205" s="857"/>
      <c r="DO205" s="857"/>
      <c r="DP205" s="857"/>
      <c r="DQ205" s="857"/>
      <c r="DR205" s="857" t="s">
        <v>296</v>
      </c>
      <c r="DS205" s="857"/>
      <c r="DT205" s="857"/>
      <c r="DU205" s="857"/>
      <c r="DV205" s="857"/>
      <c r="DW205" s="857"/>
      <c r="DX205" s="857"/>
      <c r="DY205" s="858"/>
      <c r="DZ205" s="58"/>
      <c r="EA205" s="58"/>
      <c r="EE205" s="206"/>
      <c r="EF205" s="206"/>
      <c r="EG205" s="206"/>
      <c r="EH205" s="206"/>
      <c r="EI205" s="206"/>
      <c r="EJ205" s="206"/>
      <c r="EK205" s="206"/>
      <c r="EL205" s="206"/>
      <c r="EM205" s="206"/>
      <c r="EN205" s="206"/>
      <c r="EO205" s="206"/>
      <c r="EP205" s="206"/>
      <c r="EQ205" s="206"/>
      <c r="ER205" s="206"/>
      <c r="ES205" s="206"/>
      <c r="ET205" s="206"/>
      <c r="EU205" s="206"/>
      <c r="EV205" s="206"/>
      <c r="EW205" s="206"/>
      <c r="EX205" s="206"/>
      <c r="EY205" s="206"/>
      <c r="EZ205" s="206"/>
      <c r="FA205" s="206"/>
      <c r="FB205" s="206"/>
      <c r="FC205" s="206"/>
      <c r="FD205" s="206"/>
      <c r="FE205" s="206"/>
      <c r="FF205" s="206"/>
      <c r="FG205" s="206"/>
      <c r="FH205" s="206"/>
      <c r="FI205" s="206"/>
      <c r="FJ205" s="206"/>
      <c r="FK205" s="206"/>
      <c r="FL205" s="206"/>
      <c r="FM205" s="206"/>
      <c r="FN205" s="206"/>
      <c r="FO205" s="206"/>
      <c r="FP205" s="206"/>
      <c r="FQ205" s="206"/>
      <c r="FR205" s="206"/>
      <c r="FS205" s="206"/>
      <c r="FT205" s="206"/>
      <c r="FU205" s="206"/>
      <c r="FV205" s="206"/>
      <c r="FW205" s="206"/>
      <c r="FX205" s="206"/>
      <c r="FY205" s="206"/>
      <c r="FZ205" s="206"/>
      <c r="GA205" s="206"/>
      <c r="GB205" s="206"/>
      <c r="GC205" s="206"/>
      <c r="GD205" s="206"/>
      <c r="GE205" s="206"/>
      <c r="GF205" s="206"/>
      <c r="GG205" s="206"/>
      <c r="GH205" s="206"/>
      <c r="GI205" s="206"/>
      <c r="GJ205" s="206"/>
      <c r="GK205" s="206"/>
      <c r="GL205" s="206"/>
      <c r="GM205" s="206"/>
      <c r="GN205" s="242"/>
    </row>
    <row r="206" spans="1:196" ht="26.1" customHeight="1">
      <c r="B206" s="58"/>
      <c r="C206" s="58"/>
      <c r="D206" s="58"/>
      <c r="E206" s="58"/>
      <c r="F206" s="58"/>
      <c r="G206" s="58"/>
      <c r="H206" s="58"/>
      <c r="I206" s="58"/>
      <c r="J206" s="58"/>
      <c r="K206" s="58"/>
      <c r="L206" s="58"/>
      <c r="M206" s="58"/>
      <c r="N206" s="58"/>
      <c r="O206" s="58"/>
      <c r="P206" s="58"/>
      <c r="Q206" s="58"/>
      <c r="R206" s="58"/>
      <c r="S206" s="58"/>
      <c r="T206" s="58"/>
      <c r="U206" s="274"/>
      <c r="V206" s="274"/>
      <c r="W206" s="274"/>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R206" s="843"/>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9"/>
      <c r="CQ206" s="840"/>
      <c r="CR206" s="840"/>
      <c r="CS206" s="840"/>
      <c r="CT206" s="840"/>
      <c r="CU206" s="840"/>
      <c r="CV206" s="840"/>
      <c r="CW206" s="840"/>
      <c r="CX206" s="840"/>
      <c r="CY206" s="841"/>
      <c r="CZ206" s="839"/>
      <c r="DA206" s="840"/>
      <c r="DB206" s="840"/>
      <c r="DC206" s="840"/>
      <c r="DD206" s="840"/>
      <c r="DE206" s="840"/>
      <c r="DF206" s="840"/>
      <c r="DG206" s="840"/>
      <c r="DH206" s="840"/>
      <c r="DI206" s="841"/>
      <c r="DJ206" s="838"/>
      <c r="DK206" s="838"/>
      <c r="DL206" s="838"/>
      <c r="DM206" s="838"/>
      <c r="DN206" s="838"/>
      <c r="DO206" s="838"/>
      <c r="DP206" s="838"/>
      <c r="DQ206" s="838"/>
      <c r="DR206" s="838"/>
      <c r="DS206" s="838"/>
      <c r="DT206" s="838"/>
      <c r="DU206" s="838"/>
      <c r="DV206" s="838"/>
      <c r="DW206" s="838"/>
      <c r="DX206" s="838"/>
      <c r="DY206" s="842"/>
      <c r="DZ206" s="58"/>
      <c r="EA206" s="58"/>
      <c r="EE206" s="206"/>
      <c r="EF206" s="206"/>
      <c r="EG206" s="206"/>
      <c r="EH206" s="206"/>
      <c r="EI206" s="206"/>
      <c r="EJ206" s="206"/>
      <c r="EK206" s="206"/>
      <c r="EL206" s="206"/>
      <c r="EM206" s="206"/>
      <c r="EN206" s="206"/>
      <c r="EO206" s="206"/>
      <c r="EP206" s="206"/>
      <c r="EQ206" s="206"/>
      <c r="ER206" s="206"/>
      <c r="ES206" s="206"/>
      <c r="ET206" s="206"/>
      <c r="EU206" s="206"/>
      <c r="EV206" s="206"/>
      <c r="EW206" s="206"/>
      <c r="EX206" s="206"/>
      <c r="EY206" s="206"/>
      <c r="EZ206" s="206"/>
      <c r="FA206" s="206"/>
      <c r="FB206" s="206"/>
      <c r="FC206" s="206"/>
      <c r="FD206" s="206"/>
      <c r="FE206" s="206"/>
      <c r="FF206" s="206"/>
      <c r="FG206" s="206"/>
      <c r="FH206" s="206"/>
      <c r="FI206" s="206"/>
      <c r="FJ206" s="206"/>
      <c r="FK206" s="206"/>
      <c r="FL206" s="206"/>
      <c r="FM206" s="206"/>
      <c r="FN206" s="206"/>
      <c r="FO206" s="206"/>
      <c r="FP206" s="206"/>
      <c r="FQ206" s="206"/>
      <c r="FR206" s="206"/>
      <c r="FS206" s="206"/>
      <c r="FT206" s="206"/>
      <c r="FU206" s="206"/>
      <c r="FV206" s="206"/>
      <c r="FW206" s="206"/>
      <c r="FX206" s="206"/>
      <c r="FY206" s="206"/>
      <c r="FZ206" s="206"/>
      <c r="GA206" s="206"/>
      <c r="GB206" s="206"/>
      <c r="GC206" s="206"/>
      <c r="GD206" s="206"/>
      <c r="GE206" s="206"/>
      <c r="GF206" s="206"/>
      <c r="GG206" s="206"/>
      <c r="GH206" s="206"/>
      <c r="GI206" s="206"/>
      <c r="GJ206" s="206"/>
      <c r="GK206" s="206"/>
      <c r="GL206" s="206"/>
      <c r="GM206" s="206"/>
      <c r="GN206" s="242"/>
    </row>
    <row r="207" spans="1:196" ht="26.1" customHeight="1">
      <c r="B207" s="58"/>
      <c r="C207" s="58"/>
      <c r="D207" s="58"/>
      <c r="E207" s="58"/>
      <c r="F207" s="58"/>
      <c r="G207" s="58"/>
      <c r="H207" s="58"/>
      <c r="I207" s="58"/>
      <c r="J207" s="58"/>
      <c r="K207" s="58"/>
      <c r="L207" s="58"/>
      <c r="M207" s="58"/>
      <c r="N207" s="58"/>
      <c r="O207" s="58"/>
      <c r="P207" s="58"/>
      <c r="Q207" s="58"/>
      <c r="R207" s="58"/>
      <c r="S207" s="58"/>
      <c r="T207" s="58"/>
      <c r="U207" s="274"/>
      <c r="V207" s="274"/>
      <c r="W207" s="274"/>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R207" s="843"/>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9"/>
      <c r="CQ207" s="840"/>
      <c r="CR207" s="840"/>
      <c r="CS207" s="840"/>
      <c r="CT207" s="840"/>
      <c r="CU207" s="840"/>
      <c r="CV207" s="840"/>
      <c r="CW207" s="840"/>
      <c r="CX207" s="840"/>
      <c r="CY207" s="841"/>
      <c r="CZ207" s="839"/>
      <c r="DA207" s="840"/>
      <c r="DB207" s="840"/>
      <c r="DC207" s="840"/>
      <c r="DD207" s="840"/>
      <c r="DE207" s="840"/>
      <c r="DF207" s="840"/>
      <c r="DG207" s="840"/>
      <c r="DH207" s="840"/>
      <c r="DI207" s="841"/>
      <c r="DJ207" s="838"/>
      <c r="DK207" s="838"/>
      <c r="DL207" s="838"/>
      <c r="DM207" s="838"/>
      <c r="DN207" s="838"/>
      <c r="DO207" s="838"/>
      <c r="DP207" s="838"/>
      <c r="DQ207" s="838"/>
      <c r="DR207" s="838"/>
      <c r="DS207" s="838"/>
      <c r="DT207" s="838"/>
      <c r="DU207" s="838"/>
      <c r="DV207" s="838"/>
      <c r="DW207" s="838"/>
      <c r="DX207" s="838"/>
      <c r="DY207" s="842"/>
      <c r="DZ207" s="58"/>
      <c r="EA207" s="58"/>
      <c r="EE207" s="206"/>
      <c r="EF207" s="206"/>
      <c r="EG207" s="206"/>
      <c r="EH207" s="206"/>
      <c r="EI207" s="206"/>
      <c r="EJ207" s="206"/>
      <c r="EK207" s="206"/>
      <c r="EL207" s="206"/>
      <c r="EM207" s="206"/>
      <c r="EN207" s="206"/>
      <c r="EO207" s="206"/>
      <c r="EP207" s="206"/>
      <c r="EQ207" s="206"/>
      <c r="ER207" s="206"/>
      <c r="ES207" s="206"/>
      <c r="ET207" s="206"/>
      <c r="EU207" s="206"/>
      <c r="EV207" s="206"/>
      <c r="EW207" s="206"/>
      <c r="EX207" s="206"/>
      <c r="EY207" s="206"/>
      <c r="EZ207" s="206"/>
      <c r="FA207" s="206"/>
      <c r="FB207" s="206"/>
      <c r="FC207" s="206"/>
      <c r="FD207" s="206"/>
      <c r="FE207" s="206"/>
      <c r="FF207" s="206"/>
      <c r="FG207" s="206"/>
      <c r="FH207" s="206"/>
      <c r="FI207" s="206"/>
      <c r="FJ207" s="206"/>
      <c r="FK207" s="206"/>
      <c r="FL207" s="206"/>
      <c r="FM207" s="206"/>
      <c r="FN207" s="206"/>
      <c r="FO207" s="206"/>
      <c r="FP207" s="206"/>
      <c r="FQ207" s="206"/>
      <c r="FR207" s="206"/>
      <c r="FS207" s="206"/>
      <c r="FT207" s="206"/>
      <c r="FU207" s="206"/>
      <c r="FV207" s="206"/>
      <c r="FW207" s="206"/>
      <c r="FX207" s="206"/>
      <c r="FY207" s="206"/>
      <c r="FZ207" s="206"/>
      <c r="GA207" s="206"/>
      <c r="GB207" s="206"/>
      <c r="GC207" s="206"/>
      <c r="GD207" s="206"/>
      <c r="GE207" s="206"/>
      <c r="GF207" s="206"/>
      <c r="GG207" s="206"/>
      <c r="GH207" s="206"/>
      <c r="GI207" s="206"/>
      <c r="GJ207" s="206"/>
      <c r="GK207" s="206"/>
      <c r="GL207" s="206"/>
      <c r="GM207" s="206"/>
      <c r="GN207" s="242"/>
    </row>
    <row r="208" spans="1:196" ht="26.1" customHeight="1">
      <c r="B208" s="58"/>
      <c r="C208" s="58"/>
      <c r="D208" s="58"/>
      <c r="E208" s="58"/>
      <c r="F208" s="58"/>
      <c r="G208" s="58"/>
      <c r="H208" s="58"/>
      <c r="I208" s="58"/>
      <c r="J208" s="58"/>
      <c r="K208" s="58"/>
      <c r="L208" s="58"/>
      <c r="M208" s="58"/>
      <c r="N208" s="58"/>
      <c r="O208" s="58"/>
      <c r="P208" s="58"/>
      <c r="Q208" s="58"/>
      <c r="R208" s="58"/>
      <c r="S208" s="58"/>
      <c r="T208" s="58"/>
      <c r="U208" s="274"/>
      <c r="V208" s="274"/>
      <c r="W208" s="274"/>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R208" s="843"/>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9"/>
      <c r="CQ208" s="840"/>
      <c r="CR208" s="840"/>
      <c r="CS208" s="840"/>
      <c r="CT208" s="840"/>
      <c r="CU208" s="840"/>
      <c r="CV208" s="840"/>
      <c r="CW208" s="840"/>
      <c r="CX208" s="840"/>
      <c r="CY208" s="841"/>
      <c r="CZ208" s="839"/>
      <c r="DA208" s="840"/>
      <c r="DB208" s="840"/>
      <c r="DC208" s="840"/>
      <c r="DD208" s="840"/>
      <c r="DE208" s="840"/>
      <c r="DF208" s="840"/>
      <c r="DG208" s="840"/>
      <c r="DH208" s="840"/>
      <c r="DI208" s="841"/>
      <c r="DJ208" s="838"/>
      <c r="DK208" s="838"/>
      <c r="DL208" s="838"/>
      <c r="DM208" s="838"/>
      <c r="DN208" s="838"/>
      <c r="DO208" s="838"/>
      <c r="DP208" s="838"/>
      <c r="DQ208" s="838"/>
      <c r="DR208" s="838"/>
      <c r="DS208" s="838"/>
      <c r="DT208" s="838"/>
      <c r="DU208" s="838"/>
      <c r="DV208" s="838"/>
      <c r="DW208" s="838"/>
      <c r="DX208" s="838"/>
      <c r="DY208" s="842"/>
      <c r="DZ208" s="58"/>
      <c r="EA208" s="58"/>
      <c r="EE208" s="206"/>
      <c r="EF208" s="206"/>
      <c r="EG208" s="206"/>
      <c r="EH208" s="206"/>
      <c r="EI208" s="206"/>
      <c r="EJ208" s="206"/>
      <c r="EK208" s="206"/>
      <c r="EL208" s="206"/>
      <c r="EM208" s="206"/>
      <c r="EN208" s="206"/>
      <c r="EO208" s="206"/>
      <c r="EP208" s="206"/>
      <c r="EQ208" s="206"/>
      <c r="ER208" s="206"/>
      <c r="ES208" s="206"/>
      <c r="ET208" s="206"/>
      <c r="EU208" s="206"/>
      <c r="EV208" s="206"/>
      <c r="EW208" s="206"/>
      <c r="EX208" s="206"/>
      <c r="EY208" s="206"/>
      <c r="EZ208" s="206"/>
      <c r="FA208" s="206"/>
      <c r="FB208" s="206"/>
      <c r="FC208" s="206"/>
      <c r="FD208" s="206"/>
      <c r="FE208" s="206"/>
      <c r="FF208" s="206"/>
      <c r="FG208" s="206"/>
      <c r="FH208" s="206"/>
      <c r="FI208" s="206"/>
      <c r="FJ208" s="206"/>
      <c r="FK208" s="206"/>
      <c r="FL208" s="206"/>
      <c r="FM208" s="206"/>
      <c r="FN208" s="206"/>
      <c r="FO208" s="206"/>
      <c r="FP208" s="206"/>
      <c r="FQ208" s="206"/>
      <c r="FR208" s="206"/>
      <c r="FS208" s="206"/>
      <c r="FT208" s="206"/>
      <c r="FU208" s="206"/>
      <c r="FV208" s="206"/>
      <c r="FW208" s="206"/>
      <c r="FX208" s="206"/>
      <c r="FY208" s="206"/>
      <c r="FZ208" s="206"/>
      <c r="GA208" s="206"/>
      <c r="GB208" s="206"/>
      <c r="GC208" s="206"/>
      <c r="GD208" s="206"/>
      <c r="GE208" s="206"/>
      <c r="GF208" s="206"/>
      <c r="GG208" s="206"/>
      <c r="GH208" s="206"/>
      <c r="GI208" s="206"/>
      <c r="GJ208" s="206"/>
      <c r="GK208" s="206"/>
      <c r="GL208" s="206"/>
      <c r="GM208" s="206"/>
      <c r="GN208" s="242"/>
    </row>
    <row r="209" spans="2:196" ht="26.1" customHeight="1">
      <c r="B209" s="58"/>
      <c r="C209" s="58"/>
      <c r="D209" s="58"/>
      <c r="E209" s="58"/>
      <c r="F209" s="58"/>
      <c r="G209" s="58"/>
      <c r="H209" s="58"/>
      <c r="I209" s="58"/>
      <c r="J209" s="58"/>
      <c r="K209" s="58"/>
      <c r="L209" s="58"/>
      <c r="M209" s="58"/>
      <c r="N209" s="58"/>
      <c r="O209" s="58"/>
      <c r="P209" s="58"/>
      <c r="Q209" s="58"/>
      <c r="R209" s="58"/>
      <c r="S209" s="58"/>
      <c r="T209" s="58"/>
      <c r="U209" s="274"/>
      <c r="V209" s="274"/>
      <c r="W209" s="274"/>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R209" s="843"/>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9"/>
      <c r="CQ209" s="840"/>
      <c r="CR209" s="840"/>
      <c r="CS209" s="840"/>
      <c r="CT209" s="840"/>
      <c r="CU209" s="840"/>
      <c r="CV209" s="840"/>
      <c r="CW209" s="840"/>
      <c r="CX209" s="840"/>
      <c r="CY209" s="841"/>
      <c r="CZ209" s="839"/>
      <c r="DA209" s="840"/>
      <c r="DB209" s="840"/>
      <c r="DC209" s="840"/>
      <c r="DD209" s="840"/>
      <c r="DE209" s="840"/>
      <c r="DF209" s="840"/>
      <c r="DG209" s="840"/>
      <c r="DH209" s="840"/>
      <c r="DI209" s="841"/>
      <c r="DJ209" s="838"/>
      <c r="DK209" s="838"/>
      <c r="DL209" s="838"/>
      <c r="DM209" s="838"/>
      <c r="DN209" s="838"/>
      <c r="DO209" s="838"/>
      <c r="DP209" s="838"/>
      <c r="DQ209" s="838"/>
      <c r="DR209" s="838"/>
      <c r="DS209" s="838"/>
      <c r="DT209" s="838"/>
      <c r="DU209" s="838"/>
      <c r="DV209" s="838"/>
      <c r="DW209" s="838"/>
      <c r="DX209" s="838"/>
      <c r="DY209" s="842"/>
      <c r="DZ209" s="58"/>
      <c r="EA209" s="58"/>
      <c r="EE209" s="206"/>
      <c r="EF209" s="206"/>
      <c r="EG209" s="206"/>
      <c r="EH209" s="206"/>
      <c r="EI209" s="206"/>
      <c r="EJ209" s="206"/>
      <c r="EK209" s="206"/>
      <c r="EL209" s="206"/>
      <c r="EM209" s="206"/>
      <c r="EN209" s="206"/>
      <c r="EO209" s="206"/>
      <c r="EP209" s="206"/>
      <c r="EQ209" s="206"/>
      <c r="ER209" s="206"/>
      <c r="ES209" s="206"/>
      <c r="ET209" s="206"/>
      <c r="EU209" s="206"/>
      <c r="EV209" s="206"/>
      <c r="EW209" s="206"/>
      <c r="EX209" s="206"/>
      <c r="EY209" s="206"/>
      <c r="EZ209" s="206"/>
      <c r="FA209" s="206"/>
      <c r="FB209" s="206"/>
      <c r="FC209" s="206"/>
      <c r="FD209" s="206"/>
      <c r="FE209" s="206"/>
      <c r="FF209" s="206"/>
      <c r="FG209" s="206"/>
      <c r="FH209" s="206"/>
      <c r="FI209" s="206"/>
      <c r="FJ209" s="206"/>
      <c r="FK209" s="206"/>
      <c r="FL209" s="206"/>
      <c r="FM209" s="206"/>
      <c r="FN209" s="206"/>
      <c r="FO209" s="206"/>
      <c r="FP209" s="206"/>
      <c r="FQ209" s="206"/>
      <c r="FR209" s="206"/>
      <c r="FS209" s="206"/>
      <c r="FT209" s="206"/>
      <c r="FU209" s="206"/>
      <c r="FV209" s="206"/>
      <c r="FW209" s="206"/>
      <c r="FX209" s="206"/>
      <c r="FY209" s="206"/>
      <c r="FZ209" s="206"/>
      <c r="GA209" s="206"/>
      <c r="GB209" s="206"/>
      <c r="GC209" s="206"/>
      <c r="GD209" s="206"/>
      <c r="GE209" s="206"/>
      <c r="GF209" s="206"/>
      <c r="GG209" s="206"/>
      <c r="GH209" s="206"/>
      <c r="GI209" s="206"/>
      <c r="GJ209" s="206"/>
      <c r="GK209" s="206"/>
      <c r="GL209" s="206"/>
      <c r="GM209" s="206"/>
      <c r="GN209" s="242"/>
    </row>
    <row r="210" spans="2:196" ht="26.1" customHeight="1">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274"/>
      <c r="BI210" s="274"/>
      <c r="BJ210" s="274"/>
      <c r="BK210" s="274"/>
      <c r="BR210" s="843"/>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9"/>
      <c r="CQ210" s="840"/>
      <c r="CR210" s="840"/>
      <c r="CS210" s="840"/>
      <c r="CT210" s="840"/>
      <c r="CU210" s="840"/>
      <c r="CV210" s="840"/>
      <c r="CW210" s="840"/>
      <c r="CX210" s="840"/>
      <c r="CY210" s="841"/>
      <c r="CZ210" s="839"/>
      <c r="DA210" s="840"/>
      <c r="DB210" s="840"/>
      <c r="DC210" s="840"/>
      <c r="DD210" s="840"/>
      <c r="DE210" s="840"/>
      <c r="DF210" s="840"/>
      <c r="DG210" s="840"/>
      <c r="DH210" s="840"/>
      <c r="DI210" s="841"/>
      <c r="DJ210" s="838"/>
      <c r="DK210" s="838"/>
      <c r="DL210" s="838"/>
      <c r="DM210" s="838"/>
      <c r="DN210" s="838"/>
      <c r="DO210" s="838"/>
      <c r="DP210" s="838"/>
      <c r="DQ210" s="838"/>
      <c r="DR210" s="838"/>
      <c r="DS210" s="838"/>
      <c r="DT210" s="838"/>
      <c r="DU210" s="838"/>
      <c r="DV210" s="838"/>
      <c r="DW210" s="838"/>
      <c r="DX210" s="838"/>
      <c r="DY210" s="842"/>
      <c r="DZ210" s="58"/>
      <c r="EA210" s="58"/>
      <c r="EE210" s="206"/>
      <c r="EF210" s="206"/>
      <c r="EG210" s="206"/>
      <c r="EH210" s="206"/>
      <c r="EI210" s="206"/>
      <c r="EJ210" s="206"/>
      <c r="EK210" s="206"/>
      <c r="EL210" s="206"/>
      <c r="EM210" s="206"/>
      <c r="EN210" s="206"/>
      <c r="EO210" s="206"/>
      <c r="EP210" s="206"/>
      <c r="EQ210" s="206"/>
      <c r="ER210" s="206"/>
      <c r="ES210" s="206"/>
      <c r="ET210" s="206"/>
      <c r="EU210" s="206"/>
      <c r="EV210" s="206"/>
      <c r="EW210" s="206"/>
      <c r="EX210" s="206"/>
      <c r="EY210" s="206"/>
      <c r="EZ210" s="206"/>
      <c r="FA210" s="206"/>
      <c r="FB210" s="206"/>
      <c r="FC210" s="206"/>
      <c r="FD210" s="206"/>
      <c r="FE210" s="206"/>
      <c r="FF210" s="206"/>
      <c r="FG210" s="206"/>
      <c r="FH210" s="206"/>
      <c r="FI210" s="206"/>
      <c r="FJ210" s="206"/>
      <c r="FK210" s="206"/>
      <c r="FL210" s="206"/>
      <c r="FM210" s="206"/>
      <c r="FN210" s="206"/>
      <c r="FO210" s="206"/>
      <c r="FP210" s="206"/>
      <c r="FQ210" s="206"/>
      <c r="FR210" s="206"/>
      <c r="FS210" s="206"/>
      <c r="FT210" s="206"/>
      <c r="FU210" s="206"/>
      <c r="FV210" s="206"/>
      <c r="FW210" s="206"/>
      <c r="FX210" s="206"/>
      <c r="FY210" s="206"/>
      <c r="FZ210" s="206"/>
      <c r="GA210" s="206"/>
      <c r="GB210" s="206"/>
      <c r="GC210" s="206"/>
      <c r="GD210" s="206"/>
      <c r="GE210" s="206"/>
      <c r="GF210" s="206"/>
      <c r="GG210" s="206"/>
      <c r="GH210" s="206"/>
      <c r="GI210" s="206"/>
      <c r="GJ210" s="206"/>
      <c r="GK210" s="206"/>
      <c r="GL210" s="206"/>
      <c r="GM210" s="206"/>
      <c r="GN210" s="242"/>
    </row>
    <row r="211" spans="2:196" ht="26.1" customHeight="1">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R211" s="843"/>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9"/>
      <c r="CQ211" s="840"/>
      <c r="CR211" s="840"/>
      <c r="CS211" s="840"/>
      <c r="CT211" s="840"/>
      <c r="CU211" s="840"/>
      <c r="CV211" s="840"/>
      <c r="CW211" s="840"/>
      <c r="CX211" s="840"/>
      <c r="CY211" s="841"/>
      <c r="CZ211" s="839"/>
      <c r="DA211" s="840"/>
      <c r="DB211" s="840"/>
      <c r="DC211" s="840"/>
      <c r="DD211" s="840"/>
      <c r="DE211" s="840"/>
      <c r="DF211" s="840"/>
      <c r="DG211" s="840"/>
      <c r="DH211" s="840"/>
      <c r="DI211" s="841"/>
      <c r="DJ211" s="838"/>
      <c r="DK211" s="838"/>
      <c r="DL211" s="838"/>
      <c r="DM211" s="838"/>
      <c r="DN211" s="838"/>
      <c r="DO211" s="838"/>
      <c r="DP211" s="838"/>
      <c r="DQ211" s="838"/>
      <c r="DR211" s="838"/>
      <c r="DS211" s="838"/>
      <c r="DT211" s="838"/>
      <c r="DU211" s="838"/>
      <c r="DV211" s="838"/>
      <c r="DW211" s="838"/>
      <c r="DX211" s="838"/>
      <c r="DY211" s="842"/>
      <c r="DZ211" s="58"/>
      <c r="EA211" s="58"/>
      <c r="EE211" s="206"/>
      <c r="EF211" s="206"/>
      <c r="EG211" s="206"/>
      <c r="EH211" s="206"/>
      <c r="EI211" s="206"/>
      <c r="EJ211" s="206"/>
      <c r="EK211" s="206"/>
      <c r="EL211" s="206"/>
      <c r="EM211" s="206"/>
      <c r="EN211" s="206"/>
      <c r="EO211" s="206"/>
      <c r="EP211" s="206"/>
      <c r="EQ211" s="206"/>
      <c r="ER211" s="206"/>
      <c r="ES211" s="206"/>
      <c r="ET211" s="206"/>
      <c r="EU211" s="206"/>
      <c r="EV211" s="206"/>
      <c r="EW211" s="206"/>
      <c r="EX211" s="206"/>
      <c r="EY211" s="206"/>
      <c r="EZ211" s="206"/>
      <c r="FA211" s="206"/>
      <c r="FB211" s="206"/>
      <c r="FC211" s="206"/>
      <c r="FD211" s="206"/>
      <c r="FE211" s="206"/>
      <c r="FF211" s="206"/>
      <c r="FG211" s="206"/>
      <c r="FH211" s="206"/>
      <c r="FI211" s="206"/>
      <c r="FJ211" s="206"/>
      <c r="FK211" s="206"/>
      <c r="FL211" s="206"/>
      <c r="FM211" s="206"/>
      <c r="FN211" s="206"/>
      <c r="FO211" s="206"/>
      <c r="FP211" s="206"/>
      <c r="FQ211" s="206"/>
      <c r="FR211" s="206"/>
      <c r="FS211" s="206"/>
      <c r="FT211" s="206"/>
      <c r="FU211" s="206"/>
      <c r="FV211" s="206"/>
      <c r="FW211" s="206"/>
      <c r="FX211" s="206"/>
      <c r="FY211" s="206"/>
      <c r="FZ211" s="206"/>
      <c r="GA211" s="206"/>
      <c r="GB211" s="206"/>
      <c r="GC211" s="206"/>
      <c r="GD211" s="206"/>
      <c r="GE211" s="206"/>
      <c r="GF211" s="206"/>
      <c r="GG211" s="206"/>
      <c r="GH211" s="206"/>
      <c r="GI211" s="206"/>
      <c r="GJ211" s="206"/>
      <c r="GK211" s="206"/>
      <c r="GL211" s="206"/>
      <c r="GM211" s="206"/>
      <c r="GN211" s="242"/>
    </row>
    <row r="212" spans="2:196" ht="26.1" customHeight="1">
      <c r="B212" s="274"/>
      <c r="C212" s="274"/>
      <c r="D212" s="58"/>
      <c r="E212" s="58"/>
      <c r="F212" s="58"/>
      <c r="G212" s="58"/>
      <c r="H212" s="58"/>
      <c r="I212" s="58"/>
      <c r="J212" s="58"/>
      <c r="K212" s="58"/>
      <c r="L212" s="58"/>
      <c r="M212" s="58"/>
      <c r="N212" s="58"/>
      <c r="O212" s="58"/>
      <c r="P212" s="58"/>
      <c r="Q212" s="58"/>
      <c r="R212" s="58"/>
      <c r="S212" s="274"/>
      <c r="T212" s="58"/>
      <c r="U212" s="58"/>
      <c r="V212" s="58"/>
      <c r="W212" s="58"/>
      <c r="X212" s="58"/>
      <c r="Y212" s="58"/>
      <c r="Z212" s="58"/>
      <c r="AA212" s="58"/>
      <c r="AB212" s="58"/>
      <c r="AC212" s="58"/>
      <c r="AD212" s="58"/>
      <c r="AE212" s="58"/>
      <c r="AF212" s="274"/>
      <c r="AG212" s="58"/>
      <c r="AH212" s="58"/>
      <c r="AI212" s="58"/>
      <c r="AJ212" s="58"/>
      <c r="AK212" s="58"/>
      <c r="AL212" s="58"/>
      <c r="AM212" s="58"/>
      <c r="AN212" s="58"/>
      <c r="AO212" s="58"/>
      <c r="AP212" s="58"/>
      <c r="AQ212" s="58"/>
      <c r="AR212" s="58"/>
      <c r="AS212" s="274"/>
      <c r="AT212" s="58"/>
      <c r="AU212" s="58"/>
      <c r="AV212" s="58"/>
      <c r="AW212" s="58"/>
      <c r="AX212" s="58"/>
      <c r="AY212" s="58"/>
      <c r="AZ212" s="58"/>
      <c r="BA212" s="58"/>
      <c r="BB212" s="58"/>
      <c r="BC212" s="58"/>
      <c r="BD212" s="58"/>
      <c r="BE212" s="58"/>
      <c r="BF212" s="58"/>
      <c r="BG212" s="58"/>
      <c r="BH212" s="58"/>
      <c r="BI212" s="58"/>
      <c r="BJ212" s="58"/>
      <c r="BK212" s="58"/>
      <c r="BR212" s="843"/>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9"/>
      <c r="CQ212" s="840"/>
      <c r="CR212" s="840"/>
      <c r="CS212" s="840"/>
      <c r="CT212" s="840"/>
      <c r="CU212" s="840"/>
      <c r="CV212" s="840"/>
      <c r="CW212" s="840"/>
      <c r="CX212" s="840"/>
      <c r="CY212" s="841"/>
      <c r="CZ212" s="839"/>
      <c r="DA212" s="840"/>
      <c r="DB212" s="840"/>
      <c r="DC212" s="840"/>
      <c r="DD212" s="840"/>
      <c r="DE212" s="840"/>
      <c r="DF212" s="840"/>
      <c r="DG212" s="840"/>
      <c r="DH212" s="840"/>
      <c r="DI212" s="841"/>
      <c r="DJ212" s="838"/>
      <c r="DK212" s="838"/>
      <c r="DL212" s="838"/>
      <c r="DM212" s="838"/>
      <c r="DN212" s="838"/>
      <c r="DO212" s="838"/>
      <c r="DP212" s="838"/>
      <c r="DQ212" s="838"/>
      <c r="DR212" s="838"/>
      <c r="DS212" s="838"/>
      <c r="DT212" s="838"/>
      <c r="DU212" s="838"/>
      <c r="DV212" s="838"/>
      <c r="DW212" s="838"/>
      <c r="DX212" s="838"/>
      <c r="DY212" s="842"/>
      <c r="DZ212" s="58"/>
      <c r="EA212" s="58"/>
      <c r="EE212" s="206"/>
      <c r="EF212" s="206"/>
      <c r="EG212" s="206"/>
      <c r="EH212" s="206"/>
      <c r="EI212" s="206"/>
      <c r="EJ212" s="206"/>
      <c r="EK212" s="206"/>
      <c r="EL212" s="206"/>
      <c r="EM212" s="206"/>
      <c r="EN212" s="206"/>
      <c r="EO212" s="206"/>
      <c r="EP212" s="206"/>
      <c r="EQ212" s="206"/>
      <c r="ER212" s="206"/>
      <c r="ES212" s="206"/>
      <c r="ET212" s="206"/>
      <c r="EU212" s="206"/>
      <c r="EV212" s="206"/>
      <c r="EW212" s="206"/>
      <c r="EX212" s="206"/>
      <c r="EY212" s="206"/>
      <c r="EZ212" s="206"/>
      <c r="FA212" s="206"/>
      <c r="FB212" s="206"/>
      <c r="FC212" s="206"/>
      <c r="FD212" s="206"/>
      <c r="FE212" s="206"/>
      <c r="FF212" s="206"/>
      <c r="FG212" s="206"/>
      <c r="FH212" s="206"/>
      <c r="FI212" s="206"/>
      <c r="FJ212" s="206"/>
      <c r="FK212" s="206"/>
      <c r="FL212" s="206"/>
      <c r="FM212" s="206"/>
      <c r="FN212" s="206"/>
      <c r="FO212" s="206"/>
      <c r="FP212" s="206"/>
      <c r="FQ212" s="206"/>
      <c r="FR212" s="206"/>
      <c r="FS212" s="206"/>
      <c r="FT212" s="206"/>
      <c r="FU212" s="206"/>
      <c r="FV212" s="206"/>
      <c r="FW212" s="206"/>
      <c r="FX212" s="206"/>
      <c r="FY212" s="206"/>
      <c r="FZ212" s="206"/>
      <c r="GA212" s="206"/>
      <c r="GB212" s="206"/>
      <c r="GC212" s="206"/>
      <c r="GD212" s="206"/>
      <c r="GE212" s="206"/>
      <c r="GF212" s="206"/>
      <c r="GG212" s="206"/>
      <c r="GH212" s="206"/>
      <c r="GI212" s="206"/>
      <c r="GJ212" s="206"/>
      <c r="GK212" s="206"/>
      <c r="GL212" s="206"/>
      <c r="GM212" s="206"/>
      <c r="GN212" s="242"/>
    </row>
    <row r="213" spans="2:196" ht="26.1" customHeight="1">
      <c r="B213" s="274"/>
      <c r="C213" s="274"/>
      <c r="D213" s="58"/>
      <c r="E213" s="58"/>
      <c r="F213" s="58"/>
      <c r="G213" s="58"/>
      <c r="H213" s="58"/>
      <c r="I213" s="58"/>
      <c r="J213" s="58"/>
      <c r="K213" s="58"/>
      <c r="L213" s="58"/>
      <c r="M213" s="58"/>
      <c r="N213" s="58"/>
      <c r="O213" s="58"/>
      <c r="P213" s="58"/>
      <c r="Q213" s="58"/>
      <c r="R213" s="58"/>
      <c r="S213" s="274"/>
      <c r="T213" s="58"/>
      <c r="U213" s="58"/>
      <c r="V213" s="58"/>
      <c r="W213" s="58"/>
      <c r="X213" s="58"/>
      <c r="Y213" s="58"/>
      <c r="Z213" s="58"/>
      <c r="AA213" s="58"/>
      <c r="AB213" s="58"/>
      <c r="AC213" s="58"/>
      <c r="AD213" s="58"/>
      <c r="AE213" s="58"/>
      <c r="AF213" s="274"/>
      <c r="AG213" s="58"/>
      <c r="AH213" s="58"/>
      <c r="AI213" s="58"/>
      <c r="AJ213" s="58"/>
      <c r="AK213" s="58"/>
      <c r="AL213" s="58"/>
      <c r="AM213" s="58"/>
      <c r="AN213" s="58"/>
      <c r="AO213" s="58"/>
      <c r="AP213" s="58"/>
      <c r="AQ213" s="58"/>
      <c r="AR213" s="58"/>
      <c r="AS213" s="274"/>
      <c r="AT213" s="58"/>
      <c r="AU213" s="58"/>
      <c r="AV213" s="58"/>
      <c r="AW213" s="58"/>
      <c r="AX213" s="58"/>
      <c r="AY213" s="58"/>
      <c r="AZ213" s="58"/>
      <c r="BA213" s="58"/>
      <c r="BB213" s="58"/>
      <c r="BC213" s="58"/>
      <c r="BD213" s="58"/>
      <c r="BE213" s="58"/>
      <c r="BF213" s="58"/>
      <c r="BG213" s="58"/>
      <c r="BH213" s="58"/>
      <c r="BI213" s="58"/>
      <c r="BJ213" s="58"/>
      <c r="BK213" s="58"/>
      <c r="BR213" s="843"/>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9"/>
      <c r="CQ213" s="840"/>
      <c r="CR213" s="840"/>
      <c r="CS213" s="840"/>
      <c r="CT213" s="840"/>
      <c r="CU213" s="840"/>
      <c r="CV213" s="840"/>
      <c r="CW213" s="840"/>
      <c r="CX213" s="840"/>
      <c r="CY213" s="841"/>
      <c r="CZ213" s="839"/>
      <c r="DA213" s="840"/>
      <c r="DB213" s="840"/>
      <c r="DC213" s="840"/>
      <c r="DD213" s="840"/>
      <c r="DE213" s="840"/>
      <c r="DF213" s="840"/>
      <c r="DG213" s="840"/>
      <c r="DH213" s="840"/>
      <c r="DI213" s="841"/>
      <c r="DJ213" s="838"/>
      <c r="DK213" s="838"/>
      <c r="DL213" s="838"/>
      <c r="DM213" s="838"/>
      <c r="DN213" s="838"/>
      <c r="DO213" s="838"/>
      <c r="DP213" s="838"/>
      <c r="DQ213" s="838"/>
      <c r="DR213" s="838"/>
      <c r="DS213" s="838"/>
      <c r="DT213" s="838"/>
      <c r="DU213" s="838"/>
      <c r="DV213" s="838"/>
      <c r="DW213" s="838"/>
      <c r="DX213" s="838"/>
      <c r="DY213" s="842"/>
      <c r="DZ213" s="58"/>
      <c r="EA213" s="58"/>
      <c r="EE213" s="206"/>
      <c r="EF213" s="206"/>
      <c r="EG213" s="206"/>
      <c r="EH213" s="206"/>
      <c r="EI213" s="206"/>
      <c r="EJ213" s="206"/>
      <c r="EK213" s="206"/>
      <c r="EL213" s="206"/>
      <c r="EM213" s="206"/>
      <c r="EN213" s="206"/>
      <c r="EO213" s="206"/>
      <c r="EP213" s="206"/>
      <c r="EQ213" s="206"/>
      <c r="ER213" s="206"/>
      <c r="ES213" s="206"/>
      <c r="ET213" s="206"/>
      <c r="EU213" s="206"/>
      <c r="EV213" s="206"/>
      <c r="EW213" s="206"/>
      <c r="EX213" s="206"/>
      <c r="EY213" s="206"/>
      <c r="EZ213" s="206"/>
      <c r="FA213" s="206"/>
      <c r="FB213" s="206"/>
      <c r="FC213" s="206"/>
      <c r="FD213" s="206"/>
      <c r="FE213" s="206"/>
      <c r="FF213" s="206"/>
      <c r="FG213" s="206"/>
      <c r="FH213" s="206"/>
      <c r="FI213" s="206"/>
      <c r="FJ213" s="206"/>
      <c r="FK213" s="206"/>
      <c r="FL213" s="206"/>
      <c r="FM213" s="206"/>
      <c r="FN213" s="206"/>
      <c r="FO213" s="206"/>
      <c r="FP213" s="206"/>
      <c r="FQ213" s="206"/>
      <c r="FR213" s="206"/>
      <c r="FS213" s="206"/>
      <c r="FT213" s="206"/>
      <c r="FU213" s="206"/>
      <c r="FV213" s="206"/>
      <c r="FW213" s="206"/>
      <c r="FX213" s="206"/>
      <c r="FY213" s="206"/>
      <c r="FZ213" s="206"/>
      <c r="GA213" s="206"/>
      <c r="GB213" s="206"/>
      <c r="GC213" s="206"/>
      <c r="GD213" s="206"/>
      <c r="GE213" s="206"/>
      <c r="GF213" s="206"/>
      <c r="GG213" s="206"/>
      <c r="GH213" s="206"/>
      <c r="GI213" s="206"/>
      <c r="GJ213" s="206"/>
      <c r="GK213" s="206"/>
      <c r="GL213" s="206"/>
      <c r="GM213" s="206"/>
      <c r="GN213" s="242"/>
    </row>
    <row r="214" spans="2:196" ht="26.1" customHeight="1">
      <c r="B214" s="274"/>
      <c r="C214" s="274"/>
      <c r="D214" s="58"/>
      <c r="E214" s="58"/>
      <c r="F214" s="58"/>
      <c r="G214" s="58"/>
      <c r="H214" s="58"/>
      <c r="I214" s="58"/>
      <c r="J214" s="58"/>
      <c r="K214" s="58"/>
      <c r="L214" s="58"/>
      <c r="M214" s="58"/>
      <c r="N214" s="58"/>
      <c r="O214" s="58"/>
      <c r="P214" s="58"/>
      <c r="Q214" s="58"/>
      <c r="R214" s="58"/>
      <c r="S214" s="274"/>
      <c r="T214" s="58"/>
      <c r="U214" s="58"/>
      <c r="V214" s="58"/>
      <c r="W214" s="58"/>
      <c r="X214" s="58"/>
      <c r="Y214" s="58"/>
      <c r="Z214" s="58"/>
      <c r="AA214" s="58"/>
      <c r="AB214" s="58"/>
      <c r="AC214" s="58"/>
      <c r="AD214" s="58"/>
      <c r="AE214" s="58"/>
      <c r="AF214" s="274"/>
      <c r="AG214" s="58"/>
      <c r="AH214" s="58"/>
      <c r="AI214" s="58"/>
      <c r="AJ214" s="58"/>
      <c r="AK214" s="58"/>
      <c r="AL214" s="58"/>
      <c r="AM214" s="58"/>
      <c r="AN214" s="58"/>
      <c r="AO214" s="58"/>
      <c r="AP214" s="58"/>
      <c r="AQ214" s="58"/>
      <c r="AR214" s="58"/>
      <c r="AS214" s="274"/>
      <c r="AT214" s="58"/>
      <c r="AU214" s="58"/>
      <c r="AV214" s="58"/>
      <c r="AW214" s="58"/>
      <c r="AX214" s="58"/>
      <c r="AY214" s="58"/>
      <c r="AZ214" s="58"/>
      <c r="BA214" s="58"/>
      <c r="BB214" s="58"/>
      <c r="BC214" s="58"/>
      <c r="BD214" s="58"/>
      <c r="BE214" s="58"/>
      <c r="BF214" s="58"/>
      <c r="BG214" s="58"/>
      <c r="BH214" s="58"/>
      <c r="BI214" s="58"/>
      <c r="BJ214" s="58"/>
      <c r="BK214" s="58"/>
      <c r="BR214" s="843"/>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9"/>
      <c r="CQ214" s="840"/>
      <c r="CR214" s="840"/>
      <c r="CS214" s="840"/>
      <c r="CT214" s="840"/>
      <c r="CU214" s="840"/>
      <c r="CV214" s="840"/>
      <c r="CW214" s="840"/>
      <c r="CX214" s="840"/>
      <c r="CY214" s="841"/>
      <c r="CZ214" s="839"/>
      <c r="DA214" s="840"/>
      <c r="DB214" s="840"/>
      <c r="DC214" s="840"/>
      <c r="DD214" s="840"/>
      <c r="DE214" s="840"/>
      <c r="DF214" s="840"/>
      <c r="DG214" s="840"/>
      <c r="DH214" s="840"/>
      <c r="DI214" s="841"/>
      <c r="DJ214" s="838"/>
      <c r="DK214" s="838"/>
      <c r="DL214" s="838"/>
      <c r="DM214" s="838"/>
      <c r="DN214" s="838"/>
      <c r="DO214" s="838"/>
      <c r="DP214" s="838"/>
      <c r="DQ214" s="838"/>
      <c r="DR214" s="838"/>
      <c r="DS214" s="838"/>
      <c r="DT214" s="838"/>
      <c r="DU214" s="838"/>
      <c r="DV214" s="838"/>
      <c r="DW214" s="838"/>
      <c r="DX214" s="838"/>
      <c r="DY214" s="842"/>
      <c r="DZ214" s="58"/>
      <c r="EA214" s="58"/>
      <c r="EE214" s="206"/>
      <c r="EF214" s="206"/>
      <c r="EG214" s="206"/>
      <c r="EH214" s="206"/>
      <c r="EI214" s="206"/>
      <c r="EJ214" s="206"/>
      <c r="EK214" s="206"/>
      <c r="EL214" s="206"/>
      <c r="EM214" s="206"/>
      <c r="EN214" s="206"/>
      <c r="EO214" s="206"/>
      <c r="EP214" s="206"/>
      <c r="EQ214" s="206"/>
      <c r="ER214" s="206"/>
      <c r="ES214" s="206"/>
      <c r="ET214" s="206"/>
      <c r="EU214" s="206"/>
      <c r="EV214" s="206"/>
      <c r="EW214" s="206"/>
      <c r="EX214" s="206"/>
      <c r="EY214" s="206"/>
      <c r="EZ214" s="206"/>
      <c r="FA214" s="206"/>
      <c r="FB214" s="206"/>
      <c r="FC214" s="206"/>
      <c r="FD214" s="206"/>
      <c r="FE214" s="206"/>
      <c r="FF214" s="206"/>
      <c r="FG214" s="206"/>
      <c r="FH214" s="206"/>
      <c r="FI214" s="206"/>
      <c r="FJ214" s="206"/>
      <c r="FK214" s="206"/>
      <c r="FL214" s="206"/>
      <c r="FM214" s="206"/>
      <c r="FN214" s="206"/>
      <c r="FO214" s="206"/>
      <c r="FP214" s="206"/>
      <c r="FQ214" s="206"/>
      <c r="FR214" s="206"/>
      <c r="FS214" s="206"/>
      <c r="FT214" s="206"/>
      <c r="FU214" s="206"/>
      <c r="FV214" s="206"/>
      <c r="FW214" s="206"/>
      <c r="FX214" s="206"/>
      <c r="FY214" s="206"/>
      <c r="FZ214" s="206"/>
      <c r="GA214" s="206"/>
      <c r="GB214" s="206"/>
      <c r="GC214" s="206"/>
      <c r="GD214" s="206"/>
      <c r="GE214" s="206"/>
      <c r="GF214" s="206"/>
      <c r="GG214" s="206"/>
      <c r="GH214" s="206"/>
      <c r="GI214" s="206"/>
      <c r="GJ214" s="206"/>
      <c r="GK214" s="206"/>
      <c r="GL214" s="206"/>
      <c r="GM214" s="206"/>
      <c r="GN214" s="242"/>
    </row>
    <row r="215" spans="2:196" ht="26.1" customHeight="1">
      <c r="B215" s="274"/>
      <c r="C215" s="274"/>
      <c r="D215" s="58"/>
      <c r="E215" s="58"/>
      <c r="F215" s="58"/>
      <c r="G215" s="58"/>
      <c r="H215" s="58"/>
      <c r="I215" s="58"/>
      <c r="J215" s="58"/>
      <c r="K215" s="58"/>
      <c r="L215" s="58"/>
      <c r="M215" s="58"/>
      <c r="N215" s="58"/>
      <c r="O215" s="58"/>
      <c r="P215" s="58"/>
      <c r="Q215" s="58"/>
      <c r="R215" s="58"/>
      <c r="S215" s="274"/>
      <c r="T215" s="58"/>
      <c r="U215" s="58"/>
      <c r="V215" s="58"/>
      <c r="W215" s="58"/>
      <c r="X215" s="58"/>
      <c r="Y215" s="58"/>
      <c r="Z215" s="58"/>
      <c r="AA215" s="58"/>
      <c r="AB215" s="58"/>
      <c r="AC215" s="58"/>
      <c r="AD215" s="58"/>
      <c r="AE215" s="58"/>
      <c r="AF215" s="274"/>
      <c r="AG215" s="58"/>
      <c r="AH215" s="58"/>
      <c r="AI215" s="58"/>
      <c r="AJ215" s="58"/>
      <c r="AK215" s="58"/>
      <c r="AL215" s="58"/>
      <c r="AM215" s="58"/>
      <c r="AN215" s="58"/>
      <c r="AO215" s="58"/>
      <c r="AP215" s="58"/>
      <c r="AQ215" s="58"/>
      <c r="AR215" s="58"/>
      <c r="AS215" s="274"/>
      <c r="AT215" s="58"/>
      <c r="AU215" s="58"/>
      <c r="AV215" s="58"/>
      <c r="AW215" s="58"/>
      <c r="AX215" s="58"/>
      <c r="AY215" s="58"/>
      <c r="AZ215" s="58"/>
      <c r="BA215" s="58"/>
      <c r="BB215" s="58"/>
      <c r="BC215" s="58"/>
      <c r="BD215" s="58"/>
      <c r="BE215" s="58"/>
      <c r="BF215" s="58"/>
      <c r="BG215" s="58"/>
      <c r="BH215" s="58"/>
      <c r="BI215" s="58"/>
      <c r="BJ215" s="58"/>
      <c r="BK215" s="58"/>
      <c r="BR215" s="843"/>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9"/>
      <c r="CQ215" s="840"/>
      <c r="CR215" s="840"/>
      <c r="CS215" s="840"/>
      <c r="CT215" s="840"/>
      <c r="CU215" s="840"/>
      <c r="CV215" s="840"/>
      <c r="CW215" s="840"/>
      <c r="CX215" s="840"/>
      <c r="CY215" s="841"/>
      <c r="CZ215" s="839"/>
      <c r="DA215" s="840"/>
      <c r="DB215" s="840"/>
      <c r="DC215" s="840"/>
      <c r="DD215" s="840"/>
      <c r="DE215" s="840"/>
      <c r="DF215" s="840"/>
      <c r="DG215" s="840"/>
      <c r="DH215" s="840"/>
      <c r="DI215" s="841"/>
      <c r="DJ215" s="838"/>
      <c r="DK215" s="838"/>
      <c r="DL215" s="838"/>
      <c r="DM215" s="838"/>
      <c r="DN215" s="838"/>
      <c r="DO215" s="838"/>
      <c r="DP215" s="838"/>
      <c r="DQ215" s="838"/>
      <c r="DR215" s="838"/>
      <c r="DS215" s="838"/>
      <c r="DT215" s="838"/>
      <c r="DU215" s="838"/>
      <c r="DV215" s="838"/>
      <c r="DW215" s="838"/>
      <c r="DX215" s="838"/>
      <c r="DY215" s="842"/>
      <c r="DZ215" s="58"/>
      <c r="EA215" s="58"/>
      <c r="EE215" s="206"/>
      <c r="EF215" s="206"/>
      <c r="EG215" s="206"/>
      <c r="EH215" s="206"/>
      <c r="EI215" s="206"/>
      <c r="EJ215" s="206"/>
      <c r="EK215" s="206"/>
      <c r="EL215" s="206"/>
      <c r="EM215" s="206"/>
      <c r="EN215" s="206"/>
      <c r="EO215" s="206"/>
      <c r="EP215" s="206"/>
      <c r="EQ215" s="206"/>
      <c r="ER215" s="206"/>
      <c r="ES215" s="206"/>
      <c r="ET215" s="206"/>
      <c r="EU215" s="206"/>
      <c r="EV215" s="206"/>
      <c r="EW215" s="206"/>
      <c r="EX215" s="206"/>
      <c r="EY215" s="206"/>
      <c r="EZ215" s="206"/>
      <c r="FA215" s="206"/>
      <c r="FB215" s="206"/>
      <c r="FC215" s="206"/>
      <c r="FD215" s="206"/>
      <c r="FE215" s="206"/>
      <c r="FF215" s="206"/>
      <c r="FG215" s="206"/>
      <c r="FH215" s="206"/>
      <c r="FI215" s="206"/>
      <c r="FJ215" s="206"/>
      <c r="FK215" s="206"/>
      <c r="FL215" s="206"/>
      <c r="FM215" s="206"/>
      <c r="FN215" s="206"/>
      <c r="FO215" s="206"/>
      <c r="FP215" s="206"/>
      <c r="FQ215" s="206"/>
      <c r="FR215" s="206"/>
      <c r="FS215" s="206"/>
      <c r="FT215" s="206"/>
      <c r="FU215" s="206"/>
      <c r="FV215" s="206"/>
      <c r="FW215" s="206"/>
      <c r="FX215" s="206"/>
      <c r="FY215" s="206"/>
      <c r="FZ215" s="206"/>
      <c r="GA215" s="206"/>
      <c r="GB215" s="206"/>
      <c r="GC215" s="206"/>
      <c r="GD215" s="206"/>
      <c r="GE215" s="206"/>
      <c r="GF215" s="206"/>
      <c r="GG215" s="206"/>
      <c r="GH215" s="206"/>
      <c r="GI215" s="206"/>
      <c r="GJ215" s="206"/>
      <c r="GK215" s="206"/>
      <c r="GL215" s="206"/>
      <c r="GM215" s="206"/>
      <c r="GN215" s="242"/>
    </row>
    <row r="216" spans="2:196" ht="26.1" customHeight="1">
      <c r="B216" s="274"/>
      <c r="C216" s="274"/>
      <c r="D216" s="58"/>
      <c r="E216" s="58"/>
      <c r="F216" s="58"/>
      <c r="G216" s="58"/>
      <c r="H216" s="58"/>
      <c r="I216" s="58"/>
      <c r="J216" s="58"/>
      <c r="K216" s="58"/>
      <c r="L216" s="58"/>
      <c r="M216" s="58"/>
      <c r="N216" s="58"/>
      <c r="O216" s="58"/>
      <c r="P216" s="58"/>
      <c r="Q216" s="58"/>
      <c r="R216" s="58"/>
      <c r="S216" s="274"/>
      <c r="T216" s="58"/>
      <c r="U216" s="58"/>
      <c r="V216" s="58"/>
      <c r="W216" s="58"/>
      <c r="X216" s="58"/>
      <c r="Y216" s="58"/>
      <c r="Z216" s="58"/>
      <c r="AA216" s="58"/>
      <c r="AB216" s="58"/>
      <c r="AC216" s="58"/>
      <c r="AD216" s="58"/>
      <c r="AE216" s="58"/>
      <c r="AF216" s="274"/>
      <c r="AG216" s="58"/>
      <c r="AH216" s="58"/>
      <c r="AI216" s="58"/>
      <c r="AJ216" s="58"/>
      <c r="AK216" s="58"/>
      <c r="AL216" s="58"/>
      <c r="AM216" s="58"/>
      <c r="AN216" s="58"/>
      <c r="AO216" s="58"/>
      <c r="AP216" s="58"/>
      <c r="AQ216" s="58"/>
      <c r="AR216" s="58"/>
      <c r="AS216" s="274"/>
      <c r="AT216" s="58"/>
      <c r="AU216" s="58"/>
      <c r="AV216" s="58"/>
      <c r="AW216" s="58"/>
      <c r="AX216" s="58"/>
      <c r="AY216" s="58"/>
      <c r="AZ216" s="58"/>
      <c r="BA216" s="58"/>
      <c r="BB216" s="58"/>
      <c r="BC216" s="58"/>
      <c r="BD216" s="58"/>
      <c r="BE216" s="58"/>
      <c r="BF216" s="58"/>
      <c r="BG216" s="58"/>
      <c r="BH216" s="58"/>
      <c r="BI216" s="58"/>
      <c r="BJ216" s="58"/>
      <c r="BK216" s="58"/>
      <c r="BR216" s="843"/>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9"/>
      <c r="CQ216" s="840"/>
      <c r="CR216" s="840"/>
      <c r="CS216" s="840"/>
      <c r="CT216" s="840"/>
      <c r="CU216" s="840"/>
      <c r="CV216" s="840"/>
      <c r="CW216" s="840"/>
      <c r="CX216" s="840"/>
      <c r="CY216" s="841"/>
      <c r="CZ216" s="839"/>
      <c r="DA216" s="840"/>
      <c r="DB216" s="840"/>
      <c r="DC216" s="840"/>
      <c r="DD216" s="840"/>
      <c r="DE216" s="840"/>
      <c r="DF216" s="840"/>
      <c r="DG216" s="840"/>
      <c r="DH216" s="840"/>
      <c r="DI216" s="841"/>
      <c r="DJ216" s="838"/>
      <c r="DK216" s="838"/>
      <c r="DL216" s="838"/>
      <c r="DM216" s="838"/>
      <c r="DN216" s="838"/>
      <c r="DO216" s="838"/>
      <c r="DP216" s="838"/>
      <c r="DQ216" s="838"/>
      <c r="DR216" s="838"/>
      <c r="DS216" s="838"/>
      <c r="DT216" s="838"/>
      <c r="DU216" s="838"/>
      <c r="DV216" s="838"/>
      <c r="DW216" s="838"/>
      <c r="DX216" s="838"/>
      <c r="DY216" s="842"/>
      <c r="DZ216" s="58"/>
      <c r="EA216" s="58"/>
      <c r="EE216" s="206"/>
      <c r="EF216" s="206"/>
      <c r="EG216" s="206"/>
      <c r="EH216" s="206"/>
      <c r="EI216" s="206"/>
      <c r="EJ216" s="206"/>
      <c r="EK216" s="206"/>
      <c r="EL216" s="206"/>
      <c r="EM216" s="206"/>
      <c r="EN216" s="206"/>
      <c r="EO216" s="206"/>
      <c r="EP216" s="206"/>
      <c r="EQ216" s="206"/>
      <c r="ER216" s="206"/>
      <c r="ES216" s="206"/>
      <c r="ET216" s="206"/>
      <c r="EU216" s="206"/>
      <c r="EV216" s="206"/>
      <c r="EW216" s="206"/>
      <c r="EX216" s="206"/>
      <c r="EY216" s="206"/>
      <c r="EZ216" s="206"/>
      <c r="FA216" s="206"/>
      <c r="FB216" s="206"/>
      <c r="FC216" s="206"/>
      <c r="FD216" s="206"/>
      <c r="FE216" s="206"/>
      <c r="FF216" s="206"/>
      <c r="FG216" s="206"/>
      <c r="FH216" s="206"/>
      <c r="FI216" s="206"/>
      <c r="FJ216" s="206"/>
      <c r="FK216" s="206"/>
      <c r="FL216" s="206"/>
      <c r="FM216" s="206"/>
      <c r="FN216" s="206"/>
      <c r="FO216" s="206"/>
      <c r="FP216" s="206"/>
      <c r="FQ216" s="206"/>
      <c r="FR216" s="206"/>
      <c r="FS216" s="206"/>
      <c r="FT216" s="206"/>
      <c r="FU216" s="206"/>
      <c r="FV216" s="206"/>
      <c r="FW216" s="206"/>
      <c r="FX216" s="206"/>
      <c r="FY216" s="206"/>
      <c r="FZ216" s="206"/>
      <c r="GA216" s="206"/>
      <c r="GB216" s="206"/>
      <c r="GC216" s="206"/>
      <c r="GD216" s="206"/>
      <c r="GE216" s="206"/>
      <c r="GF216" s="206"/>
      <c r="GG216" s="206"/>
      <c r="GH216" s="206"/>
      <c r="GI216" s="206"/>
      <c r="GJ216" s="206"/>
      <c r="GK216" s="206"/>
      <c r="GL216" s="206"/>
      <c r="GM216" s="206"/>
      <c r="GN216" s="242"/>
    </row>
    <row r="217" spans="2:196" ht="26.1" customHeight="1">
      <c r="B217" s="274"/>
      <c r="C217" s="274"/>
      <c r="D217" s="58"/>
      <c r="E217" s="58"/>
      <c r="F217" s="58"/>
      <c r="G217" s="58"/>
      <c r="H217" s="58"/>
      <c r="I217" s="58"/>
      <c r="J217" s="58"/>
      <c r="K217" s="58"/>
      <c r="L217" s="58"/>
      <c r="M217" s="58"/>
      <c r="N217" s="58"/>
      <c r="O217" s="58"/>
      <c r="P217" s="58"/>
      <c r="Q217" s="58"/>
      <c r="R217" s="58"/>
      <c r="S217" s="274"/>
      <c r="T217" s="58"/>
      <c r="U217" s="58"/>
      <c r="V217" s="58"/>
      <c r="W217" s="58"/>
      <c r="X217" s="58"/>
      <c r="Y217" s="58"/>
      <c r="Z217" s="58"/>
      <c r="AA217" s="58"/>
      <c r="AB217" s="58"/>
      <c r="AC217" s="58"/>
      <c r="AD217" s="58"/>
      <c r="AE217" s="58"/>
      <c r="AF217" s="274"/>
      <c r="AG217" s="58"/>
      <c r="AH217" s="58"/>
      <c r="AI217" s="58"/>
      <c r="AJ217" s="58"/>
      <c r="AK217" s="58"/>
      <c r="AL217" s="58"/>
      <c r="AM217" s="58"/>
      <c r="AN217" s="58"/>
      <c r="AO217" s="58"/>
      <c r="AP217" s="58"/>
      <c r="AQ217" s="58"/>
      <c r="AR217" s="58"/>
      <c r="AS217" s="274"/>
      <c r="AT217" s="58"/>
      <c r="AU217" s="58"/>
      <c r="AV217" s="58"/>
      <c r="AW217" s="58"/>
      <c r="AX217" s="58"/>
      <c r="AY217" s="58"/>
      <c r="AZ217" s="58"/>
      <c r="BA217" s="58"/>
      <c r="BB217" s="58"/>
      <c r="BC217" s="58"/>
      <c r="BD217" s="58"/>
      <c r="BE217" s="58"/>
      <c r="BF217" s="58"/>
      <c r="BG217" s="58"/>
      <c r="BH217" s="58"/>
      <c r="BI217" s="58"/>
      <c r="BJ217" s="58"/>
      <c r="BK217" s="58"/>
      <c r="BR217" s="843"/>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9"/>
      <c r="CQ217" s="840"/>
      <c r="CR217" s="840"/>
      <c r="CS217" s="840"/>
      <c r="CT217" s="840"/>
      <c r="CU217" s="840"/>
      <c r="CV217" s="840"/>
      <c r="CW217" s="840"/>
      <c r="CX217" s="840"/>
      <c r="CY217" s="841"/>
      <c r="CZ217" s="839"/>
      <c r="DA217" s="840"/>
      <c r="DB217" s="840"/>
      <c r="DC217" s="840"/>
      <c r="DD217" s="840"/>
      <c r="DE217" s="840"/>
      <c r="DF217" s="840"/>
      <c r="DG217" s="840"/>
      <c r="DH217" s="840"/>
      <c r="DI217" s="841"/>
      <c r="DJ217" s="838"/>
      <c r="DK217" s="838"/>
      <c r="DL217" s="838"/>
      <c r="DM217" s="838"/>
      <c r="DN217" s="838"/>
      <c r="DO217" s="838"/>
      <c r="DP217" s="838"/>
      <c r="DQ217" s="838"/>
      <c r="DR217" s="838"/>
      <c r="DS217" s="838"/>
      <c r="DT217" s="838"/>
      <c r="DU217" s="838"/>
      <c r="DV217" s="838"/>
      <c r="DW217" s="838"/>
      <c r="DX217" s="838"/>
      <c r="DY217" s="842"/>
      <c r="DZ217" s="58"/>
      <c r="EA217" s="58"/>
      <c r="EE217" s="206"/>
      <c r="EF217" s="206"/>
      <c r="EG217" s="206"/>
      <c r="EH217" s="206"/>
      <c r="EI217" s="206"/>
      <c r="EJ217" s="206"/>
      <c r="EK217" s="206"/>
      <c r="EL217" s="206"/>
      <c r="EM217" s="206"/>
      <c r="EN217" s="206"/>
      <c r="EO217" s="206"/>
      <c r="EP217" s="206"/>
      <c r="EQ217" s="206"/>
      <c r="ER217" s="206"/>
      <c r="ES217" s="206"/>
      <c r="ET217" s="206"/>
      <c r="EU217" s="206"/>
      <c r="EV217" s="206"/>
      <c r="EW217" s="206"/>
      <c r="EX217" s="206"/>
      <c r="EY217" s="206"/>
      <c r="EZ217" s="206"/>
      <c r="FA217" s="206"/>
      <c r="FB217" s="206"/>
      <c r="FC217" s="206"/>
      <c r="FD217" s="206"/>
      <c r="FE217" s="206"/>
      <c r="FF217" s="206"/>
      <c r="FG217" s="206"/>
      <c r="FH217" s="206"/>
      <c r="FI217" s="206"/>
      <c r="FJ217" s="206"/>
      <c r="FK217" s="206"/>
      <c r="FL217" s="206"/>
      <c r="FM217" s="206"/>
      <c r="FN217" s="206"/>
      <c r="FO217" s="206"/>
      <c r="FP217" s="206"/>
      <c r="FQ217" s="206"/>
      <c r="FR217" s="206"/>
      <c r="FS217" s="206"/>
      <c r="FT217" s="206"/>
      <c r="FU217" s="206"/>
      <c r="FV217" s="206"/>
      <c r="FW217" s="206"/>
      <c r="FX217" s="206"/>
      <c r="FY217" s="206"/>
      <c r="FZ217" s="206"/>
      <c r="GA217" s="206"/>
      <c r="GB217" s="206"/>
      <c r="GC217" s="206"/>
      <c r="GD217" s="206"/>
      <c r="GE217" s="206"/>
      <c r="GF217" s="206"/>
      <c r="GG217" s="206"/>
      <c r="GH217" s="206"/>
      <c r="GI217" s="206"/>
      <c r="GJ217" s="206"/>
      <c r="GK217" s="206"/>
      <c r="GL217" s="206"/>
      <c r="GM217" s="206"/>
      <c r="GN217" s="242"/>
    </row>
    <row r="218" spans="2:196" ht="26.1" customHeight="1">
      <c r="B218" s="274"/>
      <c r="C218" s="274"/>
      <c r="D218" s="58"/>
      <c r="E218" s="58"/>
      <c r="F218" s="58"/>
      <c r="G218" s="58"/>
      <c r="H218" s="58"/>
      <c r="I218" s="58"/>
      <c r="J218" s="58"/>
      <c r="K218" s="58"/>
      <c r="L218" s="58"/>
      <c r="M218" s="58"/>
      <c r="N218" s="58"/>
      <c r="O218" s="58"/>
      <c r="P218" s="58"/>
      <c r="Q218" s="58"/>
      <c r="R218" s="58"/>
      <c r="S218" s="274"/>
      <c r="T218" s="58"/>
      <c r="U218" s="58"/>
      <c r="V218" s="58"/>
      <c r="W218" s="58"/>
      <c r="X218" s="58"/>
      <c r="Y218" s="58"/>
      <c r="Z218" s="58"/>
      <c r="AA218" s="58"/>
      <c r="AB218" s="58"/>
      <c r="AC218" s="58"/>
      <c r="AD218" s="58"/>
      <c r="AE218" s="58"/>
      <c r="AF218" s="274"/>
      <c r="AG218" s="58"/>
      <c r="AH218" s="58"/>
      <c r="AI218" s="58"/>
      <c r="AJ218" s="58"/>
      <c r="AK218" s="58"/>
      <c r="AL218" s="58"/>
      <c r="AM218" s="58"/>
      <c r="AN218" s="58"/>
      <c r="AO218" s="58"/>
      <c r="AP218" s="58"/>
      <c r="AQ218" s="58"/>
      <c r="AR218" s="58"/>
      <c r="AS218" s="274"/>
      <c r="AT218" s="58"/>
      <c r="AU218" s="58"/>
      <c r="AV218" s="58"/>
      <c r="AW218" s="58"/>
      <c r="AX218" s="58"/>
      <c r="AY218" s="58"/>
      <c r="AZ218" s="58"/>
      <c r="BA218" s="58"/>
      <c r="BB218" s="58"/>
      <c r="BC218" s="58"/>
      <c r="BD218" s="58"/>
      <c r="BE218" s="58"/>
      <c r="BF218" s="58"/>
      <c r="BG218" s="58"/>
      <c r="BH218" s="58"/>
      <c r="BI218" s="58"/>
      <c r="BJ218" s="58"/>
      <c r="BK218" s="58"/>
      <c r="BR218" s="843"/>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9"/>
      <c r="CQ218" s="840"/>
      <c r="CR218" s="840"/>
      <c r="CS218" s="840"/>
      <c r="CT218" s="840"/>
      <c r="CU218" s="840"/>
      <c r="CV218" s="840"/>
      <c r="CW218" s="840"/>
      <c r="CX218" s="840"/>
      <c r="CY218" s="841"/>
      <c r="CZ218" s="839"/>
      <c r="DA218" s="840"/>
      <c r="DB218" s="840"/>
      <c r="DC218" s="840"/>
      <c r="DD218" s="840"/>
      <c r="DE218" s="840"/>
      <c r="DF218" s="840"/>
      <c r="DG218" s="840"/>
      <c r="DH218" s="840"/>
      <c r="DI218" s="841"/>
      <c r="DJ218" s="838"/>
      <c r="DK218" s="838"/>
      <c r="DL218" s="838"/>
      <c r="DM218" s="838"/>
      <c r="DN218" s="838"/>
      <c r="DO218" s="838"/>
      <c r="DP218" s="838"/>
      <c r="DQ218" s="838"/>
      <c r="DR218" s="838"/>
      <c r="DS218" s="838"/>
      <c r="DT218" s="838"/>
      <c r="DU218" s="838"/>
      <c r="DV218" s="838"/>
      <c r="DW218" s="838"/>
      <c r="DX218" s="838"/>
      <c r="DY218" s="842"/>
      <c r="DZ218" s="58"/>
      <c r="EA218" s="58"/>
      <c r="EE218" s="206"/>
      <c r="EF218" s="206"/>
      <c r="EG218" s="206"/>
      <c r="EH218" s="206"/>
      <c r="EI218" s="206"/>
      <c r="EJ218" s="206"/>
      <c r="EK218" s="206"/>
      <c r="EL218" s="206"/>
      <c r="EM218" s="206"/>
      <c r="EN218" s="206"/>
      <c r="EO218" s="206"/>
      <c r="EP218" s="206"/>
      <c r="EQ218" s="206"/>
      <c r="ER218" s="206"/>
      <c r="ES218" s="206"/>
      <c r="ET218" s="206"/>
      <c r="EU218" s="206"/>
      <c r="EV218" s="206"/>
      <c r="EW218" s="206"/>
      <c r="EX218" s="206"/>
      <c r="EY218" s="206"/>
      <c r="EZ218" s="206"/>
      <c r="FA218" s="206"/>
      <c r="FB218" s="206"/>
      <c r="FC218" s="206"/>
      <c r="FD218" s="206"/>
      <c r="FE218" s="206"/>
      <c r="FF218" s="206"/>
      <c r="FG218" s="206"/>
      <c r="FH218" s="206"/>
      <c r="FI218" s="206"/>
      <c r="FJ218" s="206"/>
      <c r="FK218" s="206"/>
      <c r="FL218" s="206"/>
      <c r="FM218" s="206"/>
      <c r="FN218" s="206"/>
      <c r="FO218" s="206"/>
      <c r="FP218" s="206"/>
      <c r="FQ218" s="206"/>
      <c r="FR218" s="206"/>
      <c r="FS218" s="206"/>
      <c r="FT218" s="206"/>
      <c r="FU218" s="206"/>
      <c r="FV218" s="206"/>
      <c r="FW218" s="206"/>
      <c r="FX218" s="206"/>
      <c r="FY218" s="206"/>
      <c r="FZ218" s="206"/>
      <c r="GA218" s="206"/>
      <c r="GB218" s="206"/>
      <c r="GC218" s="206"/>
      <c r="GD218" s="206"/>
      <c r="GE218" s="206"/>
      <c r="GF218" s="206"/>
      <c r="GG218" s="206"/>
      <c r="GH218" s="206"/>
      <c r="GI218" s="206"/>
      <c r="GJ218" s="206"/>
      <c r="GK218" s="206"/>
      <c r="GL218" s="206"/>
      <c r="GM218" s="206"/>
      <c r="GN218" s="242"/>
    </row>
    <row r="219" spans="2:196" ht="26.1" customHeight="1">
      <c r="B219" s="274"/>
      <c r="C219" s="274"/>
      <c r="D219" s="58"/>
      <c r="E219" s="58"/>
      <c r="F219" s="58"/>
      <c r="G219" s="58"/>
      <c r="H219" s="58"/>
      <c r="I219" s="58"/>
      <c r="J219" s="58"/>
      <c r="K219" s="58"/>
      <c r="L219" s="58"/>
      <c r="M219" s="58"/>
      <c r="N219" s="58"/>
      <c r="O219" s="58"/>
      <c r="P219" s="58"/>
      <c r="Q219" s="58"/>
      <c r="R219" s="58"/>
      <c r="S219" s="274"/>
      <c r="T219" s="58"/>
      <c r="U219" s="58"/>
      <c r="V219" s="58"/>
      <c r="W219" s="58"/>
      <c r="X219" s="58"/>
      <c r="Y219" s="58"/>
      <c r="Z219" s="58"/>
      <c r="AA219" s="58"/>
      <c r="AB219" s="58"/>
      <c r="AC219" s="58"/>
      <c r="AD219" s="58"/>
      <c r="AE219" s="58"/>
      <c r="AF219" s="274"/>
      <c r="AG219" s="58"/>
      <c r="AH219" s="58"/>
      <c r="AI219" s="58"/>
      <c r="AJ219" s="58"/>
      <c r="AK219" s="58"/>
      <c r="AL219" s="58"/>
      <c r="AM219" s="58"/>
      <c r="AN219" s="58"/>
      <c r="AO219" s="58"/>
      <c r="AP219" s="58"/>
      <c r="AQ219" s="58"/>
      <c r="AR219" s="58"/>
      <c r="AS219" s="274"/>
      <c r="AT219" s="58"/>
      <c r="AU219" s="58"/>
      <c r="AV219" s="58"/>
      <c r="AW219" s="58"/>
      <c r="AX219" s="58"/>
      <c r="AY219" s="58"/>
      <c r="AZ219" s="58"/>
      <c r="BA219" s="58"/>
      <c r="BB219" s="58"/>
      <c r="BC219" s="58"/>
      <c r="BD219" s="58"/>
      <c r="BE219" s="58"/>
      <c r="BF219" s="58"/>
      <c r="BG219" s="58"/>
      <c r="BH219" s="58"/>
      <c r="BI219" s="58"/>
      <c r="BJ219" s="58"/>
      <c r="BK219" s="58"/>
      <c r="BR219" s="843"/>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9"/>
      <c r="CQ219" s="840"/>
      <c r="CR219" s="840"/>
      <c r="CS219" s="840"/>
      <c r="CT219" s="840"/>
      <c r="CU219" s="840"/>
      <c r="CV219" s="840"/>
      <c r="CW219" s="840"/>
      <c r="CX219" s="840"/>
      <c r="CY219" s="841"/>
      <c r="CZ219" s="839"/>
      <c r="DA219" s="840"/>
      <c r="DB219" s="840"/>
      <c r="DC219" s="840"/>
      <c r="DD219" s="840"/>
      <c r="DE219" s="840"/>
      <c r="DF219" s="840"/>
      <c r="DG219" s="840"/>
      <c r="DH219" s="840"/>
      <c r="DI219" s="841"/>
      <c r="DJ219" s="838"/>
      <c r="DK219" s="838"/>
      <c r="DL219" s="838"/>
      <c r="DM219" s="838"/>
      <c r="DN219" s="838"/>
      <c r="DO219" s="838"/>
      <c r="DP219" s="838"/>
      <c r="DQ219" s="838"/>
      <c r="DR219" s="838"/>
      <c r="DS219" s="838"/>
      <c r="DT219" s="838"/>
      <c r="DU219" s="838"/>
      <c r="DV219" s="838"/>
      <c r="DW219" s="838"/>
      <c r="DX219" s="838"/>
      <c r="DY219" s="842"/>
      <c r="DZ219" s="58"/>
      <c r="EA219" s="58"/>
      <c r="EE219" s="206"/>
      <c r="EF219" s="206"/>
      <c r="EG219" s="206"/>
      <c r="EH219" s="206"/>
      <c r="EI219" s="206"/>
      <c r="EJ219" s="206"/>
      <c r="EK219" s="206"/>
      <c r="EL219" s="206"/>
      <c r="EM219" s="206"/>
      <c r="EN219" s="206"/>
      <c r="EO219" s="206"/>
      <c r="EP219" s="206"/>
      <c r="EQ219" s="206"/>
      <c r="ER219" s="206"/>
      <c r="ES219" s="206"/>
      <c r="ET219" s="206"/>
      <c r="EU219" s="206"/>
      <c r="EV219" s="206"/>
      <c r="EW219" s="206"/>
      <c r="EX219" s="206"/>
      <c r="EY219" s="206"/>
      <c r="EZ219" s="206"/>
      <c r="FA219" s="206"/>
      <c r="FB219" s="206"/>
      <c r="FC219" s="206"/>
      <c r="FD219" s="206"/>
      <c r="FE219" s="206"/>
      <c r="FF219" s="206"/>
      <c r="FG219" s="206"/>
      <c r="FH219" s="206"/>
      <c r="FI219" s="206"/>
      <c r="FJ219" s="206"/>
      <c r="FK219" s="206"/>
      <c r="FL219" s="206"/>
      <c r="FM219" s="206"/>
      <c r="FN219" s="206"/>
      <c r="FO219" s="206"/>
      <c r="FP219" s="206"/>
      <c r="FQ219" s="206"/>
      <c r="FR219" s="206"/>
      <c r="FS219" s="206"/>
      <c r="FT219" s="206"/>
      <c r="FU219" s="206"/>
      <c r="FV219" s="206"/>
      <c r="FW219" s="206"/>
      <c r="FX219" s="206"/>
      <c r="FY219" s="206"/>
      <c r="FZ219" s="206"/>
      <c r="GA219" s="206"/>
      <c r="GB219" s="206"/>
      <c r="GC219" s="206"/>
      <c r="GD219" s="206"/>
      <c r="GE219" s="206"/>
      <c r="GF219" s="206"/>
      <c r="GG219" s="206"/>
      <c r="GH219" s="206"/>
      <c r="GI219" s="206"/>
      <c r="GJ219" s="206"/>
      <c r="GK219" s="206"/>
      <c r="GL219" s="206"/>
      <c r="GM219" s="206"/>
      <c r="GN219" s="242"/>
    </row>
    <row r="220" spans="2:196" ht="26.1" customHeight="1">
      <c r="B220" s="58"/>
      <c r="C220" s="58"/>
      <c r="D220" s="58"/>
      <c r="E220" s="58"/>
      <c r="F220" s="58"/>
      <c r="G220" s="58"/>
      <c r="H220" s="58"/>
      <c r="I220" s="58"/>
      <c r="J220" s="58"/>
      <c r="K220" s="58"/>
      <c r="L220" s="58"/>
      <c r="M220" s="58"/>
      <c r="N220" s="58"/>
      <c r="O220" s="58"/>
      <c r="P220" s="58"/>
      <c r="Q220" s="58"/>
      <c r="R220" s="58"/>
      <c r="S220" s="58"/>
      <c r="T220" s="58"/>
      <c r="U220" s="274"/>
      <c r="V220" s="274"/>
      <c r="W220" s="274"/>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9"/>
      <c r="AT220" s="58"/>
      <c r="AU220" s="58"/>
      <c r="AV220" s="58"/>
      <c r="AW220" s="58"/>
      <c r="AX220" s="58"/>
      <c r="AY220" s="58"/>
      <c r="AZ220" s="58"/>
      <c r="BA220" s="58"/>
      <c r="BB220" s="58"/>
      <c r="BC220" s="58"/>
      <c r="BD220" s="58"/>
      <c r="BE220" s="58"/>
      <c r="BF220" s="58"/>
      <c r="BG220" s="58"/>
      <c r="BH220" s="58"/>
      <c r="BI220" s="58"/>
      <c r="BJ220" s="58"/>
      <c r="BK220" s="58"/>
      <c r="BR220" s="843"/>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9"/>
      <c r="CQ220" s="840"/>
      <c r="CR220" s="840"/>
      <c r="CS220" s="840"/>
      <c r="CT220" s="840"/>
      <c r="CU220" s="840"/>
      <c r="CV220" s="840"/>
      <c r="CW220" s="840"/>
      <c r="CX220" s="840"/>
      <c r="CY220" s="841"/>
      <c r="CZ220" s="839"/>
      <c r="DA220" s="840"/>
      <c r="DB220" s="840"/>
      <c r="DC220" s="840"/>
      <c r="DD220" s="840"/>
      <c r="DE220" s="840"/>
      <c r="DF220" s="840"/>
      <c r="DG220" s="840"/>
      <c r="DH220" s="840"/>
      <c r="DI220" s="841"/>
      <c r="DJ220" s="838"/>
      <c r="DK220" s="838"/>
      <c r="DL220" s="838"/>
      <c r="DM220" s="838"/>
      <c r="DN220" s="838"/>
      <c r="DO220" s="838"/>
      <c r="DP220" s="838"/>
      <c r="DQ220" s="838"/>
      <c r="DR220" s="838"/>
      <c r="DS220" s="838"/>
      <c r="DT220" s="838"/>
      <c r="DU220" s="838"/>
      <c r="DV220" s="838"/>
      <c r="DW220" s="838"/>
      <c r="DX220" s="838"/>
      <c r="DY220" s="842"/>
      <c r="DZ220" s="58"/>
      <c r="EA220" s="58"/>
      <c r="EE220" s="206"/>
      <c r="EF220" s="206"/>
      <c r="EG220" s="206"/>
      <c r="EH220" s="206"/>
      <c r="EI220" s="206"/>
      <c r="EJ220" s="206"/>
      <c r="EK220" s="206"/>
      <c r="EL220" s="206"/>
      <c r="EM220" s="206"/>
      <c r="EN220" s="206"/>
      <c r="EO220" s="206"/>
      <c r="EP220" s="206"/>
      <c r="EQ220" s="206"/>
      <c r="ER220" s="206"/>
      <c r="ES220" s="206"/>
      <c r="ET220" s="206"/>
      <c r="EU220" s="206"/>
      <c r="EV220" s="206"/>
      <c r="EW220" s="206"/>
      <c r="EX220" s="206"/>
      <c r="EY220" s="206"/>
      <c r="EZ220" s="206"/>
      <c r="FA220" s="206"/>
      <c r="FB220" s="206"/>
      <c r="FC220" s="206"/>
      <c r="FD220" s="206"/>
      <c r="FE220" s="206"/>
      <c r="FF220" s="206"/>
      <c r="FG220" s="206"/>
      <c r="FH220" s="206"/>
      <c r="FI220" s="206"/>
      <c r="FJ220" s="206"/>
      <c r="FK220" s="206"/>
      <c r="FL220" s="206"/>
      <c r="FM220" s="206"/>
      <c r="FN220" s="206"/>
      <c r="FO220" s="206"/>
      <c r="FP220" s="206"/>
      <c r="FQ220" s="206"/>
      <c r="FR220" s="206"/>
      <c r="FS220" s="206"/>
      <c r="FT220" s="206"/>
      <c r="FU220" s="206"/>
      <c r="FV220" s="206"/>
      <c r="FW220" s="206"/>
      <c r="FX220" s="206"/>
      <c r="FY220" s="206"/>
      <c r="FZ220" s="206"/>
      <c r="GA220" s="206"/>
      <c r="GB220" s="206"/>
      <c r="GC220" s="206"/>
      <c r="GD220" s="206"/>
      <c r="GE220" s="206"/>
      <c r="GF220" s="206"/>
      <c r="GG220" s="206"/>
      <c r="GH220" s="206"/>
      <c r="GI220" s="206"/>
      <c r="GJ220" s="206"/>
      <c r="GK220" s="206"/>
      <c r="GL220" s="206"/>
      <c r="GM220" s="206"/>
      <c r="GN220" s="242"/>
    </row>
    <row r="221" spans="2:196" ht="26.1" customHeight="1">
      <c r="B221" s="58"/>
      <c r="C221" s="58"/>
      <c r="D221" s="58"/>
      <c r="E221" s="58"/>
      <c r="F221" s="58"/>
      <c r="G221" s="58"/>
      <c r="H221" s="58"/>
      <c r="I221" s="58"/>
      <c r="J221" s="58"/>
      <c r="K221" s="58"/>
      <c r="L221" s="58"/>
      <c r="M221" s="58"/>
      <c r="N221" s="58"/>
      <c r="O221" s="58"/>
      <c r="P221" s="58"/>
      <c r="Q221" s="58"/>
      <c r="R221" s="58"/>
      <c r="S221" s="58"/>
      <c r="T221" s="58"/>
      <c r="U221" s="274"/>
      <c r="V221" s="274"/>
      <c r="W221" s="274"/>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R221" s="843"/>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9"/>
      <c r="CQ221" s="840"/>
      <c r="CR221" s="840"/>
      <c r="CS221" s="840"/>
      <c r="CT221" s="840"/>
      <c r="CU221" s="840"/>
      <c r="CV221" s="840"/>
      <c r="CW221" s="840"/>
      <c r="CX221" s="840"/>
      <c r="CY221" s="841"/>
      <c r="CZ221" s="839"/>
      <c r="DA221" s="840"/>
      <c r="DB221" s="840"/>
      <c r="DC221" s="840"/>
      <c r="DD221" s="840"/>
      <c r="DE221" s="840"/>
      <c r="DF221" s="840"/>
      <c r="DG221" s="840"/>
      <c r="DH221" s="840"/>
      <c r="DI221" s="841"/>
      <c r="DJ221" s="838"/>
      <c r="DK221" s="838"/>
      <c r="DL221" s="838"/>
      <c r="DM221" s="838"/>
      <c r="DN221" s="838"/>
      <c r="DO221" s="838"/>
      <c r="DP221" s="838"/>
      <c r="DQ221" s="838"/>
      <c r="DR221" s="838"/>
      <c r="DS221" s="838"/>
      <c r="DT221" s="838"/>
      <c r="DU221" s="838"/>
      <c r="DV221" s="838"/>
      <c r="DW221" s="838"/>
      <c r="DX221" s="838"/>
      <c r="DY221" s="842"/>
      <c r="DZ221" s="58"/>
      <c r="EA221" s="58"/>
      <c r="EE221" s="206"/>
      <c r="EF221" s="206"/>
      <c r="EG221" s="206"/>
      <c r="EH221" s="206"/>
      <c r="EI221" s="206"/>
      <c r="EJ221" s="206"/>
      <c r="EK221" s="206"/>
      <c r="EL221" s="206"/>
      <c r="EM221" s="206"/>
      <c r="EN221" s="206"/>
      <c r="EO221" s="206"/>
      <c r="EP221" s="206"/>
      <c r="EQ221" s="206"/>
      <c r="ER221" s="206"/>
      <c r="ES221" s="206"/>
      <c r="ET221" s="206"/>
      <c r="EU221" s="206"/>
      <c r="EV221" s="206"/>
      <c r="EW221" s="206"/>
      <c r="EX221" s="206"/>
      <c r="EY221" s="206"/>
      <c r="EZ221" s="206"/>
      <c r="FA221" s="206"/>
      <c r="FB221" s="206"/>
      <c r="FC221" s="206"/>
      <c r="FD221" s="206"/>
      <c r="FE221" s="206"/>
      <c r="FF221" s="206"/>
      <c r="FG221" s="206"/>
      <c r="FH221" s="206"/>
      <c r="FI221" s="206"/>
      <c r="FJ221" s="206"/>
      <c r="FK221" s="206"/>
      <c r="FL221" s="206"/>
      <c r="FM221" s="206"/>
      <c r="FN221" s="206"/>
      <c r="FO221" s="206"/>
      <c r="FP221" s="206"/>
      <c r="FQ221" s="206"/>
      <c r="FR221" s="206"/>
      <c r="FS221" s="206"/>
      <c r="FT221" s="206"/>
      <c r="FU221" s="206"/>
      <c r="FV221" s="206"/>
      <c r="FW221" s="206"/>
      <c r="FX221" s="206"/>
      <c r="FY221" s="206"/>
      <c r="FZ221" s="206"/>
      <c r="GA221" s="206"/>
      <c r="GB221" s="206"/>
      <c r="GC221" s="206"/>
      <c r="GD221" s="206"/>
      <c r="GE221" s="206"/>
      <c r="GF221" s="206"/>
      <c r="GG221" s="206"/>
      <c r="GH221" s="206"/>
      <c r="GI221" s="206"/>
      <c r="GJ221" s="206"/>
      <c r="GK221" s="206"/>
      <c r="GL221" s="206"/>
      <c r="GM221" s="206"/>
      <c r="GN221" s="242"/>
    </row>
    <row r="222" spans="2:196" ht="26.1" customHeight="1">
      <c r="B222" s="58"/>
      <c r="C222" s="58"/>
      <c r="D222" s="58"/>
      <c r="E222" s="58"/>
      <c r="F222" s="58"/>
      <c r="G222" s="58"/>
      <c r="H222" s="58"/>
      <c r="I222" s="58"/>
      <c r="J222" s="58"/>
      <c r="K222" s="58"/>
      <c r="L222" s="58"/>
      <c r="M222" s="58"/>
      <c r="N222" s="58"/>
      <c r="O222" s="58"/>
      <c r="P222" s="58"/>
      <c r="Q222" s="58"/>
      <c r="R222" s="58"/>
      <c r="S222" s="58"/>
      <c r="T222" s="58"/>
      <c r="U222" s="274"/>
      <c r="V222" s="274"/>
      <c r="W222" s="274"/>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R222" s="843"/>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9"/>
      <c r="CQ222" s="840"/>
      <c r="CR222" s="840"/>
      <c r="CS222" s="840"/>
      <c r="CT222" s="840"/>
      <c r="CU222" s="840"/>
      <c r="CV222" s="840"/>
      <c r="CW222" s="840"/>
      <c r="CX222" s="840"/>
      <c r="CY222" s="841"/>
      <c r="CZ222" s="839"/>
      <c r="DA222" s="840"/>
      <c r="DB222" s="840"/>
      <c r="DC222" s="840"/>
      <c r="DD222" s="840"/>
      <c r="DE222" s="840"/>
      <c r="DF222" s="840"/>
      <c r="DG222" s="840"/>
      <c r="DH222" s="840"/>
      <c r="DI222" s="841"/>
      <c r="DJ222" s="838"/>
      <c r="DK222" s="838"/>
      <c r="DL222" s="838"/>
      <c r="DM222" s="838"/>
      <c r="DN222" s="838"/>
      <c r="DO222" s="838"/>
      <c r="DP222" s="838"/>
      <c r="DQ222" s="838"/>
      <c r="DR222" s="838"/>
      <c r="DS222" s="838"/>
      <c r="DT222" s="838"/>
      <c r="DU222" s="838"/>
      <c r="DV222" s="838"/>
      <c r="DW222" s="838"/>
      <c r="DX222" s="838"/>
      <c r="DY222" s="842"/>
      <c r="DZ222" s="58"/>
      <c r="EA222" s="58"/>
      <c r="EE222" s="206"/>
      <c r="EF222" s="206"/>
      <c r="EG222" s="206"/>
      <c r="EH222" s="206"/>
      <c r="EI222" s="206"/>
      <c r="EJ222" s="206"/>
      <c r="EK222" s="206"/>
      <c r="EL222" s="206"/>
      <c r="EM222" s="206"/>
      <c r="EN222" s="206"/>
      <c r="EO222" s="206"/>
      <c r="EP222" s="206"/>
      <c r="EQ222" s="206"/>
      <c r="ER222" s="206"/>
      <c r="ES222" s="206"/>
      <c r="ET222" s="206"/>
      <c r="EU222" s="206"/>
      <c r="EV222" s="206"/>
      <c r="EW222" s="206"/>
      <c r="EX222" s="206"/>
      <c r="EY222" s="206"/>
      <c r="EZ222" s="206"/>
      <c r="FA222" s="206"/>
      <c r="FB222" s="206"/>
      <c r="FC222" s="206"/>
      <c r="FD222" s="206"/>
      <c r="FE222" s="206"/>
      <c r="FF222" s="206"/>
      <c r="FG222" s="206"/>
      <c r="FH222" s="206"/>
      <c r="FI222" s="206"/>
      <c r="FJ222" s="206"/>
      <c r="FK222" s="206"/>
      <c r="FL222" s="206"/>
      <c r="FM222" s="206"/>
      <c r="FN222" s="206"/>
      <c r="FO222" s="206"/>
      <c r="FP222" s="206"/>
      <c r="FQ222" s="206"/>
      <c r="FR222" s="206"/>
      <c r="FS222" s="206"/>
      <c r="FT222" s="206"/>
      <c r="FU222" s="206"/>
      <c r="FV222" s="206"/>
      <c r="FW222" s="206"/>
      <c r="FX222" s="206"/>
      <c r="FY222" s="206"/>
      <c r="FZ222" s="206"/>
      <c r="GA222" s="206"/>
      <c r="GB222" s="206"/>
      <c r="GC222" s="206"/>
      <c r="GD222" s="206"/>
      <c r="GE222" s="206"/>
      <c r="GF222" s="206"/>
      <c r="GG222" s="206"/>
      <c r="GH222" s="206"/>
      <c r="GI222" s="206"/>
      <c r="GJ222" s="206"/>
      <c r="GK222" s="206"/>
      <c r="GL222" s="206"/>
      <c r="GM222" s="206"/>
      <c r="GN222" s="242"/>
    </row>
    <row r="223" spans="2:196" ht="26.1" customHeight="1">
      <c r="B223" s="58"/>
      <c r="C223" s="58"/>
      <c r="D223" s="58"/>
      <c r="E223" s="58"/>
      <c r="F223" s="58"/>
      <c r="G223" s="58"/>
      <c r="H223" s="58"/>
      <c r="I223" s="58"/>
      <c r="J223" s="58"/>
      <c r="K223" s="58"/>
      <c r="L223" s="58"/>
      <c r="M223" s="58"/>
      <c r="N223" s="58"/>
      <c r="O223" s="58"/>
      <c r="P223" s="58"/>
      <c r="Q223" s="58"/>
      <c r="R223" s="58"/>
      <c r="S223" s="58"/>
      <c r="T223" s="58"/>
      <c r="U223" s="274"/>
      <c r="V223" s="274"/>
      <c r="W223" s="274"/>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R223" s="843"/>
      <c r="BS223" s="838"/>
      <c r="BT223" s="838"/>
      <c r="BU223" s="838"/>
      <c r="BV223" s="838"/>
      <c r="BW223" s="838"/>
      <c r="BX223" s="838"/>
      <c r="BY223" s="838"/>
      <c r="BZ223" s="838"/>
      <c r="CA223" s="838"/>
      <c r="CB223" s="838"/>
      <c r="CC223" s="838"/>
      <c r="CD223" s="838"/>
      <c r="CE223" s="838"/>
      <c r="CF223" s="838"/>
      <c r="CG223" s="838"/>
      <c r="CH223" s="838"/>
      <c r="CI223" s="838"/>
      <c r="CJ223" s="838"/>
      <c r="CK223" s="838"/>
      <c r="CL223" s="838"/>
      <c r="CM223" s="838"/>
      <c r="CN223" s="838"/>
      <c r="CO223" s="838"/>
      <c r="CP223" s="839"/>
      <c r="CQ223" s="840"/>
      <c r="CR223" s="840"/>
      <c r="CS223" s="840"/>
      <c r="CT223" s="840"/>
      <c r="CU223" s="840"/>
      <c r="CV223" s="840"/>
      <c r="CW223" s="840"/>
      <c r="CX223" s="840"/>
      <c r="CY223" s="841"/>
      <c r="CZ223" s="839"/>
      <c r="DA223" s="840"/>
      <c r="DB223" s="840"/>
      <c r="DC223" s="840"/>
      <c r="DD223" s="840"/>
      <c r="DE223" s="840"/>
      <c r="DF223" s="840"/>
      <c r="DG223" s="840"/>
      <c r="DH223" s="840"/>
      <c r="DI223" s="841"/>
      <c r="DJ223" s="838"/>
      <c r="DK223" s="838"/>
      <c r="DL223" s="838"/>
      <c r="DM223" s="838"/>
      <c r="DN223" s="838"/>
      <c r="DO223" s="838"/>
      <c r="DP223" s="838"/>
      <c r="DQ223" s="838"/>
      <c r="DR223" s="838"/>
      <c r="DS223" s="838"/>
      <c r="DT223" s="838"/>
      <c r="DU223" s="838"/>
      <c r="DV223" s="838"/>
      <c r="DW223" s="838"/>
      <c r="DX223" s="838"/>
      <c r="DY223" s="842"/>
      <c r="DZ223" s="58"/>
      <c r="EA223" s="58"/>
      <c r="EE223" s="206"/>
      <c r="EF223" s="206"/>
      <c r="EG223" s="206"/>
      <c r="EH223" s="206"/>
      <c r="EI223" s="206"/>
      <c r="EJ223" s="206"/>
      <c r="EK223" s="206"/>
      <c r="EL223" s="206"/>
      <c r="EM223" s="206"/>
      <c r="EN223" s="206"/>
      <c r="EO223" s="206"/>
      <c r="EP223" s="206"/>
      <c r="EQ223" s="206"/>
      <c r="ER223" s="206"/>
      <c r="ES223" s="206"/>
      <c r="ET223" s="206"/>
      <c r="EU223" s="206"/>
      <c r="EV223" s="206"/>
      <c r="EW223" s="206"/>
      <c r="EX223" s="206"/>
      <c r="EY223" s="206"/>
      <c r="EZ223" s="206"/>
      <c r="FA223" s="206"/>
      <c r="FB223" s="206"/>
      <c r="FC223" s="206"/>
      <c r="FD223" s="206"/>
      <c r="FE223" s="206"/>
      <c r="FF223" s="206"/>
      <c r="FG223" s="206"/>
      <c r="FH223" s="206"/>
      <c r="FI223" s="206"/>
      <c r="FJ223" s="206"/>
      <c r="FK223" s="206"/>
      <c r="FL223" s="206"/>
      <c r="FM223" s="206"/>
      <c r="FN223" s="206"/>
      <c r="FO223" s="206"/>
      <c r="FP223" s="206"/>
      <c r="FQ223" s="206"/>
      <c r="FR223" s="206"/>
      <c r="FS223" s="206"/>
      <c r="FT223" s="206"/>
      <c r="FU223" s="206"/>
      <c r="FV223" s="206"/>
      <c r="FW223" s="206"/>
      <c r="FX223" s="206"/>
      <c r="FY223" s="206"/>
      <c r="FZ223" s="206"/>
      <c r="GA223" s="206"/>
      <c r="GB223" s="206"/>
      <c r="GC223" s="206"/>
      <c r="GD223" s="206"/>
      <c r="GE223" s="206"/>
      <c r="GF223" s="206"/>
      <c r="GG223" s="206"/>
      <c r="GH223" s="206"/>
      <c r="GI223" s="206"/>
      <c r="GJ223" s="206"/>
      <c r="GK223" s="206"/>
      <c r="GL223" s="206"/>
      <c r="GM223" s="206"/>
      <c r="GN223" s="242"/>
    </row>
    <row r="224" spans="2:196" ht="26.1" customHeight="1">
      <c r="B224" s="58"/>
      <c r="C224" s="58"/>
      <c r="D224" s="58"/>
      <c r="E224" s="58"/>
      <c r="F224" s="58"/>
      <c r="G224" s="58"/>
      <c r="H224" s="58"/>
      <c r="I224" s="58"/>
      <c r="J224" s="58"/>
      <c r="K224" s="58"/>
      <c r="L224" s="58"/>
      <c r="M224" s="58"/>
      <c r="N224" s="58"/>
      <c r="O224" s="58"/>
      <c r="P224" s="58"/>
      <c r="Q224" s="58"/>
      <c r="R224" s="58"/>
      <c r="S224" s="58"/>
      <c r="T224" s="58"/>
      <c r="U224" s="274"/>
      <c r="V224" s="274"/>
      <c r="W224" s="274"/>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R224" s="843"/>
      <c r="BS224" s="838"/>
      <c r="BT224" s="838"/>
      <c r="BU224" s="838"/>
      <c r="BV224" s="838"/>
      <c r="BW224" s="838"/>
      <c r="BX224" s="838"/>
      <c r="BY224" s="838"/>
      <c r="BZ224" s="838"/>
      <c r="CA224" s="838"/>
      <c r="CB224" s="838"/>
      <c r="CC224" s="838"/>
      <c r="CD224" s="838"/>
      <c r="CE224" s="838"/>
      <c r="CF224" s="838"/>
      <c r="CG224" s="838"/>
      <c r="CH224" s="838"/>
      <c r="CI224" s="838"/>
      <c r="CJ224" s="838"/>
      <c r="CK224" s="838"/>
      <c r="CL224" s="838"/>
      <c r="CM224" s="838"/>
      <c r="CN224" s="838"/>
      <c r="CO224" s="838"/>
      <c r="CP224" s="839"/>
      <c r="CQ224" s="840"/>
      <c r="CR224" s="840"/>
      <c r="CS224" s="840"/>
      <c r="CT224" s="840"/>
      <c r="CU224" s="840"/>
      <c r="CV224" s="840"/>
      <c r="CW224" s="840"/>
      <c r="CX224" s="840"/>
      <c r="CY224" s="841"/>
      <c r="CZ224" s="839"/>
      <c r="DA224" s="840"/>
      <c r="DB224" s="840"/>
      <c r="DC224" s="840"/>
      <c r="DD224" s="840"/>
      <c r="DE224" s="840"/>
      <c r="DF224" s="840"/>
      <c r="DG224" s="840"/>
      <c r="DH224" s="840"/>
      <c r="DI224" s="841"/>
      <c r="DJ224" s="838"/>
      <c r="DK224" s="838"/>
      <c r="DL224" s="838"/>
      <c r="DM224" s="838"/>
      <c r="DN224" s="838"/>
      <c r="DO224" s="838"/>
      <c r="DP224" s="838"/>
      <c r="DQ224" s="838"/>
      <c r="DR224" s="838"/>
      <c r="DS224" s="838"/>
      <c r="DT224" s="838"/>
      <c r="DU224" s="838"/>
      <c r="DV224" s="838"/>
      <c r="DW224" s="838"/>
      <c r="DX224" s="838"/>
      <c r="DY224" s="842"/>
      <c r="DZ224" s="58"/>
      <c r="EA224" s="58"/>
      <c r="EE224" s="206"/>
      <c r="EF224" s="206"/>
      <c r="EG224" s="206"/>
      <c r="EH224" s="206"/>
      <c r="EI224" s="206"/>
      <c r="EJ224" s="206"/>
      <c r="EK224" s="206"/>
      <c r="EL224" s="206"/>
      <c r="EM224" s="206"/>
      <c r="EN224" s="206"/>
      <c r="EO224" s="206"/>
      <c r="EP224" s="206"/>
      <c r="EQ224" s="206"/>
      <c r="ER224" s="206"/>
      <c r="ES224" s="206"/>
      <c r="ET224" s="206"/>
      <c r="EU224" s="206"/>
      <c r="EV224" s="206"/>
      <c r="EW224" s="206"/>
      <c r="EX224" s="206"/>
      <c r="EY224" s="206"/>
      <c r="EZ224" s="206"/>
      <c r="FA224" s="206"/>
      <c r="FB224" s="206"/>
      <c r="FC224" s="206"/>
      <c r="FD224" s="206"/>
      <c r="FE224" s="206"/>
      <c r="FF224" s="206"/>
      <c r="FG224" s="206"/>
      <c r="FH224" s="206"/>
      <c r="FI224" s="206"/>
      <c r="FJ224" s="206"/>
      <c r="FK224" s="206"/>
      <c r="FL224" s="206"/>
      <c r="FM224" s="206"/>
      <c r="FN224" s="206"/>
      <c r="FO224" s="206"/>
      <c r="FP224" s="206"/>
      <c r="FQ224" s="206"/>
      <c r="FR224" s="206"/>
      <c r="FS224" s="206"/>
      <c r="FT224" s="206"/>
      <c r="FU224" s="206"/>
      <c r="FV224" s="206"/>
      <c r="FW224" s="206"/>
      <c r="FX224" s="206"/>
      <c r="FY224" s="206"/>
      <c r="FZ224" s="206"/>
      <c r="GA224" s="206"/>
      <c r="GB224" s="206"/>
      <c r="GC224" s="206"/>
      <c r="GD224" s="206"/>
      <c r="GE224" s="206"/>
      <c r="GF224" s="206"/>
      <c r="GG224" s="206"/>
      <c r="GH224" s="206"/>
      <c r="GI224" s="206"/>
      <c r="GJ224" s="206"/>
      <c r="GK224" s="206"/>
      <c r="GL224" s="206"/>
      <c r="GM224" s="206"/>
      <c r="GN224" s="242"/>
    </row>
    <row r="225" spans="1:196" ht="26.1" customHeight="1">
      <c r="B225" s="58"/>
      <c r="C225" s="58"/>
      <c r="D225" s="58"/>
      <c r="E225" s="58"/>
      <c r="F225" s="58"/>
      <c r="G225" s="58"/>
      <c r="H225" s="58"/>
      <c r="I225" s="58"/>
      <c r="J225" s="58"/>
      <c r="K225" s="58"/>
      <c r="L225" s="58"/>
      <c r="M225" s="58"/>
      <c r="N225" s="58"/>
      <c r="O225" s="58"/>
      <c r="P225" s="58"/>
      <c r="Q225" s="58"/>
      <c r="R225" s="58"/>
      <c r="S225" s="58"/>
      <c r="T225" s="58"/>
      <c r="U225" s="274"/>
      <c r="V225" s="274"/>
      <c r="W225" s="274"/>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R225" s="843"/>
      <c r="BS225" s="838"/>
      <c r="BT225" s="838"/>
      <c r="BU225" s="838"/>
      <c r="BV225" s="838"/>
      <c r="BW225" s="838"/>
      <c r="BX225" s="838"/>
      <c r="BY225" s="838"/>
      <c r="BZ225" s="838"/>
      <c r="CA225" s="838"/>
      <c r="CB225" s="838"/>
      <c r="CC225" s="838"/>
      <c r="CD225" s="838"/>
      <c r="CE225" s="838"/>
      <c r="CF225" s="838"/>
      <c r="CG225" s="838"/>
      <c r="CH225" s="838"/>
      <c r="CI225" s="838"/>
      <c r="CJ225" s="838"/>
      <c r="CK225" s="838"/>
      <c r="CL225" s="838"/>
      <c r="CM225" s="838"/>
      <c r="CN225" s="838"/>
      <c r="CO225" s="838"/>
      <c r="CP225" s="839"/>
      <c r="CQ225" s="840"/>
      <c r="CR225" s="840"/>
      <c r="CS225" s="840"/>
      <c r="CT225" s="840"/>
      <c r="CU225" s="840"/>
      <c r="CV225" s="840"/>
      <c r="CW225" s="840"/>
      <c r="CX225" s="840"/>
      <c r="CY225" s="841"/>
      <c r="CZ225" s="839"/>
      <c r="DA225" s="840"/>
      <c r="DB225" s="840"/>
      <c r="DC225" s="840"/>
      <c r="DD225" s="840"/>
      <c r="DE225" s="840"/>
      <c r="DF225" s="840"/>
      <c r="DG225" s="840"/>
      <c r="DH225" s="840"/>
      <c r="DI225" s="841"/>
      <c r="DJ225" s="838"/>
      <c r="DK225" s="838"/>
      <c r="DL225" s="838"/>
      <c r="DM225" s="838"/>
      <c r="DN225" s="838"/>
      <c r="DO225" s="838"/>
      <c r="DP225" s="838"/>
      <c r="DQ225" s="838"/>
      <c r="DR225" s="838"/>
      <c r="DS225" s="838"/>
      <c r="DT225" s="838"/>
      <c r="DU225" s="838"/>
      <c r="DV225" s="838"/>
      <c r="DW225" s="838"/>
      <c r="DX225" s="838"/>
      <c r="DY225" s="842"/>
      <c r="DZ225" s="58"/>
      <c r="EA225" s="58"/>
      <c r="EE225" s="206"/>
      <c r="EF225" s="206"/>
      <c r="EG225" s="206"/>
      <c r="EH225" s="206"/>
      <c r="EI225" s="206"/>
      <c r="EJ225" s="206"/>
      <c r="EK225" s="206"/>
      <c r="EL225" s="206"/>
      <c r="EM225" s="206"/>
      <c r="EN225" s="206"/>
      <c r="EO225" s="206"/>
      <c r="EP225" s="206"/>
      <c r="EQ225" s="206"/>
      <c r="ER225" s="206"/>
      <c r="ES225" s="206"/>
      <c r="ET225" s="206"/>
      <c r="EU225" s="206"/>
      <c r="EV225" s="206"/>
      <c r="EW225" s="206"/>
      <c r="EX225" s="206"/>
      <c r="EY225" s="206"/>
      <c r="EZ225" s="206"/>
      <c r="FA225" s="206"/>
      <c r="FB225" s="206"/>
      <c r="FC225" s="206"/>
      <c r="FD225" s="206"/>
      <c r="FE225" s="206"/>
      <c r="FF225" s="206"/>
      <c r="FG225" s="206"/>
      <c r="FH225" s="206"/>
      <c r="FI225" s="206"/>
      <c r="FJ225" s="206"/>
      <c r="FK225" s="206"/>
      <c r="FL225" s="206"/>
      <c r="FM225" s="206"/>
      <c r="FN225" s="206"/>
      <c r="FO225" s="206"/>
      <c r="FP225" s="206"/>
      <c r="FQ225" s="206"/>
      <c r="FR225" s="206"/>
      <c r="FS225" s="206"/>
      <c r="FT225" s="206"/>
      <c r="FU225" s="206"/>
      <c r="FV225" s="206"/>
      <c r="FW225" s="206"/>
      <c r="FX225" s="206"/>
      <c r="FY225" s="206"/>
      <c r="FZ225" s="206"/>
      <c r="GA225" s="206"/>
      <c r="GB225" s="206"/>
      <c r="GC225" s="206"/>
      <c r="GD225" s="206"/>
      <c r="GE225" s="206"/>
      <c r="GF225" s="206"/>
      <c r="GG225" s="206"/>
      <c r="GH225" s="206"/>
      <c r="GI225" s="206"/>
      <c r="GJ225" s="206"/>
      <c r="GK225" s="206"/>
      <c r="GL225" s="206"/>
      <c r="GM225" s="206"/>
      <c r="GN225" s="242"/>
    </row>
    <row r="226" spans="1:196" ht="26.1" customHeight="1">
      <c r="B226" s="58"/>
      <c r="C226" s="58"/>
      <c r="D226" s="58"/>
      <c r="E226" s="58"/>
      <c r="F226" s="58"/>
      <c r="G226" s="58"/>
      <c r="H226" s="58"/>
      <c r="I226" s="58"/>
      <c r="J226" s="58"/>
      <c r="K226" s="58"/>
      <c r="L226" s="58"/>
      <c r="M226" s="58"/>
      <c r="N226" s="58"/>
      <c r="O226" s="58"/>
      <c r="P226" s="58"/>
      <c r="Q226" s="58"/>
      <c r="R226" s="58"/>
      <c r="S226" s="58"/>
      <c r="T226" s="58"/>
      <c r="U226" s="274"/>
      <c r="V226" s="274"/>
      <c r="W226" s="274"/>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R226" s="843"/>
      <c r="BS226" s="838"/>
      <c r="BT226" s="838"/>
      <c r="BU226" s="838"/>
      <c r="BV226" s="838"/>
      <c r="BW226" s="838"/>
      <c r="BX226" s="838"/>
      <c r="BY226" s="838"/>
      <c r="BZ226" s="838"/>
      <c r="CA226" s="838"/>
      <c r="CB226" s="838"/>
      <c r="CC226" s="838"/>
      <c r="CD226" s="838"/>
      <c r="CE226" s="838"/>
      <c r="CF226" s="838"/>
      <c r="CG226" s="838"/>
      <c r="CH226" s="838"/>
      <c r="CI226" s="838"/>
      <c r="CJ226" s="838"/>
      <c r="CK226" s="838"/>
      <c r="CL226" s="838"/>
      <c r="CM226" s="838"/>
      <c r="CN226" s="838"/>
      <c r="CO226" s="838"/>
      <c r="CP226" s="839"/>
      <c r="CQ226" s="840"/>
      <c r="CR226" s="840"/>
      <c r="CS226" s="840"/>
      <c r="CT226" s="840"/>
      <c r="CU226" s="840"/>
      <c r="CV226" s="840"/>
      <c r="CW226" s="840"/>
      <c r="CX226" s="840"/>
      <c r="CY226" s="841"/>
      <c r="CZ226" s="839"/>
      <c r="DA226" s="840"/>
      <c r="DB226" s="840"/>
      <c r="DC226" s="840"/>
      <c r="DD226" s="840"/>
      <c r="DE226" s="840"/>
      <c r="DF226" s="840"/>
      <c r="DG226" s="840"/>
      <c r="DH226" s="840"/>
      <c r="DI226" s="841"/>
      <c r="DJ226" s="838"/>
      <c r="DK226" s="838"/>
      <c r="DL226" s="838"/>
      <c r="DM226" s="838"/>
      <c r="DN226" s="838"/>
      <c r="DO226" s="838"/>
      <c r="DP226" s="838"/>
      <c r="DQ226" s="838"/>
      <c r="DR226" s="838"/>
      <c r="DS226" s="838"/>
      <c r="DT226" s="838"/>
      <c r="DU226" s="838"/>
      <c r="DV226" s="838"/>
      <c r="DW226" s="838"/>
      <c r="DX226" s="838"/>
      <c r="DY226" s="842"/>
      <c r="DZ226" s="58"/>
      <c r="EA226" s="58"/>
      <c r="EE226" s="206"/>
      <c r="EF226" s="206"/>
      <c r="EG226" s="206"/>
      <c r="EH226" s="206"/>
      <c r="EI226" s="206"/>
      <c r="EJ226" s="206"/>
      <c r="EK226" s="206"/>
      <c r="EL226" s="206"/>
      <c r="EM226" s="206"/>
      <c r="EN226" s="206"/>
      <c r="EO226" s="206"/>
      <c r="EP226" s="206"/>
      <c r="EQ226" s="206"/>
      <c r="ER226" s="206"/>
      <c r="ES226" s="206"/>
      <c r="ET226" s="206"/>
      <c r="EU226" s="206"/>
      <c r="EV226" s="206"/>
      <c r="EW226" s="206"/>
      <c r="EX226" s="206"/>
      <c r="EY226" s="206"/>
      <c r="EZ226" s="206"/>
      <c r="FA226" s="206"/>
      <c r="FB226" s="206"/>
      <c r="FC226" s="206"/>
      <c r="FD226" s="206"/>
      <c r="FE226" s="206"/>
      <c r="FF226" s="206"/>
      <c r="FG226" s="206"/>
      <c r="FH226" s="206"/>
      <c r="FI226" s="206"/>
      <c r="FJ226" s="206"/>
      <c r="FK226" s="206"/>
      <c r="FL226" s="206"/>
      <c r="FM226" s="206"/>
      <c r="FN226" s="206"/>
      <c r="FO226" s="206"/>
      <c r="FP226" s="206"/>
      <c r="FQ226" s="206"/>
      <c r="FR226" s="206"/>
      <c r="FS226" s="206"/>
      <c r="FT226" s="206"/>
      <c r="FU226" s="206"/>
      <c r="FV226" s="206"/>
      <c r="FW226" s="206"/>
      <c r="FX226" s="206"/>
      <c r="FY226" s="206"/>
      <c r="FZ226" s="206"/>
      <c r="GA226" s="206"/>
      <c r="GB226" s="206"/>
      <c r="GC226" s="206"/>
      <c r="GD226" s="206"/>
      <c r="GE226" s="206"/>
      <c r="GF226" s="206"/>
      <c r="GG226" s="206"/>
      <c r="GH226" s="206"/>
      <c r="GI226" s="206"/>
      <c r="GJ226" s="206"/>
      <c r="GK226" s="206"/>
      <c r="GL226" s="206"/>
      <c r="GM226" s="206"/>
      <c r="GN226" s="242"/>
    </row>
    <row r="227" spans="1:196" ht="26.1" customHeight="1">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274"/>
      <c r="BI227" s="274"/>
      <c r="BJ227" s="274"/>
      <c r="BK227" s="274"/>
      <c r="BR227" s="843"/>
      <c r="BS227" s="838"/>
      <c r="BT227" s="838"/>
      <c r="BU227" s="838"/>
      <c r="BV227" s="838"/>
      <c r="BW227" s="838"/>
      <c r="BX227" s="838"/>
      <c r="BY227" s="838"/>
      <c r="BZ227" s="838"/>
      <c r="CA227" s="838"/>
      <c r="CB227" s="838"/>
      <c r="CC227" s="838"/>
      <c r="CD227" s="838"/>
      <c r="CE227" s="838"/>
      <c r="CF227" s="838"/>
      <c r="CG227" s="838"/>
      <c r="CH227" s="838"/>
      <c r="CI227" s="838"/>
      <c r="CJ227" s="838"/>
      <c r="CK227" s="838"/>
      <c r="CL227" s="838"/>
      <c r="CM227" s="838"/>
      <c r="CN227" s="838"/>
      <c r="CO227" s="838"/>
      <c r="CP227" s="839"/>
      <c r="CQ227" s="840"/>
      <c r="CR227" s="840"/>
      <c r="CS227" s="840"/>
      <c r="CT227" s="840"/>
      <c r="CU227" s="840"/>
      <c r="CV227" s="840"/>
      <c r="CW227" s="840"/>
      <c r="CX227" s="840"/>
      <c r="CY227" s="841"/>
      <c r="CZ227" s="839"/>
      <c r="DA227" s="840"/>
      <c r="DB227" s="840"/>
      <c r="DC227" s="840"/>
      <c r="DD227" s="840"/>
      <c r="DE227" s="840"/>
      <c r="DF227" s="840"/>
      <c r="DG227" s="840"/>
      <c r="DH227" s="840"/>
      <c r="DI227" s="841"/>
      <c r="DJ227" s="838"/>
      <c r="DK227" s="838"/>
      <c r="DL227" s="838"/>
      <c r="DM227" s="838"/>
      <c r="DN227" s="838"/>
      <c r="DO227" s="838"/>
      <c r="DP227" s="838"/>
      <c r="DQ227" s="838"/>
      <c r="DR227" s="838"/>
      <c r="DS227" s="838"/>
      <c r="DT227" s="838"/>
      <c r="DU227" s="838"/>
      <c r="DV227" s="838"/>
      <c r="DW227" s="838"/>
      <c r="DX227" s="838"/>
      <c r="DY227" s="842"/>
      <c r="DZ227" s="58"/>
      <c r="EA227" s="58"/>
      <c r="EE227" s="206"/>
      <c r="EF227" s="206"/>
      <c r="EG227" s="206"/>
      <c r="EH227" s="206"/>
      <c r="EI227" s="206"/>
      <c r="EJ227" s="206"/>
      <c r="EK227" s="206"/>
      <c r="EL227" s="206"/>
      <c r="EM227" s="206"/>
      <c r="EN227" s="206"/>
      <c r="EO227" s="206"/>
      <c r="EP227" s="206"/>
      <c r="EQ227" s="206"/>
      <c r="ER227" s="206"/>
      <c r="ES227" s="206"/>
      <c r="ET227" s="206"/>
      <c r="EU227" s="206"/>
      <c r="EV227" s="206"/>
      <c r="EW227" s="206"/>
      <c r="EX227" s="206"/>
      <c r="EY227" s="206"/>
      <c r="EZ227" s="206"/>
      <c r="FA227" s="206"/>
      <c r="FB227" s="206"/>
      <c r="FC227" s="206"/>
      <c r="FD227" s="206"/>
      <c r="FE227" s="206"/>
      <c r="FF227" s="206"/>
      <c r="FG227" s="206"/>
      <c r="FH227" s="206"/>
      <c r="FI227" s="206"/>
      <c r="FJ227" s="206"/>
      <c r="FK227" s="206"/>
      <c r="FL227" s="206"/>
      <c r="FM227" s="206"/>
      <c r="FN227" s="206"/>
      <c r="FO227" s="206"/>
      <c r="FP227" s="206"/>
      <c r="FQ227" s="206"/>
      <c r="FR227" s="206"/>
      <c r="FS227" s="206"/>
      <c r="FT227" s="206"/>
      <c r="FU227" s="206"/>
      <c r="FV227" s="206"/>
      <c r="FW227" s="206"/>
      <c r="FX227" s="206"/>
      <c r="FY227" s="206"/>
      <c r="FZ227" s="206"/>
      <c r="GA227" s="206"/>
      <c r="GB227" s="206"/>
      <c r="GC227" s="206"/>
      <c r="GD227" s="206"/>
      <c r="GE227" s="206"/>
      <c r="GF227" s="206"/>
      <c r="GG227" s="206"/>
      <c r="GH227" s="206"/>
      <c r="GI227" s="206"/>
      <c r="GJ227" s="206"/>
      <c r="GK227" s="206"/>
      <c r="GL227" s="206"/>
      <c r="GM227" s="206"/>
      <c r="GN227" s="242"/>
    </row>
    <row r="228" spans="1:196" ht="26.1" customHeight="1">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R228" s="843"/>
      <c r="BS228" s="838"/>
      <c r="BT228" s="838"/>
      <c r="BU228" s="838"/>
      <c r="BV228" s="838"/>
      <c r="BW228" s="838"/>
      <c r="BX228" s="838"/>
      <c r="BY228" s="838"/>
      <c r="BZ228" s="838"/>
      <c r="CA228" s="838"/>
      <c r="CB228" s="838"/>
      <c r="CC228" s="838"/>
      <c r="CD228" s="838"/>
      <c r="CE228" s="838"/>
      <c r="CF228" s="838"/>
      <c r="CG228" s="838"/>
      <c r="CH228" s="838"/>
      <c r="CI228" s="838"/>
      <c r="CJ228" s="838"/>
      <c r="CK228" s="838"/>
      <c r="CL228" s="838"/>
      <c r="CM228" s="838"/>
      <c r="CN228" s="838"/>
      <c r="CO228" s="838"/>
      <c r="CP228" s="839"/>
      <c r="CQ228" s="840"/>
      <c r="CR228" s="840"/>
      <c r="CS228" s="840"/>
      <c r="CT228" s="840"/>
      <c r="CU228" s="840"/>
      <c r="CV228" s="840"/>
      <c r="CW228" s="840"/>
      <c r="CX228" s="840"/>
      <c r="CY228" s="841"/>
      <c r="CZ228" s="839"/>
      <c r="DA228" s="840"/>
      <c r="DB228" s="840"/>
      <c r="DC228" s="840"/>
      <c r="DD228" s="840"/>
      <c r="DE228" s="840"/>
      <c r="DF228" s="840"/>
      <c r="DG228" s="840"/>
      <c r="DH228" s="840"/>
      <c r="DI228" s="841"/>
      <c r="DJ228" s="838"/>
      <c r="DK228" s="838"/>
      <c r="DL228" s="838"/>
      <c r="DM228" s="838"/>
      <c r="DN228" s="838"/>
      <c r="DO228" s="838"/>
      <c r="DP228" s="838"/>
      <c r="DQ228" s="838"/>
      <c r="DR228" s="838"/>
      <c r="DS228" s="838"/>
      <c r="DT228" s="838"/>
      <c r="DU228" s="838"/>
      <c r="DV228" s="838"/>
      <c r="DW228" s="838"/>
      <c r="DX228" s="838"/>
      <c r="DY228" s="842"/>
      <c r="DZ228" s="58"/>
      <c r="EA228" s="58"/>
      <c r="EE228" s="206"/>
      <c r="EF228" s="206"/>
      <c r="EG228" s="206"/>
      <c r="EH228" s="206"/>
      <c r="EI228" s="206"/>
      <c r="EJ228" s="206"/>
      <c r="EK228" s="206"/>
      <c r="EL228" s="206"/>
      <c r="EM228" s="206"/>
      <c r="EN228" s="206"/>
      <c r="EO228" s="206"/>
      <c r="EP228" s="206"/>
      <c r="EQ228" s="206"/>
      <c r="ER228" s="206"/>
      <c r="ES228" s="206"/>
      <c r="ET228" s="206"/>
      <c r="EU228" s="206"/>
      <c r="EV228" s="206"/>
      <c r="EW228" s="206"/>
      <c r="EX228" s="206"/>
      <c r="EY228" s="206"/>
      <c r="EZ228" s="206"/>
      <c r="FA228" s="206"/>
      <c r="FB228" s="206"/>
      <c r="FC228" s="206"/>
      <c r="FD228" s="206"/>
      <c r="FE228" s="206"/>
      <c r="FF228" s="206"/>
      <c r="FG228" s="206"/>
      <c r="FH228" s="206"/>
      <c r="FI228" s="206"/>
      <c r="FJ228" s="206"/>
      <c r="FK228" s="206"/>
      <c r="FL228" s="206"/>
      <c r="FM228" s="206"/>
      <c r="FN228" s="206"/>
      <c r="FO228" s="206"/>
      <c r="FP228" s="206"/>
      <c r="FQ228" s="206"/>
      <c r="FR228" s="206"/>
      <c r="FS228" s="206"/>
      <c r="FT228" s="206"/>
      <c r="FU228" s="206"/>
      <c r="FV228" s="206"/>
      <c r="FW228" s="206"/>
      <c r="FX228" s="206"/>
      <c r="FY228" s="206"/>
      <c r="FZ228" s="206"/>
      <c r="GA228" s="206"/>
      <c r="GB228" s="206"/>
      <c r="GC228" s="206"/>
      <c r="GD228" s="206"/>
      <c r="GE228" s="206"/>
      <c r="GF228" s="206"/>
      <c r="GG228" s="206"/>
      <c r="GH228" s="206"/>
      <c r="GI228" s="206"/>
      <c r="GJ228" s="206"/>
      <c r="GK228" s="206"/>
      <c r="GL228" s="206"/>
      <c r="GM228" s="206"/>
      <c r="GN228" s="242"/>
    </row>
    <row r="229" spans="1:196" ht="26.1" customHeight="1">
      <c r="B229" s="274"/>
      <c r="C229" s="274"/>
      <c r="D229" s="58"/>
      <c r="E229" s="58"/>
      <c r="F229" s="58"/>
      <c r="G229" s="58"/>
      <c r="H229" s="58"/>
      <c r="I229" s="58"/>
      <c r="J229" s="58"/>
      <c r="K229" s="58"/>
      <c r="L229" s="58"/>
      <c r="M229" s="58"/>
      <c r="N229" s="58"/>
      <c r="O229" s="58"/>
      <c r="P229" s="58"/>
      <c r="Q229" s="58"/>
      <c r="R229" s="58"/>
      <c r="S229" s="274"/>
      <c r="T229" s="58"/>
      <c r="U229" s="58"/>
      <c r="V229" s="58"/>
      <c r="W229" s="58"/>
      <c r="X229" s="58"/>
      <c r="Y229" s="58"/>
      <c r="Z229" s="58"/>
      <c r="AA229" s="58"/>
      <c r="AB229" s="58"/>
      <c r="AC229" s="58"/>
      <c r="AD229" s="58"/>
      <c r="AE229" s="58"/>
      <c r="AF229" s="274"/>
      <c r="AG229" s="58"/>
      <c r="AH229" s="58"/>
      <c r="AI229" s="58"/>
      <c r="AJ229" s="58"/>
      <c r="AK229" s="58"/>
      <c r="AL229" s="58"/>
      <c r="AM229" s="58"/>
      <c r="AN229" s="58"/>
      <c r="AO229" s="58"/>
      <c r="AP229" s="58"/>
      <c r="AQ229" s="58"/>
      <c r="AR229" s="58"/>
      <c r="AS229" s="274"/>
      <c r="AT229" s="58"/>
      <c r="AU229" s="58"/>
      <c r="AV229" s="58"/>
      <c r="AW229" s="58"/>
      <c r="AX229" s="58"/>
      <c r="AY229" s="58"/>
      <c r="AZ229" s="58"/>
      <c r="BA229" s="58"/>
      <c r="BB229" s="58"/>
      <c r="BC229" s="58"/>
      <c r="BD229" s="58"/>
      <c r="BE229" s="58"/>
      <c r="BF229" s="58"/>
      <c r="BG229" s="58"/>
      <c r="BH229" s="58"/>
      <c r="BI229" s="58"/>
      <c r="BJ229" s="58"/>
      <c r="BK229" s="58"/>
      <c r="BR229" s="843"/>
      <c r="BS229" s="838"/>
      <c r="BT229" s="838"/>
      <c r="BU229" s="838"/>
      <c r="BV229" s="838"/>
      <c r="BW229" s="838"/>
      <c r="BX229" s="838"/>
      <c r="BY229" s="838"/>
      <c r="BZ229" s="838"/>
      <c r="CA229" s="838"/>
      <c r="CB229" s="838"/>
      <c r="CC229" s="838"/>
      <c r="CD229" s="838"/>
      <c r="CE229" s="838"/>
      <c r="CF229" s="838"/>
      <c r="CG229" s="838"/>
      <c r="CH229" s="838"/>
      <c r="CI229" s="838"/>
      <c r="CJ229" s="838"/>
      <c r="CK229" s="838"/>
      <c r="CL229" s="838"/>
      <c r="CM229" s="838"/>
      <c r="CN229" s="838"/>
      <c r="CO229" s="838"/>
      <c r="CP229" s="839"/>
      <c r="CQ229" s="840"/>
      <c r="CR229" s="840"/>
      <c r="CS229" s="840"/>
      <c r="CT229" s="840"/>
      <c r="CU229" s="840"/>
      <c r="CV229" s="840"/>
      <c r="CW229" s="840"/>
      <c r="CX229" s="840"/>
      <c r="CY229" s="841"/>
      <c r="CZ229" s="839"/>
      <c r="DA229" s="840"/>
      <c r="DB229" s="840"/>
      <c r="DC229" s="840"/>
      <c r="DD229" s="840"/>
      <c r="DE229" s="840"/>
      <c r="DF229" s="840"/>
      <c r="DG229" s="840"/>
      <c r="DH229" s="840"/>
      <c r="DI229" s="841"/>
      <c r="DJ229" s="838"/>
      <c r="DK229" s="838"/>
      <c r="DL229" s="838"/>
      <c r="DM229" s="838"/>
      <c r="DN229" s="838"/>
      <c r="DO229" s="838"/>
      <c r="DP229" s="838"/>
      <c r="DQ229" s="838"/>
      <c r="DR229" s="838"/>
      <c r="DS229" s="838"/>
      <c r="DT229" s="838"/>
      <c r="DU229" s="838"/>
      <c r="DV229" s="838"/>
      <c r="DW229" s="838"/>
      <c r="DX229" s="838"/>
      <c r="DY229" s="842"/>
      <c r="DZ229" s="58"/>
      <c r="EA229" s="58"/>
      <c r="EE229" s="206"/>
      <c r="EF229" s="206"/>
      <c r="EG229" s="206"/>
      <c r="EH229" s="206"/>
      <c r="EI229" s="206"/>
      <c r="EJ229" s="206"/>
      <c r="EK229" s="206"/>
      <c r="EL229" s="206"/>
      <c r="EM229" s="206"/>
      <c r="EN229" s="206"/>
      <c r="EO229" s="206"/>
      <c r="EP229" s="206"/>
      <c r="EQ229" s="206"/>
      <c r="ER229" s="206"/>
      <c r="ES229" s="206"/>
      <c r="ET229" s="206"/>
      <c r="EU229" s="206"/>
      <c r="EV229" s="206"/>
      <c r="EW229" s="206"/>
      <c r="EX229" s="206"/>
      <c r="EY229" s="206"/>
      <c r="EZ229" s="206"/>
      <c r="FA229" s="206"/>
      <c r="FB229" s="206"/>
      <c r="FC229" s="206"/>
      <c r="FD229" s="206"/>
      <c r="FE229" s="206"/>
      <c r="FF229" s="206"/>
      <c r="FG229" s="206"/>
      <c r="FH229" s="206"/>
      <c r="FI229" s="206"/>
      <c r="FJ229" s="206"/>
      <c r="FK229" s="206"/>
      <c r="FL229" s="206"/>
      <c r="FM229" s="206"/>
      <c r="FN229" s="206"/>
      <c r="FO229" s="206"/>
      <c r="FP229" s="206"/>
      <c r="FQ229" s="206"/>
      <c r="FR229" s="206"/>
      <c r="FS229" s="206"/>
      <c r="FT229" s="206"/>
      <c r="FU229" s="206"/>
      <c r="FV229" s="206"/>
      <c r="FW229" s="206"/>
      <c r="FX229" s="206"/>
      <c r="FY229" s="206"/>
      <c r="FZ229" s="206"/>
      <c r="GA229" s="206"/>
      <c r="GB229" s="206"/>
      <c r="GC229" s="206"/>
      <c r="GD229" s="206"/>
      <c r="GE229" s="206"/>
      <c r="GF229" s="206"/>
      <c r="GG229" s="206"/>
      <c r="GH229" s="206"/>
      <c r="GI229" s="206"/>
      <c r="GJ229" s="206"/>
      <c r="GK229" s="206"/>
      <c r="GL229" s="206"/>
      <c r="GM229" s="206"/>
      <c r="GN229" s="242"/>
    </row>
    <row r="230" spans="1:196" ht="26.1" customHeight="1">
      <c r="B230" s="274"/>
      <c r="C230" s="274"/>
      <c r="D230" s="58"/>
      <c r="E230" s="58"/>
      <c r="F230" s="58"/>
      <c r="G230" s="58"/>
      <c r="H230" s="58"/>
      <c r="I230" s="58"/>
      <c r="J230" s="58"/>
      <c r="K230" s="58"/>
      <c r="L230" s="58"/>
      <c r="M230" s="58"/>
      <c r="N230" s="58"/>
      <c r="O230" s="58"/>
      <c r="P230" s="58"/>
      <c r="Q230" s="58"/>
      <c r="R230" s="58"/>
      <c r="S230" s="274"/>
      <c r="T230" s="58"/>
      <c r="U230" s="58"/>
      <c r="V230" s="58"/>
      <c r="W230" s="58"/>
      <c r="X230" s="58"/>
      <c r="Y230" s="58"/>
      <c r="Z230" s="58"/>
      <c r="AA230" s="58"/>
      <c r="AB230" s="58"/>
      <c r="AC230" s="58"/>
      <c r="AD230" s="58"/>
      <c r="AE230" s="58"/>
      <c r="AF230" s="274"/>
      <c r="AG230" s="58"/>
      <c r="AH230" s="58"/>
      <c r="AI230" s="58"/>
      <c r="AJ230" s="58"/>
      <c r="AK230" s="58"/>
      <c r="AL230" s="58"/>
      <c r="AM230" s="58"/>
      <c r="AN230" s="58"/>
      <c r="AO230" s="58"/>
      <c r="AP230" s="58"/>
      <c r="AQ230" s="58"/>
      <c r="AR230" s="58"/>
      <c r="AS230" s="274"/>
      <c r="AT230" s="58"/>
      <c r="AU230" s="58"/>
      <c r="AV230" s="58"/>
      <c r="AW230" s="58"/>
      <c r="AX230" s="58"/>
      <c r="AY230" s="58"/>
      <c r="AZ230" s="58"/>
      <c r="BA230" s="58"/>
      <c r="BB230" s="58"/>
      <c r="BC230" s="58"/>
      <c r="BD230" s="58"/>
      <c r="BE230" s="58"/>
      <c r="BF230" s="58"/>
      <c r="BG230" s="58"/>
      <c r="BH230" s="58"/>
      <c r="BI230" s="58"/>
      <c r="BJ230" s="58"/>
      <c r="BK230" s="58"/>
      <c r="BR230" s="843"/>
      <c r="BS230" s="838"/>
      <c r="BT230" s="838"/>
      <c r="BU230" s="838"/>
      <c r="BV230" s="838"/>
      <c r="BW230" s="838"/>
      <c r="BX230" s="838"/>
      <c r="BY230" s="838"/>
      <c r="BZ230" s="838"/>
      <c r="CA230" s="838"/>
      <c r="CB230" s="838"/>
      <c r="CC230" s="838"/>
      <c r="CD230" s="838"/>
      <c r="CE230" s="838"/>
      <c r="CF230" s="838"/>
      <c r="CG230" s="838"/>
      <c r="CH230" s="838"/>
      <c r="CI230" s="838"/>
      <c r="CJ230" s="838"/>
      <c r="CK230" s="838"/>
      <c r="CL230" s="838"/>
      <c r="CM230" s="838"/>
      <c r="CN230" s="838"/>
      <c r="CO230" s="838"/>
      <c r="CP230" s="839"/>
      <c r="CQ230" s="840"/>
      <c r="CR230" s="840"/>
      <c r="CS230" s="840"/>
      <c r="CT230" s="840"/>
      <c r="CU230" s="840"/>
      <c r="CV230" s="840"/>
      <c r="CW230" s="840"/>
      <c r="CX230" s="840"/>
      <c r="CY230" s="841"/>
      <c r="CZ230" s="839"/>
      <c r="DA230" s="840"/>
      <c r="DB230" s="840"/>
      <c r="DC230" s="840"/>
      <c r="DD230" s="840"/>
      <c r="DE230" s="840"/>
      <c r="DF230" s="840"/>
      <c r="DG230" s="840"/>
      <c r="DH230" s="840"/>
      <c r="DI230" s="841"/>
      <c r="DJ230" s="838"/>
      <c r="DK230" s="838"/>
      <c r="DL230" s="838"/>
      <c r="DM230" s="838"/>
      <c r="DN230" s="838"/>
      <c r="DO230" s="838"/>
      <c r="DP230" s="838"/>
      <c r="DQ230" s="838"/>
      <c r="DR230" s="838"/>
      <c r="DS230" s="838"/>
      <c r="DT230" s="838"/>
      <c r="DU230" s="838"/>
      <c r="DV230" s="838"/>
      <c r="DW230" s="838"/>
      <c r="DX230" s="838"/>
      <c r="DY230" s="842"/>
      <c r="DZ230" s="58"/>
      <c r="EA230" s="58"/>
      <c r="EE230" s="206"/>
      <c r="EF230" s="206"/>
      <c r="EG230" s="206"/>
      <c r="EH230" s="206"/>
      <c r="EI230" s="206"/>
      <c r="EJ230" s="206"/>
      <c r="EK230" s="206"/>
      <c r="EL230" s="206"/>
      <c r="EM230" s="206"/>
      <c r="EN230" s="206"/>
      <c r="EO230" s="206"/>
      <c r="EP230" s="206"/>
      <c r="EQ230" s="206"/>
      <c r="ER230" s="206"/>
      <c r="ES230" s="206"/>
      <c r="ET230" s="206"/>
      <c r="EU230" s="206"/>
      <c r="EV230" s="206"/>
      <c r="EW230" s="206"/>
      <c r="EX230" s="206"/>
      <c r="EY230" s="206"/>
      <c r="EZ230" s="206"/>
      <c r="FA230" s="206"/>
      <c r="FB230" s="206"/>
      <c r="FC230" s="206"/>
      <c r="FD230" s="206"/>
      <c r="FE230" s="206"/>
      <c r="FF230" s="206"/>
      <c r="FG230" s="206"/>
      <c r="FH230" s="206"/>
      <c r="FI230" s="206"/>
      <c r="FJ230" s="206"/>
      <c r="FK230" s="206"/>
      <c r="FL230" s="206"/>
      <c r="FM230" s="206"/>
      <c r="FN230" s="206"/>
      <c r="FO230" s="206"/>
      <c r="FP230" s="206"/>
      <c r="FQ230" s="206"/>
      <c r="FR230" s="206"/>
      <c r="FS230" s="206"/>
      <c r="FT230" s="206"/>
      <c r="FU230" s="206"/>
      <c r="FV230" s="206"/>
      <c r="FW230" s="206"/>
      <c r="FX230" s="206"/>
      <c r="FY230" s="206"/>
      <c r="FZ230" s="206"/>
      <c r="GA230" s="206"/>
      <c r="GB230" s="206"/>
      <c r="GC230" s="206"/>
      <c r="GD230" s="206"/>
      <c r="GE230" s="206"/>
      <c r="GF230" s="206"/>
      <c r="GG230" s="206"/>
      <c r="GH230" s="206"/>
      <c r="GI230" s="206"/>
      <c r="GJ230" s="206"/>
      <c r="GK230" s="206"/>
      <c r="GL230" s="206"/>
      <c r="GM230" s="206"/>
      <c r="GN230" s="242"/>
    </row>
    <row r="231" spans="1:196" ht="26.1" customHeight="1">
      <c r="B231" s="274"/>
      <c r="C231" s="274"/>
      <c r="D231" s="58"/>
      <c r="E231" s="58"/>
      <c r="F231" s="58"/>
      <c r="G231" s="58"/>
      <c r="H231" s="58"/>
      <c r="I231" s="58"/>
      <c r="J231" s="58"/>
      <c r="K231" s="58"/>
      <c r="L231" s="58"/>
      <c r="M231" s="58"/>
      <c r="N231" s="58"/>
      <c r="O231" s="58"/>
      <c r="P231" s="58"/>
      <c r="Q231" s="58"/>
      <c r="R231" s="58"/>
      <c r="S231" s="274"/>
      <c r="T231" s="58"/>
      <c r="U231" s="58"/>
      <c r="V231" s="58"/>
      <c r="W231" s="58"/>
      <c r="X231" s="58"/>
      <c r="Y231" s="58"/>
      <c r="Z231" s="58"/>
      <c r="AA231" s="58"/>
      <c r="AB231" s="58"/>
      <c r="AC231" s="58"/>
      <c r="AD231" s="58"/>
      <c r="AE231" s="58"/>
      <c r="AF231" s="274"/>
      <c r="AG231" s="58"/>
      <c r="AH231" s="58"/>
      <c r="AI231" s="58"/>
      <c r="AJ231" s="58"/>
      <c r="AK231" s="58"/>
      <c r="AL231" s="58"/>
      <c r="AM231" s="58"/>
      <c r="AN231" s="58"/>
      <c r="AO231" s="58"/>
      <c r="AP231" s="58"/>
      <c r="AQ231" s="58"/>
      <c r="AR231" s="58"/>
      <c r="AS231" s="274"/>
      <c r="AT231" s="58"/>
      <c r="AU231" s="58"/>
      <c r="AV231" s="58"/>
      <c r="AW231" s="58"/>
      <c r="AX231" s="58"/>
      <c r="AY231" s="58"/>
      <c r="AZ231" s="58"/>
      <c r="BA231" s="58"/>
      <c r="BB231" s="58"/>
      <c r="BC231" s="58"/>
      <c r="BD231" s="58"/>
      <c r="BE231" s="58"/>
      <c r="BF231" s="58"/>
      <c r="BG231" s="58"/>
      <c r="BH231" s="58"/>
      <c r="BI231" s="58"/>
      <c r="BJ231" s="58"/>
      <c r="BK231" s="58"/>
      <c r="BR231" s="843"/>
      <c r="BS231" s="838"/>
      <c r="BT231" s="838"/>
      <c r="BU231" s="838"/>
      <c r="BV231" s="838"/>
      <c r="BW231" s="838"/>
      <c r="BX231" s="838"/>
      <c r="BY231" s="838"/>
      <c r="BZ231" s="838"/>
      <c r="CA231" s="838"/>
      <c r="CB231" s="838"/>
      <c r="CC231" s="838"/>
      <c r="CD231" s="838"/>
      <c r="CE231" s="838"/>
      <c r="CF231" s="838"/>
      <c r="CG231" s="838"/>
      <c r="CH231" s="838"/>
      <c r="CI231" s="838"/>
      <c r="CJ231" s="838"/>
      <c r="CK231" s="838"/>
      <c r="CL231" s="838"/>
      <c r="CM231" s="838"/>
      <c r="CN231" s="838"/>
      <c r="CO231" s="838"/>
      <c r="CP231" s="839"/>
      <c r="CQ231" s="840"/>
      <c r="CR231" s="840"/>
      <c r="CS231" s="840"/>
      <c r="CT231" s="840"/>
      <c r="CU231" s="840"/>
      <c r="CV231" s="840"/>
      <c r="CW231" s="840"/>
      <c r="CX231" s="840"/>
      <c r="CY231" s="841"/>
      <c r="CZ231" s="839"/>
      <c r="DA231" s="840"/>
      <c r="DB231" s="840"/>
      <c r="DC231" s="840"/>
      <c r="DD231" s="840"/>
      <c r="DE231" s="840"/>
      <c r="DF231" s="840"/>
      <c r="DG231" s="840"/>
      <c r="DH231" s="840"/>
      <c r="DI231" s="841"/>
      <c r="DJ231" s="838"/>
      <c r="DK231" s="838"/>
      <c r="DL231" s="838"/>
      <c r="DM231" s="838"/>
      <c r="DN231" s="838"/>
      <c r="DO231" s="838"/>
      <c r="DP231" s="838"/>
      <c r="DQ231" s="838"/>
      <c r="DR231" s="838"/>
      <c r="DS231" s="838"/>
      <c r="DT231" s="838"/>
      <c r="DU231" s="838"/>
      <c r="DV231" s="838"/>
      <c r="DW231" s="838"/>
      <c r="DX231" s="838"/>
      <c r="DY231" s="842"/>
      <c r="DZ231" s="58"/>
      <c r="EA231" s="58"/>
      <c r="EE231" s="206"/>
      <c r="EF231" s="206"/>
      <c r="EG231" s="206"/>
      <c r="EH231" s="206"/>
      <c r="EI231" s="206"/>
      <c r="EJ231" s="206"/>
      <c r="EK231" s="206"/>
      <c r="EL231" s="206"/>
      <c r="EM231" s="206"/>
      <c r="EN231" s="206"/>
      <c r="EO231" s="206"/>
      <c r="EP231" s="206"/>
      <c r="EQ231" s="206"/>
      <c r="ER231" s="206"/>
      <c r="ES231" s="206"/>
      <c r="ET231" s="206"/>
      <c r="EU231" s="206"/>
      <c r="EV231" s="206"/>
      <c r="EW231" s="206"/>
      <c r="EX231" s="206"/>
      <c r="EY231" s="206"/>
      <c r="EZ231" s="206"/>
      <c r="FA231" s="206"/>
      <c r="FB231" s="206"/>
      <c r="FC231" s="206"/>
      <c r="FD231" s="206"/>
      <c r="FE231" s="206"/>
      <c r="FF231" s="206"/>
      <c r="FG231" s="206"/>
      <c r="FH231" s="206"/>
      <c r="FI231" s="206"/>
      <c r="FJ231" s="206"/>
      <c r="FK231" s="206"/>
      <c r="FL231" s="206"/>
      <c r="FM231" s="206"/>
      <c r="FN231" s="206"/>
      <c r="FO231" s="206"/>
      <c r="FP231" s="206"/>
      <c r="FQ231" s="206"/>
      <c r="FR231" s="206"/>
      <c r="FS231" s="206"/>
      <c r="FT231" s="206"/>
      <c r="FU231" s="206"/>
      <c r="FV231" s="206"/>
      <c r="FW231" s="206"/>
      <c r="FX231" s="206"/>
      <c r="FY231" s="206"/>
      <c r="FZ231" s="206"/>
      <c r="GA231" s="206"/>
      <c r="GB231" s="206"/>
      <c r="GC231" s="206"/>
      <c r="GD231" s="206"/>
      <c r="GE231" s="206"/>
      <c r="GF231" s="206"/>
      <c r="GG231" s="206"/>
      <c r="GH231" s="206"/>
      <c r="GI231" s="206"/>
      <c r="GJ231" s="206"/>
      <c r="GK231" s="206"/>
      <c r="GL231" s="206"/>
      <c r="GM231" s="206"/>
      <c r="GN231" s="242"/>
    </row>
    <row r="232" spans="1:196" ht="26.1" customHeight="1">
      <c r="B232" s="274"/>
      <c r="C232" s="274"/>
      <c r="D232" s="58"/>
      <c r="E232" s="58"/>
      <c r="F232" s="58"/>
      <c r="G232" s="58"/>
      <c r="H232" s="58"/>
      <c r="I232" s="58"/>
      <c r="J232" s="58"/>
      <c r="K232" s="58"/>
      <c r="L232" s="58"/>
      <c r="M232" s="58"/>
      <c r="N232" s="58"/>
      <c r="O232" s="58"/>
      <c r="P232" s="58"/>
      <c r="Q232" s="58"/>
      <c r="R232" s="58"/>
      <c r="S232" s="274"/>
      <c r="T232" s="58"/>
      <c r="U232" s="58"/>
      <c r="V232" s="58"/>
      <c r="W232" s="58"/>
      <c r="X232" s="58"/>
      <c r="Y232" s="58"/>
      <c r="Z232" s="58"/>
      <c r="AA232" s="58"/>
      <c r="AB232" s="58"/>
      <c r="AC232" s="58"/>
      <c r="AD232" s="58"/>
      <c r="AE232" s="58"/>
      <c r="AF232" s="274"/>
      <c r="AG232" s="58"/>
      <c r="AH232" s="58"/>
      <c r="AI232" s="58"/>
      <c r="AJ232" s="58"/>
      <c r="AK232" s="58"/>
      <c r="AL232" s="58"/>
      <c r="AM232" s="58"/>
      <c r="AN232" s="58"/>
      <c r="AO232" s="58"/>
      <c r="AP232" s="58"/>
      <c r="AQ232" s="58"/>
      <c r="AR232" s="58"/>
      <c r="AS232" s="274"/>
      <c r="AT232" s="58"/>
      <c r="AU232" s="58"/>
      <c r="AV232" s="58"/>
      <c r="AW232" s="58"/>
      <c r="AX232" s="58"/>
      <c r="AY232" s="58"/>
      <c r="AZ232" s="58"/>
      <c r="BA232" s="58"/>
      <c r="BB232" s="58"/>
      <c r="BC232" s="58"/>
      <c r="BD232" s="58"/>
      <c r="BE232" s="58"/>
      <c r="BF232" s="58"/>
      <c r="BG232" s="58"/>
      <c r="BH232" s="58"/>
      <c r="BI232" s="58"/>
      <c r="BJ232" s="58"/>
      <c r="BK232" s="58"/>
      <c r="BR232" s="843"/>
      <c r="BS232" s="838"/>
      <c r="BT232" s="838"/>
      <c r="BU232" s="838"/>
      <c r="BV232" s="838"/>
      <c r="BW232" s="838"/>
      <c r="BX232" s="838"/>
      <c r="BY232" s="838"/>
      <c r="BZ232" s="838"/>
      <c r="CA232" s="838"/>
      <c r="CB232" s="838"/>
      <c r="CC232" s="838"/>
      <c r="CD232" s="838"/>
      <c r="CE232" s="838"/>
      <c r="CF232" s="838"/>
      <c r="CG232" s="838"/>
      <c r="CH232" s="838"/>
      <c r="CI232" s="838"/>
      <c r="CJ232" s="838"/>
      <c r="CK232" s="838"/>
      <c r="CL232" s="838"/>
      <c r="CM232" s="838"/>
      <c r="CN232" s="838"/>
      <c r="CO232" s="838"/>
      <c r="CP232" s="839"/>
      <c r="CQ232" s="840"/>
      <c r="CR232" s="840"/>
      <c r="CS232" s="840"/>
      <c r="CT232" s="840"/>
      <c r="CU232" s="840"/>
      <c r="CV232" s="840"/>
      <c r="CW232" s="840"/>
      <c r="CX232" s="840"/>
      <c r="CY232" s="841"/>
      <c r="CZ232" s="839"/>
      <c r="DA232" s="840"/>
      <c r="DB232" s="840"/>
      <c r="DC232" s="840"/>
      <c r="DD232" s="840"/>
      <c r="DE232" s="840"/>
      <c r="DF232" s="840"/>
      <c r="DG232" s="840"/>
      <c r="DH232" s="840"/>
      <c r="DI232" s="841"/>
      <c r="DJ232" s="838"/>
      <c r="DK232" s="838"/>
      <c r="DL232" s="838"/>
      <c r="DM232" s="838"/>
      <c r="DN232" s="838"/>
      <c r="DO232" s="838"/>
      <c r="DP232" s="838"/>
      <c r="DQ232" s="838"/>
      <c r="DR232" s="838"/>
      <c r="DS232" s="838"/>
      <c r="DT232" s="838"/>
      <c r="DU232" s="838"/>
      <c r="DV232" s="838"/>
      <c r="DW232" s="838"/>
      <c r="DX232" s="838"/>
      <c r="DY232" s="842"/>
      <c r="DZ232" s="58"/>
      <c r="EA232" s="58"/>
      <c r="EE232" s="206"/>
      <c r="EF232" s="206"/>
      <c r="EG232" s="206"/>
      <c r="EH232" s="206"/>
      <c r="EI232" s="206"/>
      <c r="EJ232" s="206"/>
      <c r="EK232" s="206"/>
      <c r="EL232" s="206"/>
      <c r="EM232" s="206"/>
      <c r="EN232" s="206"/>
      <c r="EO232" s="206"/>
      <c r="EP232" s="206"/>
      <c r="EQ232" s="206"/>
      <c r="ER232" s="206"/>
      <c r="ES232" s="206"/>
      <c r="ET232" s="206"/>
      <c r="EU232" s="206"/>
      <c r="EV232" s="206"/>
      <c r="EW232" s="206"/>
      <c r="EX232" s="206"/>
      <c r="EY232" s="206"/>
      <c r="EZ232" s="206"/>
      <c r="FA232" s="206"/>
      <c r="FB232" s="206"/>
      <c r="FC232" s="206"/>
      <c r="FD232" s="206"/>
      <c r="FE232" s="206"/>
      <c r="FF232" s="206"/>
      <c r="FG232" s="206"/>
      <c r="FH232" s="206"/>
      <c r="FI232" s="206"/>
      <c r="FJ232" s="206"/>
      <c r="FK232" s="206"/>
      <c r="FL232" s="206"/>
      <c r="FM232" s="206"/>
      <c r="FN232" s="206"/>
      <c r="FO232" s="206"/>
      <c r="FP232" s="206"/>
      <c r="FQ232" s="206"/>
      <c r="FR232" s="206"/>
      <c r="FS232" s="206"/>
      <c r="FT232" s="206"/>
      <c r="FU232" s="206"/>
      <c r="FV232" s="206"/>
      <c r="FW232" s="206"/>
      <c r="FX232" s="206"/>
      <c r="FY232" s="206"/>
      <c r="FZ232" s="206"/>
      <c r="GA232" s="206"/>
      <c r="GB232" s="206"/>
      <c r="GC232" s="206"/>
      <c r="GD232" s="206"/>
      <c r="GE232" s="206"/>
      <c r="GF232" s="206"/>
      <c r="GG232" s="206"/>
      <c r="GH232" s="206"/>
      <c r="GI232" s="206"/>
      <c r="GJ232" s="206"/>
      <c r="GK232" s="206"/>
      <c r="GL232" s="206"/>
      <c r="GM232" s="206"/>
      <c r="GN232" s="242"/>
    </row>
    <row r="233" spans="1:196" ht="26.1" customHeight="1">
      <c r="B233" s="274"/>
      <c r="C233" s="274"/>
      <c r="D233" s="58"/>
      <c r="E233" s="58"/>
      <c r="F233" s="58"/>
      <c r="G233" s="58"/>
      <c r="H233" s="58"/>
      <c r="I233" s="58"/>
      <c r="J233" s="58"/>
      <c r="K233" s="58"/>
      <c r="L233" s="58"/>
      <c r="M233" s="58"/>
      <c r="N233" s="58"/>
      <c r="O233" s="58"/>
      <c r="P233" s="58"/>
      <c r="Q233" s="58"/>
      <c r="R233" s="58"/>
      <c r="S233" s="274"/>
      <c r="T233" s="58"/>
      <c r="U233" s="58"/>
      <c r="V233" s="58"/>
      <c r="W233" s="58"/>
      <c r="X233" s="58"/>
      <c r="Y233" s="58"/>
      <c r="Z233" s="58"/>
      <c r="AA233" s="58"/>
      <c r="AB233" s="58"/>
      <c r="AC233" s="58"/>
      <c r="AD233" s="58"/>
      <c r="AE233" s="58"/>
      <c r="AF233" s="274"/>
      <c r="AG233" s="58"/>
      <c r="AH233" s="58"/>
      <c r="AI233" s="58"/>
      <c r="AJ233" s="58"/>
      <c r="AK233" s="58"/>
      <c r="AL233" s="58"/>
      <c r="AM233" s="58"/>
      <c r="AN233" s="58"/>
      <c r="AO233" s="58"/>
      <c r="AP233" s="58"/>
      <c r="AQ233" s="58"/>
      <c r="AR233" s="58"/>
      <c r="AS233" s="274"/>
      <c r="AT233" s="58"/>
      <c r="AU233" s="58"/>
      <c r="AV233" s="58"/>
      <c r="AW233" s="58"/>
      <c r="AX233" s="58"/>
      <c r="AY233" s="58"/>
      <c r="AZ233" s="58"/>
      <c r="BA233" s="58"/>
      <c r="BB233" s="58"/>
      <c r="BC233" s="58"/>
      <c r="BD233" s="58"/>
      <c r="BE233" s="58"/>
      <c r="BF233" s="58"/>
      <c r="BG233" s="58"/>
      <c r="BH233" s="58"/>
      <c r="BI233" s="58"/>
      <c r="BJ233" s="58"/>
      <c r="BK233" s="58"/>
      <c r="BR233" s="843" t="s">
        <v>285</v>
      </c>
      <c r="BS233" s="838"/>
      <c r="BT233" s="838"/>
      <c r="BU233" s="838"/>
      <c r="BV233" s="838"/>
      <c r="BW233" s="838"/>
      <c r="BX233" s="838"/>
      <c r="BY233" s="838"/>
      <c r="BZ233" s="838" t="s">
        <v>132</v>
      </c>
      <c r="CA233" s="838"/>
      <c r="CB233" s="838"/>
      <c r="CC233" s="838"/>
      <c r="CD233" s="838"/>
      <c r="CE233" s="838"/>
      <c r="CF233" s="838"/>
      <c r="CG233" s="838"/>
      <c r="CH233" s="838">
        <v>4</v>
      </c>
      <c r="CI233" s="838"/>
      <c r="CJ233" s="838"/>
      <c r="CK233" s="838"/>
      <c r="CL233" s="838"/>
      <c r="CM233" s="838"/>
      <c r="CN233" s="838"/>
      <c r="CO233" s="838"/>
      <c r="CP233" s="844" t="s">
        <v>345</v>
      </c>
      <c r="CQ233" s="845"/>
      <c r="CR233" s="845"/>
      <c r="CS233" s="845"/>
      <c r="CT233" s="845"/>
      <c r="CU233" s="845"/>
      <c r="CV233" s="845"/>
      <c r="CW233" s="845"/>
      <c r="CX233" s="845"/>
      <c r="CY233" s="846"/>
      <c r="CZ233" s="844" t="s">
        <v>297</v>
      </c>
      <c r="DA233" s="845"/>
      <c r="DB233" s="845"/>
      <c r="DC233" s="845"/>
      <c r="DD233" s="845"/>
      <c r="DE233" s="845"/>
      <c r="DF233" s="845"/>
      <c r="DG233" s="845"/>
      <c r="DH233" s="845"/>
      <c r="DI233" s="846"/>
      <c r="DJ233" s="838" t="s">
        <v>183</v>
      </c>
      <c r="DK233" s="838"/>
      <c r="DL233" s="838"/>
      <c r="DM233" s="838"/>
      <c r="DN233" s="838"/>
      <c r="DO233" s="838"/>
      <c r="DP233" s="838"/>
      <c r="DQ233" s="838"/>
      <c r="DR233" s="838" t="s">
        <v>298</v>
      </c>
      <c r="DS233" s="838"/>
      <c r="DT233" s="838"/>
      <c r="DU233" s="838"/>
      <c r="DV233" s="838"/>
      <c r="DW233" s="838"/>
      <c r="DX233" s="838"/>
      <c r="DY233" s="842"/>
      <c r="DZ233" s="58"/>
      <c r="EA233" s="58"/>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206"/>
      <c r="FZ233" s="206"/>
      <c r="GA233" s="206"/>
      <c r="GB233" s="206"/>
      <c r="GC233" s="206"/>
      <c r="GD233" s="206"/>
      <c r="GE233" s="206"/>
      <c r="GF233" s="206"/>
      <c r="GG233" s="206"/>
      <c r="GH233" s="206"/>
      <c r="GI233" s="206"/>
      <c r="GJ233" s="206"/>
      <c r="GK233" s="206"/>
      <c r="GL233" s="206"/>
      <c r="GM233" s="206"/>
      <c r="GN233" s="242"/>
    </row>
    <row r="234" spans="1:196" ht="26.1" customHeight="1">
      <c r="B234" s="274"/>
      <c r="C234" s="274"/>
      <c r="D234" s="58"/>
      <c r="E234" s="58"/>
      <c r="F234" s="58"/>
      <c r="G234" s="58"/>
      <c r="H234" s="58"/>
      <c r="I234" s="58"/>
      <c r="J234" s="58"/>
      <c r="K234" s="58"/>
      <c r="L234" s="58"/>
      <c r="M234" s="58"/>
      <c r="N234" s="58"/>
      <c r="O234" s="58"/>
      <c r="P234" s="58"/>
      <c r="Q234" s="58"/>
      <c r="R234" s="58"/>
      <c r="S234" s="274"/>
      <c r="T234" s="58"/>
      <c r="U234" s="58"/>
      <c r="V234" s="58"/>
      <c r="W234" s="58"/>
      <c r="X234" s="58"/>
      <c r="Y234" s="58"/>
      <c r="Z234" s="58"/>
      <c r="AA234" s="58"/>
      <c r="AB234" s="58"/>
      <c r="AC234" s="58"/>
      <c r="AD234" s="58"/>
      <c r="AE234" s="58"/>
      <c r="AF234" s="274"/>
      <c r="AG234" s="58"/>
      <c r="AH234" s="58"/>
      <c r="AI234" s="58"/>
      <c r="AJ234" s="58"/>
      <c r="AK234" s="58"/>
      <c r="AL234" s="58"/>
      <c r="AM234" s="58"/>
      <c r="AN234" s="58"/>
      <c r="AO234" s="58"/>
      <c r="AP234" s="58"/>
      <c r="AQ234" s="58"/>
      <c r="AR234" s="58"/>
      <c r="AS234" s="274"/>
      <c r="AT234" s="58"/>
      <c r="AU234" s="58"/>
      <c r="AV234" s="58"/>
      <c r="AW234" s="58"/>
      <c r="AX234" s="58"/>
      <c r="AY234" s="58"/>
      <c r="AZ234" s="58"/>
      <c r="BA234" s="58"/>
      <c r="BB234" s="58"/>
      <c r="BC234" s="58"/>
      <c r="BD234" s="58"/>
      <c r="BE234" s="58"/>
      <c r="BF234" s="58"/>
      <c r="BG234" s="58"/>
      <c r="BH234" s="58"/>
      <c r="BI234" s="58"/>
      <c r="BJ234" s="58"/>
      <c r="BK234" s="58"/>
      <c r="BR234" s="843"/>
      <c r="BS234" s="838"/>
      <c r="BT234" s="838"/>
      <c r="BU234" s="838"/>
      <c r="BV234" s="838"/>
      <c r="BW234" s="838"/>
      <c r="BX234" s="838"/>
      <c r="BY234" s="838"/>
      <c r="BZ234" s="838"/>
      <c r="CA234" s="838"/>
      <c r="CB234" s="838"/>
      <c r="CC234" s="838"/>
      <c r="CD234" s="838"/>
      <c r="CE234" s="838"/>
      <c r="CF234" s="838"/>
      <c r="CG234" s="838"/>
      <c r="CH234" s="838"/>
      <c r="CI234" s="838"/>
      <c r="CJ234" s="838"/>
      <c r="CK234" s="838"/>
      <c r="CL234" s="838"/>
      <c r="CM234" s="838"/>
      <c r="CN234" s="838"/>
      <c r="CO234" s="838"/>
      <c r="CP234" s="839"/>
      <c r="CQ234" s="840"/>
      <c r="CR234" s="840"/>
      <c r="CS234" s="840"/>
      <c r="CT234" s="840"/>
      <c r="CU234" s="840"/>
      <c r="CV234" s="840"/>
      <c r="CW234" s="840"/>
      <c r="CX234" s="840"/>
      <c r="CY234" s="841"/>
      <c r="CZ234" s="839"/>
      <c r="DA234" s="840"/>
      <c r="DB234" s="840"/>
      <c r="DC234" s="840"/>
      <c r="DD234" s="840"/>
      <c r="DE234" s="840"/>
      <c r="DF234" s="840"/>
      <c r="DG234" s="840"/>
      <c r="DH234" s="840"/>
      <c r="DI234" s="841"/>
      <c r="DJ234" s="838"/>
      <c r="DK234" s="838"/>
      <c r="DL234" s="838"/>
      <c r="DM234" s="838"/>
      <c r="DN234" s="838"/>
      <c r="DO234" s="838"/>
      <c r="DP234" s="838"/>
      <c r="DQ234" s="838"/>
      <c r="DR234" s="838"/>
      <c r="DS234" s="838"/>
      <c r="DT234" s="838"/>
      <c r="DU234" s="838"/>
      <c r="DV234" s="838"/>
      <c r="DW234" s="838"/>
      <c r="DX234" s="838"/>
      <c r="DY234" s="842"/>
      <c r="DZ234" s="58"/>
      <c r="EA234" s="58"/>
      <c r="EE234" s="206"/>
      <c r="EF234" s="206"/>
      <c r="EG234" s="206"/>
      <c r="EH234" s="206"/>
      <c r="EI234" s="206"/>
      <c r="EJ234" s="206"/>
      <c r="EK234" s="206"/>
      <c r="EL234" s="206"/>
      <c r="EM234" s="206"/>
      <c r="EN234" s="206"/>
      <c r="EO234" s="206"/>
      <c r="EP234" s="206"/>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6"/>
      <c r="FL234" s="206"/>
      <c r="FM234" s="206"/>
      <c r="FN234" s="206"/>
      <c r="FO234" s="206"/>
      <c r="FP234" s="206"/>
      <c r="FQ234" s="206"/>
      <c r="FR234" s="206"/>
      <c r="FS234" s="206"/>
      <c r="FT234" s="206"/>
      <c r="FU234" s="206"/>
      <c r="FV234" s="206"/>
      <c r="FW234" s="206"/>
      <c r="FX234" s="206"/>
      <c r="FY234" s="206"/>
      <c r="FZ234" s="206"/>
      <c r="GA234" s="206"/>
      <c r="GB234" s="206"/>
      <c r="GC234" s="206"/>
      <c r="GD234" s="206"/>
      <c r="GE234" s="206"/>
      <c r="GF234" s="206"/>
      <c r="GG234" s="206"/>
      <c r="GH234" s="206"/>
      <c r="GI234" s="206"/>
      <c r="GJ234" s="206"/>
      <c r="GK234" s="206"/>
      <c r="GL234" s="206"/>
      <c r="GM234" s="206"/>
      <c r="GN234" s="242"/>
    </row>
    <row r="235" spans="1:196" ht="26.1" customHeight="1" thickBot="1">
      <c r="B235" s="274"/>
      <c r="C235" s="274"/>
      <c r="D235" s="58"/>
      <c r="E235" s="58"/>
      <c r="F235" s="58"/>
      <c r="G235" s="58"/>
      <c r="H235" s="58"/>
      <c r="I235" s="58"/>
      <c r="J235" s="58"/>
      <c r="K235" s="58"/>
      <c r="L235" s="58"/>
      <c r="M235" s="58"/>
      <c r="N235" s="58"/>
      <c r="O235" s="58"/>
      <c r="P235" s="58"/>
      <c r="Q235" s="58"/>
      <c r="R235" s="58"/>
      <c r="S235" s="274"/>
      <c r="T235" s="58"/>
      <c r="U235" s="58"/>
      <c r="V235" s="58"/>
      <c r="W235" s="58"/>
      <c r="X235" s="58"/>
      <c r="Y235" s="58"/>
      <c r="Z235" s="58"/>
      <c r="AA235" s="58"/>
      <c r="AB235" s="58"/>
      <c r="AC235" s="58"/>
      <c r="AD235" s="58"/>
      <c r="AE235" s="58"/>
      <c r="AF235" s="274"/>
      <c r="AG235" s="58"/>
      <c r="AH235" s="58"/>
      <c r="AI235" s="58"/>
      <c r="AJ235" s="58"/>
      <c r="AK235" s="58"/>
      <c r="AL235" s="58"/>
      <c r="AM235" s="58"/>
      <c r="AN235" s="58"/>
      <c r="AO235" s="58"/>
      <c r="AP235" s="58"/>
      <c r="AQ235" s="58"/>
      <c r="AR235" s="58"/>
      <c r="AS235" s="274"/>
      <c r="AT235" s="58"/>
      <c r="AU235" s="58"/>
      <c r="AV235" s="58"/>
      <c r="AW235" s="58"/>
      <c r="AX235" s="58"/>
      <c r="AY235" s="58"/>
      <c r="AZ235" s="58"/>
      <c r="BA235" s="58"/>
      <c r="BB235" s="58"/>
      <c r="BC235" s="58"/>
      <c r="BD235" s="58"/>
      <c r="BE235" s="58"/>
      <c r="BF235" s="58"/>
      <c r="BG235" s="58"/>
      <c r="BH235" s="58"/>
      <c r="BI235" s="58"/>
      <c r="BJ235" s="58"/>
      <c r="BK235" s="58"/>
      <c r="BR235" s="837"/>
      <c r="BS235" s="834"/>
      <c r="BT235" s="834"/>
      <c r="BU235" s="834"/>
      <c r="BV235" s="834"/>
      <c r="BW235" s="834"/>
      <c r="BX235" s="834"/>
      <c r="BY235" s="835"/>
      <c r="BZ235" s="833"/>
      <c r="CA235" s="834"/>
      <c r="CB235" s="834"/>
      <c r="CC235" s="834"/>
      <c r="CD235" s="834"/>
      <c r="CE235" s="834"/>
      <c r="CF235" s="834"/>
      <c r="CG235" s="835"/>
      <c r="CH235" s="833"/>
      <c r="CI235" s="834"/>
      <c r="CJ235" s="834"/>
      <c r="CK235" s="834"/>
      <c r="CL235" s="834"/>
      <c r="CM235" s="834"/>
      <c r="CN235" s="834"/>
      <c r="CO235" s="835"/>
      <c r="CP235" s="134"/>
      <c r="CQ235" s="135"/>
      <c r="CR235" s="135"/>
      <c r="CS235" s="135"/>
      <c r="CT235" s="135"/>
      <c r="CU235" s="135"/>
      <c r="CV235" s="135"/>
      <c r="CW235" s="135"/>
      <c r="CX235" s="135"/>
      <c r="CY235" s="136"/>
      <c r="CZ235" s="134"/>
      <c r="DA235" s="135"/>
      <c r="DB235" s="135"/>
      <c r="DC235" s="135"/>
      <c r="DD235" s="135"/>
      <c r="DE235" s="135"/>
      <c r="DF235" s="135"/>
      <c r="DG235" s="135"/>
      <c r="DH235" s="135"/>
      <c r="DI235" s="136"/>
      <c r="DJ235" s="833"/>
      <c r="DK235" s="834"/>
      <c r="DL235" s="834"/>
      <c r="DM235" s="834"/>
      <c r="DN235" s="834"/>
      <c r="DO235" s="834"/>
      <c r="DP235" s="834"/>
      <c r="DQ235" s="835"/>
      <c r="DR235" s="833"/>
      <c r="DS235" s="834"/>
      <c r="DT235" s="834"/>
      <c r="DU235" s="834"/>
      <c r="DV235" s="834"/>
      <c r="DW235" s="834"/>
      <c r="DX235" s="834"/>
      <c r="DY235" s="836"/>
      <c r="DZ235" s="58"/>
      <c r="EA235" s="58"/>
      <c r="EE235" s="206"/>
      <c r="EF235" s="206"/>
      <c r="EG235" s="206"/>
      <c r="EH235" s="206"/>
      <c r="EI235" s="206"/>
      <c r="EJ235" s="206"/>
      <c r="EK235" s="206"/>
      <c r="EL235" s="206"/>
      <c r="EM235" s="206"/>
      <c r="EN235" s="206"/>
      <c r="EO235" s="206"/>
      <c r="EP235" s="206"/>
      <c r="EQ235" s="206"/>
      <c r="ER235" s="206"/>
      <c r="ES235" s="206"/>
      <c r="ET235" s="206"/>
      <c r="EU235" s="206"/>
      <c r="EV235" s="206"/>
      <c r="EW235" s="206"/>
      <c r="EX235" s="206"/>
      <c r="EY235" s="206"/>
      <c r="EZ235" s="206"/>
      <c r="FA235" s="206"/>
      <c r="FB235" s="206"/>
      <c r="FC235" s="206"/>
      <c r="FD235" s="206"/>
      <c r="FE235" s="206"/>
      <c r="FF235" s="206"/>
      <c r="FG235" s="206"/>
      <c r="FH235" s="206"/>
      <c r="FI235" s="206"/>
      <c r="FJ235" s="206"/>
      <c r="FK235" s="206"/>
      <c r="FL235" s="206"/>
      <c r="FM235" s="206"/>
      <c r="FN235" s="206"/>
      <c r="FO235" s="206"/>
      <c r="FP235" s="206"/>
      <c r="FQ235" s="206"/>
      <c r="FR235" s="206"/>
      <c r="FS235" s="206"/>
      <c r="FT235" s="206"/>
      <c r="FU235" s="206"/>
      <c r="FV235" s="206"/>
      <c r="FW235" s="206"/>
      <c r="FX235" s="206"/>
      <c r="FY235" s="206"/>
      <c r="FZ235" s="206"/>
      <c r="GA235" s="206"/>
      <c r="GB235" s="206"/>
      <c r="GC235" s="206"/>
      <c r="GD235" s="206"/>
      <c r="GE235" s="206"/>
      <c r="GF235" s="206"/>
      <c r="GG235" s="206"/>
      <c r="GH235" s="206"/>
      <c r="GI235" s="206"/>
      <c r="GJ235" s="206"/>
      <c r="GK235" s="206"/>
      <c r="GL235" s="206"/>
      <c r="GM235" s="206"/>
      <c r="GN235" s="242"/>
    </row>
    <row r="236" spans="1:196" ht="18.75" customHeight="1">
      <c r="A236" s="58"/>
      <c r="B236" s="274"/>
      <c r="C236" s="274"/>
      <c r="D236" s="58"/>
      <c r="E236" s="58"/>
      <c r="F236" s="58"/>
      <c r="G236" s="58"/>
      <c r="H236" s="58"/>
      <c r="I236" s="58"/>
      <c r="J236" s="58"/>
      <c r="K236" s="58"/>
      <c r="L236" s="58"/>
      <c r="M236" s="58"/>
      <c r="N236" s="58"/>
      <c r="O236" s="58"/>
      <c r="P236" s="58"/>
      <c r="Q236" s="58"/>
      <c r="R236" s="58"/>
      <c r="S236" s="274"/>
      <c r="T236" s="58"/>
      <c r="U236" s="58"/>
      <c r="V236" s="58"/>
      <c r="W236" s="58"/>
      <c r="X236" s="58"/>
      <c r="Y236" s="58"/>
      <c r="Z236" s="58"/>
      <c r="AA236" s="58"/>
      <c r="AB236" s="58"/>
      <c r="AC236" s="58"/>
      <c r="AD236" s="58"/>
      <c r="AE236" s="58"/>
      <c r="AF236" s="274"/>
      <c r="AG236" s="58"/>
      <c r="AH236" s="58"/>
      <c r="AI236" s="58"/>
      <c r="AJ236" s="58"/>
      <c r="AK236" s="58"/>
      <c r="AL236" s="58"/>
      <c r="AM236" s="58"/>
      <c r="AN236" s="58"/>
      <c r="AO236" s="58"/>
      <c r="AP236" s="58"/>
      <c r="AQ236" s="58"/>
      <c r="AR236" s="58"/>
      <c r="AS236" s="274"/>
      <c r="AT236" s="58"/>
      <c r="AU236" s="58"/>
      <c r="AV236" s="58"/>
      <c r="AW236" s="58"/>
      <c r="AX236" s="58"/>
      <c r="AY236" s="58"/>
      <c r="AZ236" s="58"/>
      <c r="BA236" s="58"/>
      <c r="BB236" s="58"/>
      <c r="BC236" s="58"/>
      <c r="BD236" s="58"/>
      <c r="BE236" s="58"/>
      <c r="BF236" s="58"/>
      <c r="BG236" s="58"/>
      <c r="BH236" s="58"/>
      <c r="BI236" s="58"/>
      <c r="BJ236" s="58"/>
      <c r="BK236" s="58"/>
      <c r="BO236" s="58"/>
      <c r="BP236" s="58"/>
      <c r="BQ236" s="58"/>
      <c r="BR236" s="58"/>
      <c r="BS236" s="58"/>
      <c r="BT236" s="58"/>
      <c r="BU236" s="58"/>
    </row>
    <row r="237" spans="1:196" ht="18.75" customHeight="1">
      <c r="A237" s="58"/>
      <c r="B237" s="58"/>
      <c r="C237" s="58"/>
      <c r="D237" s="58"/>
      <c r="E237" s="58"/>
      <c r="F237" s="58"/>
      <c r="G237" s="58"/>
      <c r="BO237" s="58"/>
      <c r="BP237" s="58"/>
      <c r="BQ237" s="58"/>
      <c r="BR237" s="58"/>
      <c r="BS237" s="58"/>
      <c r="BT237" s="58"/>
      <c r="BU237" s="58"/>
    </row>
    <row r="238" spans="1:196" ht="18.75" customHeight="1">
      <c r="A238" s="58"/>
      <c r="B238" s="58"/>
      <c r="C238" s="58"/>
      <c r="D238" s="58"/>
      <c r="E238" s="58"/>
      <c r="F238" s="58"/>
      <c r="G238" s="58"/>
      <c r="BO238" s="58"/>
      <c r="BP238" s="58"/>
      <c r="BQ238" s="58"/>
      <c r="BR238" s="58"/>
      <c r="BS238" s="58"/>
      <c r="BT238" s="58"/>
      <c r="BU238" s="58"/>
    </row>
    <row r="239" spans="1:196" ht="18.75" customHeight="1">
      <c r="A239" s="58"/>
      <c r="B239" s="58"/>
      <c r="C239" s="58"/>
      <c r="D239" s="58"/>
      <c r="E239" s="58"/>
      <c r="F239" s="58"/>
      <c r="G239" s="58"/>
      <c r="BO239" s="58"/>
      <c r="BP239" s="58"/>
      <c r="BQ239" s="58"/>
      <c r="BR239" s="58"/>
      <c r="BS239" s="58"/>
      <c r="BT239" s="58"/>
      <c r="BU239" s="58"/>
    </row>
    <row r="240" spans="1:196" ht="18.75" customHeight="1">
      <c r="A240" s="58"/>
      <c r="B240" s="58"/>
      <c r="C240" s="58"/>
      <c r="D240" s="58"/>
      <c r="E240" s="58"/>
      <c r="F240" s="58"/>
      <c r="G240" s="58"/>
      <c r="BO240" s="58"/>
      <c r="BP240" s="58"/>
      <c r="BQ240" s="58"/>
      <c r="BR240" s="58"/>
      <c r="BS240" s="58"/>
      <c r="BT240" s="58"/>
      <c r="BU240" s="58"/>
    </row>
    <row r="241" spans="1:130" ht="18.75" customHeight="1">
      <c r="A241" s="58"/>
      <c r="B241" s="58"/>
      <c r="C241" s="58"/>
      <c r="D241" s="58"/>
      <c r="E241" s="58"/>
      <c r="F241" s="58"/>
      <c r="G241" s="58"/>
      <c r="BO241" s="58"/>
      <c r="BP241" s="58"/>
      <c r="BQ241" s="58"/>
      <c r="BR241" s="58"/>
      <c r="BS241" s="58"/>
      <c r="BT241" s="58"/>
      <c r="BU241" s="58"/>
    </row>
    <row r="244" spans="1:130" ht="18.75" customHeight="1">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BE244" s="758" t="s">
        <v>299</v>
      </c>
      <c r="BF244" s="759"/>
      <c r="BG244" s="759"/>
      <c r="BH244" s="759"/>
      <c r="BI244" s="759"/>
      <c r="BJ244" s="759"/>
      <c r="BK244" s="759"/>
      <c r="BL244" s="760"/>
      <c r="BP244" s="58"/>
      <c r="BQ244" s="273" t="s">
        <v>471</v>
      </c>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DS244" s="758" t="s">
        <v>223</v>
      </c>
      <c r="DT244" s="759"/>
      <c r="DU244" s="759"/>
      <c r="DV244" s="759"/>
      <c r="DW244" s="759"/>
      <c r="DX244" s="759"/>
      <c r="DY244" s="759"/>
      <c r="DZ244" s="760"/>
    </row>
    <row r="245" spans="1:130" ht="18.75" customHeight="1">
      <c r="B245" s="58"/>
      <c r="BE245" s="761"/>
      <c r="BF245" s="762"/>
      <c r="BG245" s="762"/>
      <c r="BH245" s="762"/>
      <c r="BI245" s="762"/>
      <c r="BJ245" s="762"/>
      <c r="BK245" s="762"/>
      <c r="BL245" s="763"/>
      <c r="BP245" s="58"/>
      <c r="DS245" s="761"/>
      <c r="DT245" s="762"/>
      <c r="DU245" s="762"/>
      <c r="DV245" s="762"/>
      <c r="DW245" s="762"/>
      <c r="DX245" s="762"/>
      <c r="DY245" s="762"/>
      <c r="DZ245" s="763"/>
    </row>
    <row r="246" spans="1:130" ht="18.75" customHeight="1">
      <c r="B246" s="58"/>
      <c r="C246" s="129" t="s">
        <v>1015</v>
      </c>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BP246" s="58"/>
      <c r="BQ246" s="129" t="s">
        <v>94</v>
      </c>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row>
    <row r="247" spans="1:130" ht="18.75" customHeight="1">
      <c r="B247" s="58"/>
      <c r="C247" s="1206" t="str">
        <f>IF(対象災害選択シート!T21="○","様式12は記入の必要ありません。別添「自衛水防組織活動要領」及び別表１～２を記入してください。","")</f>
        <v>様式12は記入の必要ありません。別添「自衛水防組織活動要領」及び別表１～２を記入してください。</v>
      </c>
      <c r="D247" s="1206"/>
      <c r="E247" s="1206"/>
      <c r="F247" s="1206"/>
      <c r="G247" s="1206"/>
      <c r="H247" s="1206"/>
      <c r="I247" s="1206"/>
      <c r="J247" s="1206"/>
      <c r="K247" s="1206"/>
      <c r="L247" s="1206"/>
      <c r="M247" s="1206"/>
      <c r="N247" s="1206"/>
      <c r="O247" s="1206"/>
      <c r="P247" s="1206"/>
      <c r="Q247" s="1206"/>
      <c r="R247" s="1206"/>
      <c r="S247" s="1206"/>
      <c r="T247" s="1206"/>
      <c r="U247" s="1206"/>
      <c r="V247" s="1206"/>
      <c r="W247" s="1206"/>
      <c r="X247" s="1206"/>
      <c r="Y247" s="1206"/>
      <c r="Z247" s="1206"/>
      <c r="AA247" s="1206"/>
      <c r="AB247" s="1206"/>
      <c r="AC247" s="1206"/>
      <c r="AD247" s="1206"/>
      <c r="AE247" s="1206"/>
      <c r="AF247" s="1206"/>
      <c r="AG247" s="1206"/>
      <c r="AH247" s="1206"/>
      <c r="AI247" s="1206"/>
      <c r="AJ247" s="1206"/>
      <c r="AK247" s="1206"/>
      <c r="AL247" s="1206"/>
      <c r="AM247" s="1206"/>
      <c r="AN247" s="1206"/>
      <c r="AO247" s="1206"/>
      <c r="AP247" s="1206"/>
      <c r="AQ247" s="1206"/>
      <c r="AR247" s="1206"/>
      <c r="AS247" s="1206"/>
      <c r="AT247" s="1206"/>
      <c r="AU247" s="1206"/>
      <c r="AV247" s="1206"/>
      <c r="AW247" s="1206"/>
      <c r="AX247" s="1206"/>
      <c r="AY247" s="1206"/>
      <c r="AZ247" s="1206"/>
      <c r="BA247" s="1206"/>
      <c r="BB247" s="1206"/>
      <c r="BC247" s="1206"/>
      <c r="BD247" s="1206"/>
      <c r="BE247" s="1206"/>
      <c r="BF247" s="1206"/>
      <c r="BG247" s="1206"/>
      <c r="BH247" s="1206"/>
      <c r="BI247" s="1206"/>
      <c r="BJ247" s="1206"/>
      <c r="BK247" s="1206"/>
      <c r="BL247" s="1206"/>
      <c r="BP247" s="58"/>
      <c r="BQ247" s="59"/>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row>
    <row r="248" spans="1:130" ht="18.75" customHeight="1">
      <c r="B248" s="58"/>
      <c r="C248" s="1206"/>
      <c r="D248" s="1206"/>
      <c r="E248" s="1206"/>
      <c r="F248" s="1206"/>
      <c r="G248" s="1206"/>
      <c r="H248" s="1206"/>
      <c r="I248" s="1206"/>
      <c r="J248" s="1206"/>
      <c r="K248" s="1206"/>
      <c r="L248" s="1206"/>
      <c r="M248" s="1206"/>
      <c r="N248" s="1206"/>
      <c r="O248" s="1206"/>
      <c r="P248" s="1206"/>
      <c r="Q248" s="1206"/>
      <c r="R248" s="1206"/>
      <c r="S248" s="1206"/>
      <c r="T248" s="1206"/>
      <c r="U248" s="1206"/>
      <c r="V248" s="1206"/>
      <c r="W248" s="1206"/>
      <c r="X248" s="1206"/>
      <c r="Y248" s="1206"/>
      <c r="Z248" s="1206"/>
      <c r="AA248" s="1206"/>
      <c r="AB248" s="1206"/>
      <c r="AC248" s="1206"/>
      <c r="AD248" s="1206"/>
      <c r="AE248" s="1206"/>
      <c r="AF248" s="1206"/>
      <c r="AG248" s="1206"/>
      <c r="AH248" s="1206"/>
      <c r="AI248" s="1206"/>
      <c r="AJ248" s="1206"/>
      <c r="AK248" s="1206"/>
      <c r="AL248" s="1206"/>
      <c r="AM248" s="1206"/>
      <c r="AN248" s="1206"/>
      <c r="AO248" s="1206"/>
      <c r="AP248" s="1206"/>
      <c r="AQ248" s="1206"/>
      <c r="AR248" s="1206"/>
      <c r="AS248" s="1206"/>
      <c r="AT248" s="1206"/>
      <c r="AU248" s="1206"/>
      <c r="AV248" s="1206"/>
      <c r="AW248" s="1206"/>
      <c r="AX248" s="1206"/>
      <c r="AY248" s="1206"/>
      <c r="AZ248" s="1206"/>
      <c r="BA248" s="1206"/>
      <c r="BB248" s="1206"/>
      <c r="BC248" s="1206"/>
      <c r="BD248" s="1206"/>
      <c r="BE248" s="1206"/>
      <c r="BF248" s="1206"/>
      <c r="BG248" s="1206"/>
      <c r="BH248" s="1206"/>
      <c r="BI248" s="1206"/>
      <c r="BJ248" s="1206"/>
      <c r="BK248" s="1206"/>
      <c r="BL248" s="1206"/>
      <c r="BP248" s="58"/>
      <c r="BQ248" s="59"/>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row>
    <row r="249" spans="1:130" ht="25.5" customHeight="1" thickBot="1">
      <c r="B249" s="58"/>
      <c r="C249" s="1206"/>
      <c r="D249" s="1206"/>
      <c r="E249" s="1206"/>
      <c r="F249" s="1206"/>
      <c r="G249" s="1206"/>
      <c r="H249" s="1206"/>
      <c r="I249" s="1206"/>
      <c r="J249" s="1206"/>
      <c r="K249" s="1206"/>
      <c r="L249" s="1206"/>
      <c r="M249" s="1206"/>
      <c r="N249" s="1206"/>
      <c r="O249" s="1206"/>
      <c r="P249" s="1206"/>
      <c r="Q249" s="1206"/>
      <c r="R249" s="1206"/>
      <c r="S249" s="1206"/>
      <c r="T249" s="1206"/>
      <c r="U249" s="1206"/>
      <c r="V249" s="1206"/>
      <c r="W249" s="1206"/>
      <c r="X249" s="1206"/>
      <c r="Y249" s="1206"/>
      <c r="Z249" s="1206"/>
      <c r="AA249" s="1206"/>
      <c r="AB249" s="1206"/>
      <c r="AC249" s="1206"/>
      <c r="AD249" s="1206"/>
      <c r="AE249" s="1206"/>
      <c r="AF249" s="1206"/>
      <c r="AG249" s="1206"/>
      <c r="AH249" s="1206"/>
      <c r="AI249" s="1206"/>
      <c r="AJ249" s="1206"/>
      <c r="AK249" s="1206"/>
      <c r="AL249" s="1206"/>
      <c r="AM249" s="1206"/>
      <c r="AN249" s="1206"/>
      <c r="AO249" s="1206"/>
      <c r="AP249" s="1206"/>
      <c r="AQ249" s="1206"/>
      <c r="AR249" s="1206"/>
      <c r="AS249" s="1206"/>
      <c r="AT249" s="1206"/>
      <c r="AU249" s="1206"/>
      <c r="AV249" s="1206"/>
      <c r="AW249" s="1206"/>
      <c r="AX249" s="1206"/>
      <c r="AY249" s="1206"/>
      <c r="AZ249" s="1206"/>
      <c r="BA249" s="1206"/>
      <c r="BB249" s="1206"/>
      <c r="BC249" s="1206"/>
      <c r="BD249" s="1206"/>
      <c r="BE249" s="1206"/>
      <c r="BF249" s="1206"/>
      <c r="BG249" s="1206"/>
      <c r="BH249" s="1206"/>
      <c r="BI249" s="1206"/>
      <c r="BJ249" s="1206"/>
      <c r="BK249" s="1206"/>
      <c r="BL249" s="1206"/>
      <c r="BP249" s="58"/>
      <c r="BQ249" s="59"/>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row>
    <row r="250" spans="1:130" ht="26.1" customHeight="1" thickBot="1">
      <c r="B250" s="58"/>
      <c r="C250" s="137" t="s">
        <v>441</v>
      </c>
      <c r="D250" s="138"/>
      <c r="E250" s="138"/>
      <c r="F250" s="138"/>
      <c r="G250" s="138"/>
      <c r="H250" s="139"/>
      <c r="I250" s="139"/>
      <c r="J250" s="139"/>
      <c r="K250" s="139"/>
      <c r="L250" s="139"/>
      <c r="M250" s="138" t="s">
        <v>95</v>
      </c>
      <c r="N250" s="829"/>
      <c r="O250" s="829"/>
      <c r="P250" s="829"/>
      <c r="Q250" s="829"/>
      <c r="R250" s="829"/>
      <c r="S250" s="829"/>
      <c r="T250" s="829"/>
      <c r="U250" s="829"/>
      <c r="V250" s="829"/>
      <c r="W250" s="829"/>
      <c r="X250" s="138" t="s">
        <v>96</v>
      </c>
      <c r="Y250" s="139"/>
      <c r="Z250" s="138" t="s">
        <v>95</v>
      </c>
      <c r="AA250" s="138" t="s">
        <v>442</v>
      </c>
      <c r="AB250" s="139"/>
      <c r="AC250" s="139"/>
      <c r="AD250" s="139"/>
      <c r="AE250" s="139"/>
      <c r="AF250" s="139"/>
      <c r="AG250" s="830"/>
      <c r="AH250" s="830"/>
      <c r="AI250" s="830"/>
      <c r="AJ250" s="830"/>
      <c r="AK250" s="830"/>
      <c r="AL250" s="830"/>
      <c r="AM250" s="830"/>
      <c r="AN250" s="830"/>
      <c r="AO250" s="830"/>
      <c r="AP250" s="830"/>
      <c r="AQ250" s="140" t="s">
        <v>96</v>
      </c>
      <c r="AR250" s="141"/>
      <c r="AX250" s="142"/>
      <c r="AY250" s="58"/>
      <c r="AZ250" s="58"/>
      <c r="BP250" s="58"/>
      <c r="BQ250" s="137" t="s">
        <v>441</v>
      </c>
      <c r="BR250" s="138"/>
      <c r="BS250" s="138"/>
      <c r="BT250" s="138"/>
      <c r="BU250" s="138"/>
      <c r="BV250" s="139"/>
      <c r="BW250" s="139"/>
      <c r="BX250" s="139"/>
      <c r="BY250" s="139"/>
      <c r="BZ250" s="139"/>
      <c r="CA250" s="138" t="s">
        <v>95</v>
      </c>
      <c r="CB250" s="829" t="s">
        <v>439</v>
      </c>
      <c r="CC250" s="829"/>
      <c r="CD250" s="829"/>
      <c r="CE250" s="829"/>
      <c r="CF250" s="829"/>
      <c r="CG250" s="829"/>
      <c r="CH250" s="829"/>
      <c r="CI250" s="829"/>
      <c r="CJ250" s="829"/>
      <c r="CK250" s="829"/>
      <c r="CL250" s="138" t="s">
        <v>96</v>
      </c>
      <c r="CM250" s="139"/>
      <c r="CN250" s="138" t="s">
        <v>95</v>
      </c>
      <c r="CO250" s="138" t="s">
        <v>442</v>
      </c>
      <c r="CP250" s="139"/>
      <c r="CQ250" s="139"/>
      <c r="CR250" s="139"/>
      <c r="CS250" s="139"/>
      <c r="CT250" s="139"/>
      <c r="CU250" s="830" t="s">
        <v>440</v>
      </c>
      <c r="CV250" s="830"/>
      <c r="CW250" s="830"/>
      <c r="CX250" s="830"/>
      <c r="CY250" s="830"/>
      <c r="CZ250" s="830"/>
      <c r="DA250" s="830"/>
      <c r="DB250" s="830"/>
      <c r="DC250" s="830"/>
      <c r="DD250" s="830"/>
      <c r="DE250" s="140" t="s">
        <v>96</v>
      </c>
      <c r="DF250" s="141"/>
      <c r="DL250" s="142"/>
      <c r="DM250" s="58"/>
      <c r="DN250" s="58"/>
    </row>
    <row r="251" spans="1:130" ht="18.75" customHeight="1" thickBot="1">
      <c r="B251" s="58"/>
      <c r="C251" s="58"/>
      <c r="D251" s="58"/>
      <c r="E251" s="143"/>
      <c r="F251" s="58"/>
      <c r="G251" s="58"/>
      <c r="H251" s="58"/>
      <c r="I251" s="58"/>
      <c r="J251" s="58"/>
      <c r="K251" s="58"/>
      <c r="L251" s="58"/>
      <c r="M251" s="58"/>
      <c r="N251" s="58"/>
      <c r="O251" s="58"/>
      <c r="P251" s="58"/>
      <c r="Q251" s="58"/>
      <c r="R251" s="58"/>
      <c r="S251" s="58"/>
      <c r="T251" s="58"/>
      <c r="U251" s="58"/>
      <c r="V251" s="58"/>
      <c r="W251" s="58"/>
      <c r="X251" s="58"/>
      <c r="Y251" s="58"/>
      <c r="Z251" s="58"/>
      <c r="BP251" s="58"/>
      <c r="BQ251" s="58"/>
      <c r="BR251" s="58"/>
      <c r="BS251" s="143"/>
      <c r="BT251" s="58"/>
      <c r="BU251" s="58"/>
      <c r="BV251" s="58"/>
      <c r="BW251" s="58"/>
      <c r="BX251" s="58"/>
      <c r="BY251" s="58"/>
      <c r="BZ251" s="58"/>
      <c r="CA251" s="58"/>
      <c r="CB251" s="58"/>
      <c r="CC251" s="58"/>
      <c r="CD251" s="58"/>
      <c r="CE251" s="58"/>
      <c r="CF251" s="58"/>
      <c r="CG251" s="58"/>
      <c r="CH251" s="58"/>
      <c r="CI251" s="58"/>
      <c r="CJ251" s="58"/>
      <c r="CK251" s="58"/>
      <c r="CL251" s="58"/>
      <c r="CM251" s="58"/>
      <c r="CN251" s="58"/>
    </row>
    <row r="252" spans="1:130" ht="18.75" customHeight="1">
      <c r="B252" s="58"/>
      <c r="C252" s="58"/>
      <c r="D252" s="58"/>
      <c r="E252" s="143"/>
      <c r="F252" s="58"/>
      <c r="I252" s="814" t="s">
        <v>443</v>
      </c>
      <c r="J252" s="815"/>
      <c r="K252" s="815"/>
      <c r="L252" s="815"/>
      <c r="M252" s="815"/>
      <c r="N252" s="815"/>
      <c r="O252" s="815"/>
      <c r="P252" s="816"/>
      <c r="Q252" s="823" t="s">
        <v>85</v>
      </c>
      <c r="R252" s="824"/>
      <c r="S252" s="824"/>
      <c r="T252" s="824"/>
      <c r="U252" s="824"/>
      <c r="V252" s="824"/>
      <c r="W252" s="824"/>
      <c r="X252" s="824"/>
      <c r="Y252" s="824"/>
      <c r="Z252" s="824"/>
      <c r="AA252" s="824"/>
      <c r="AB252" s="824"/>
      <c r="AC252" s="824"/>
      <c r="AD252" s="824"/>
      <c r="AE252" s="824"/>
      <c r="AF252" s="824"/>
      <c r="AG252" s="824"/>
      <c r="AH252" s="824"/>
      <c r="AI252" s="824"/>
      <c r="AJ252" s="825"/>
      <c r="AK252" s="823" t="s">
        <v>444</v>
      </c>
      <c r="AL252" s="824"/>
      <c r="AM252" s="824"/>
      <c r="AN252" s="824"/>
      <c r="AO252" s="824"/>
      <c r="AP252" s="824"/>
      <c r="AQ252" s="824"/>
      <c r="AR252" s="824"/>
      <c r="AS252" s="824"/>
      <c r="AT252" s="824"/>
      <c r="AU252" s="824"/>
      <c r="AV252" s="824"/>
      <c r="AW252" s="824"/>
      <c r="AX252" s="824"/>
      <c r="AY252" s="824"/>
      <c r="AZ252" s="824"/>
      <c r="BA252" s="824"/>
      <c r="BB252" s="824"/>
      <c r="BC252" s="824"/>
      <c r="BD252" s="824"/>
      <c r="BE252" s="824"/>
      <c r="BF252" s="824"/>
      <c r="BG252" s="824"/>
      <c r="BH252" s="825"/>
      <c r="BP252" s="58"/>
      <c r="BQ252" s="58"/>
      <c r="BR252" s="58"/>
      <c r="BS252" s="143"/>
      <c r="BT252" s="58"/>
      <c r="BW252" s="814" t="s">
        <v>443</v>
      </c>
      <c r="BX252" s="815"/>
      <c r="BY252" s="815"/>
      <c r="BZ252" s="815"/>
      <c r="CA252" s="815"/>
      <c r="CB252" s="815"/>
      <c r="CC252" s="815"/>
      <c r="CD252" s="816"/>
      <c r="CE252" s="823" t="s">
        <v>85</v>
      </c>
      <c r="CF252" s="824"/>
      <c r="CG252" s="824"/>
      <c r="CH252" s="824"/>
      <c r="CI252" s="824"/>
      <c r="CJ252" s="824"/>
      <c r="CK252" s="824"/>
      <c r="CL252" s="824"/>
      <c r="CM252" s="824"/>
      <c r="CN252" s="824"/>
      <c r="CO252" s="824"/>
      <c r="CP252" s="824"/>
      <c r="CQ252" s="824"/>
      <c r="CR252" s="824"/>
      <c r="CS252" s="824"/>
      <c r="CT252" s="824"/>
      <c r="CU252" s="824"/>
      <c r="CV252" s="824"/>
      <c r="CW252" s="824"/>
      <c r="CX252" s="825"/>
      <c r="CY252" s="823" t="s">
        <v>444</v>
      </c>
      <c r="CZ252" s="824"/>
      <c r="DA252" s="824"/>
      <c r="DB252" s="824"/>
      <c r="DC252" s="824"/>
      <c r="DD252" s="824"/>
      <c r="DE252" s="824"/>
      <c r="DF252" s="824"/>
      <c r="DG252" s="824"/>
      <c r="DH252" s="824"/>
      <c r="DI252" s="824"/>
      <c r="DJ252" s="824"/>
      <c r="DK252" s="824"/>
      <c r="DL252" s="824"/>
      <c r="DM252" s="824"/>
      <c r="DN252" s="824"/>
      <c r="DO252" s="824"/>
      <c r="DP252" s="824"/>
      <c r="DQ252" s="824"/>
      <c r="DR252" s="824"/>
      <c r="DS252" s="824"/>
      <c r="DT252" s="824"/>
      <c r="DU252" s="824"/>
      <c r="DV252" s="825"/>
    </row>
    <row r="253" spans="1:130" ht="18.75" customHeight="1" thickBot="1">
      <c r="B253" s="58"/>
      <c r="C253" s="58"/>
      <c r="D253" s="58"/>
      <c r="E253" s="143"/>
      <c r="F253" s="58"/>
      <c r="I253" s="817"/>
      <c r="J253" s="818"/>
      <c r="K253" s="818"/>
      <c r="L253" s="818"/>
      <c r="M253" s="818"/>
      <c r="N253" s="818"/>
      <c r="O253" s="818"/>
      <c r="P253" s="819"/>
      <c r="Q253" s="826"/>
      <c r="R253" s="827"/>
      <c r="S253" s="827"/>
      <c r="T253" s="827"/>
      <c r="U253" s="827"/>
      <c r="V253" s="827"/>
      <c r="W253" s="827"/>
      <c r="X253" s="827"/>
      <c r="Y253" s="827"/>
      <c r="Z253" s="827"/>
      <c r="AA253" s="827"/>
      <c r="AB253" s="827"/>
      <c r="AC253" s="827"/>
      <c r="AD253" s="827"/>
      <c r="AE253" s="827"/>
      <c r="AF253" s="827"/>
      <c r="AG253" s="827"/>
      <c r="AH253" s="827"/>
      <c r="AI253" s="827"/>
      <c r="AJ253" s="828"/>
      <c r="AK253" s="826"/>
      <c r="AL253" s="827"/>
      <c r="AM253" s="827"/>
      <c r="AN253" s="827"/>
      <c r="AO253" s="827"/>
      <c r="AP253" s="827"/>
      <c r="AQ253" s="827"/>
      <c r="AR253" s="827"/>
      <c r="AS253" s="827"/>
      <c r="AT253" s="827"/>
      <c r="AU253" s="827"/>
      <c r="AV253" s="827"/>
      <c r="AW253" s="827"/>
      <c r="AX253" s="827"/>
      <c r="AY253" s="827"/>
      <c r="AZ253" s="827"/>
      <c r="BA253" s="827"/>
      <c r="BB253" s="827"/>
      <c r="BC253" s="827"/>
      <c r="BD253" s="827"/>
      <c r="BE253" s="827"/>
      <c r="BF253" s="827"/>
      <c r="BG253" s="827"/>
      <c r="BH253" s="828"/>
      <c r="BP253" s="58"/>
      <c r="BQ253" s="58"/>
      <c r="BR253" s="58"/>
      <c r="BS253" s="143"/>
      <c r="BT253" s="58"/>
      <c r="BW253" s="817"/>
      <c r="BX253" s="818"/>
      <c r="BY253" s="818"/>
      <c r="BZ253" s="818"/>
      <c r="CA253" s="818"/>
      <c r="CB253" s="818"/>
      <c r="CC253" s="818"/>
      <c r="CD253" s="819"/>
      <c r="CE253" s="826"/>
      <c r="CF253" s="827"/>
      <c r="CG253" s="827"/>
      <c r="CH253" s="827"/>
      <c r="CI253" s="827"/>
      <c r="CJ253" s="827"/>
      <c r="CK253" s="827"/>
      <c r="CL253" s="827"/>
      <c r="CM253" s="827"/>
      <c r="CN253" s="827"/>
      <c r="CO253" s="827"/>
      <c r="CP253" s="827"/>
      <c r="CQ253" s="827"/>
      <c r="CR253" s="827"/>
      <c r="CS253" s="827"/>
      <c r="CT253" s="827"/>
      <c r="CU253" s="827"/>
      <c r="CV253" s="827"/>
      <c r="CW253" s="827"/>
      <c r="CX253" s="828"/>
      <c r="CY253" s="826"/>
      <c r="CZ253" s="827"/>
      <c r="DA253" s="827"/>
      <c r="DB253" s="827"/>
      <c r="DC253" s="827"/>
      <c r="DD253" s="827"/>
      <c r="DE253" s="827"/>
      <c r="DF253" s="827"/>
      <c r="DG253" s="827"/>
      <c r="DH253" s="827"/>
      <c r="DI253" s="827"/>
      <c r="DJ253" s="827"/>
      <c r="DK253" s="827"/>
      <c r="DL253" s="827"/>
      <c r="DM253" s="827"/>
      <c r="DN253" s="827"/>
      <c r="DO253" s="827"/>
      <c r="DP253" s="827"/>
      <c r="DQ253" s="827"/>
      <c r="DR253" s="827"/>
      <c r="DS253" s="827"/>
      <c r="DT253" s="827"/>
      <c r="DU253" s="827"/>
      <c r="DV253" s="828"/>
    </row>
    <row r="254" spans="1:130" ht="18.75" customHeight="1">
      <c r="B254" s="58"/>
      <c r="C254" s="58"/>
      <c r="D254" s="58"/>
      <c r="E254" s="143"/>
      <c r="F254" s="58"/>
      <c r="I254" s="817"/>
      <c r="J254" s="818"/>
      <c r="K254" s="818"/>
      <c r="L254" s="818"/>
      <c r="M254" s="818"/>
      <c r="N254" s="818"/>
      <c r="O254" s="818"/>
      <c r="P254" s="819"/>
      <c r="Q254" s="278"/>
      <c r="R254" s="279"/>
      <c r="S254" s="279"/>
      <c r="T254" s="279"/>
      <c r="U254" s="279"/>
      <c r="V254" s="279"/>
      <c r="W254" s="279"/>
      <c r="X254" s="279"/>
      <c r="Y254" s="279"/>
      <c r="Z254" s="279"/>
      <c r="AA254" s="279"/>
      <c r="AB254" s="279"/>
      <c r="AC254" s="279"/>
      <c r="AD254" s="279"/>
      <c r="AE254" s="279"/>
      <c r="AF254" s="279"/>
      <c r="AG254" s="279"/>
      <c r="AH254" s="279"/>
      <c r="AI254" s="279"/>
      <c r="AJ254" s="144"/>
      <c r="AK254" s="279"/>
      <c r="AL254" s="279"/>
      <c r="AM254" s="276"/>
      <c r="AN254" s="276"/>
      <c r="AO254" s="276"/>
      <c r="AP254" s="276"/>
      <c r="AQ254" s="276"/>
      <c r="AR254" s="276"/>
      <c r="AS254" s="276"/>
      <c r="AT254" s="276"/>
      <c r="AU254" s="276"/>
      <c r="AV254" s="276"/>
      <c r="AW254" s="276"/>
      <c r="AX254" s="276"/>
      <c r="AY254" s="276"/>
      <c r="AZ254" s="276"/>
      <c r="BA254" s="276"/>
      <c r="BB254" s="276"/>
      <c r="BC254" s="276"/>
      <c r="BD254" s="276"/>
      <c r="BE254" s="276"/>
      <c r="BF254" s="276"/>
      <c r="BG254" s="276"/>
      <c r="BH254" s="145"/>
      <c r="BP254" s="58"/>
      <c r="BQ254" s="58"/>
      <c r="BR254" s="58"/>
      <c r="BS254" s="143"/>
      <c r="BT254" s="58"/>
      <c r="BW254" s="817"/>
      <c r="BX254" s="818"/>
      <c r="BY254" s="818"/>
      <c r="BZ254" s="818"/>
      <c r="CA254" s="818"/>
      <c r="CB254" s="818"/>
      <c r="CC254" s="818"/>
      <c r="CD254" s="819"/>
      <c r="CE254" s="278"/>
      <c r="CF254" s="279"/>
      <c r="CG254" s="279"/>
      <c r="CH254" s="279"/>
      <c r="CI254" s="279"/>
      <c r="CJ254" s="279"/>
      <c r="CK254" s="279"/>
      <c r="CL254" s="279"/>
      <c r="CM254" s="279"/>
      <c r="CN254" s="279"/>
      <c r="CO254" s="279"/>
      <c r="CP254" s="279"/>
      <c r="CQ254" s="279"/>
      <c r="CR254" s="279"/>
      <c r="CS254" s="279"/>
      <c r="CT254" s="279"/>
      <c r="CU254" s="279"/>
      <c r="CV254" s="279"/>
      <c r="CW254" s="279"/>
      <c r="CX254" s="144"/>
      <c r="CY254" s="279"/>
      <c r="CZ254" s="279"/>
      <c r="DA254" s="276"/>
      <c r="DB254" s="276"/>
      <c r="DC254" s="276"/>
      <c r="DD254" s="276"/>
      <c r="DE254" s="276"/>
      <c r="DF254" s="276"/>
      <c r="DG254" s="276"/>
      <c r="DH254" s="276"/>
      <c r="DI254" s="276"/>
      <c r="DJ254" s="276"/>
      <c r="DK254" s="276"/>
      <c r="DL254" s="276"/>
      <c r="DM254" s="276"/>
      <c r="DN254" s="276"/>
      <c r="DO254" s="276"/>
      <c r="DP254" s="276"/>
      <c r="DQ254" s="276"/>
      <c r="DR254" s="276"/>
      <c r="DS254" s="276"/>
      <c r="DT254" s="276"/>
      <c r="DU254" s="276"/>
      <c r="DV254" s="145"/>
    </row>
    <row r="255" spans="1:130" ht="18.75" customHeight="1" thickBot="1">
      <c r="B255" s="58"/>
      <c r="C255" s="58"/>
      <c r="D255" s="58"/>
      <c r="E255" s="146"/>
      <c r="F255" s="147"/>
      <c r="G255" s="86"/>
      <c r="H255" s="86"/>
      <c r="I255" s="817"/>
      <c r="J255" s="818"/>
      <c r="K255" s="818"/>
      <c r="L255" s="818"/>
      <c r="M255" s="818"/>
      <c r="N255" s="818"/>
      <c r="O255" s="818"/>
      <c r="P255" s="819"/>
      <c r="Q255" s="807" t="s">
        <v>300</v>
      </c>
      <c r="R255" s="808"/>
      <c r="S255" s="808"/>
      <c r="T255" s="808"/>
      <c r="U255" s="808" t="s">
        <v>100</v>
      </c>
      <c r="V255" s="808"/>
      <c r="W255" s="777"/>
      <c r="X255" s="777"/>
      <c r="Y255" s="777"/>
      <c r="Z255" s="777"/>
      <c r="AA255" s="777"/>
      <c r="AB255" s="777"/>
      <c r="AC255" s="777"/>
      <c r="AD255" s="777"/>
      <c r="AE255" s="777"/>
      <c r="AF255" s="777"/>
      <c r="AG255" s="58" t="s">
        <v>101</v>
      </c>
      <c r="AH255" s="58"/>
      <c r="AI255" s="58"/>
      <c r="AJ255" s="148"/>
      <c r="AK255" s="58"/>
      <c r="AL255" s="806" t="s">
        <v>52</v>
      </c>
      <c r="AM255" s="806"/>
      <c r="AN255" s="92" t="s">
        <v>102</v>
      </c>
      <c r="AO255" s="92"/>
      <c r="AP255" s="92"/>
      <c r="AQ255" s="92"/>
      <c r="AR255" s="92"/>
      <c r="AS255" s="92"/>
      <c r="AT255" s="92"/>
      <c r="AU255" s="92"/>
      <c r="AV255" s="92"/>
      <c r="AW255" s="92"/>
      <c r="AX255" s="92"/>
      <c r="AY255" s="92"/>
      <c r="AZ255" s="92"/>
      <c r="BA255" s="92"/>
      <c r="BB255" s="92"/>
      <c r="BC255" s="92"/>
      <c r="BD255" s="92"/>
      <c r="BE255" s="92"/>
      <c r="BF255" s="92"/>
      <c r="BG255" s="92"/>
      <c r="BH255" s="148"/>
      <c r="BP255" s="58"/>
      <c r="BQ255" s="58"/>
      <c r="BR255" s="58"/>
      <c r="BS255" s="146"/>
      <c r="BT255" s="147"/>
      <c r="BU255" s="86"/>
      <c r="BV255" s="86"/>
      <c r="BW255" s="817"/>
      <c r="BX255" s="818"/>
      <c r="BY255" s="818"/>
      <c r="BZ255" s="818"/>
      <c r="CA255" s="818"/>
      <c r="CB255" s="818"/>
      <c r="CC255" s="818"/>
      <c r="CD255" s="819"/>
      <c r="CE255" s="807" t="s">
        <v>300</v>
      </c>
      <c r="CF255" s="808"/>
      <c r="CG255" s="808"/>
      <c r="CH255" s="808"/>
      <c r="CI255" s="808" t="s">
        <v>100</v>
      </c>
      <c r="CJ255" s="808"/>
      <c r="CK255" s="777" t="s">
        <v>445</v>
      </c>
      <c r="CL255" s="777"/>
      <c r="CM255" s="777"/>
      <c r="CN255" s="777"/>
      <c r="CO255" s="777"/>
      <c r="CP255" s="777"/>
      <c r="CQ255" s="777"/>
      <c r="CR255" s="777"/>
      <c r="CS255" s="777"/>
      <c r="CT255" s="777"/>
      <c r="CU255" s="58" t="s">
        <v>101</v>
      </c>
      <c r="CV255" s="58"/>
      <c r="CW255" s="58"/>
      <c r="CX255" s="148"/>
      <c r="CY255" s="58"/>
      <c r="CZ255" s="806" t="s">
        <v>52</v>
      </c>
      <c r="DA255" s="806"/>
      <c r="DB255" s="92" t="s">
        <v>102</v>
      </c>
      <c r="DC255" s="92"/>
      <c r="DD255" s="92"/>
      <c r="DE255" s="92"/>
      <c r="DF255" s="92"/>
      <c r="DG255" s="92"/>
      <c r="DH255" s="92"/>
      <c r="DI255" s="92"/>
      <c r="DJ255" s="92"/>
      <c r="DK255" s="92"/>
      <c r="DL255" s="92"/>
      <c r="DM255" s="92"/>
      <c r="DN255" s="92"/>
      <c r="DO255" s="92"/>
      <c r="DP255" s="92"/>
      <c r="DQ255" s="92"/>
      <c r="DR255" s="92"/>
      <c r="DS255" s="92"/>
      <c r="DT255" s="92"/>
      <c r="DU255" s="92"/>
      <c r="DV255" s="148"/>
    </row>
    <row r="256" spans="1:130" ht="18.75" customHeight="1">
      <c r="B256" s="58"/>
      <c r="C256" s="58"/>
      <c r="D256" s="58"/>
      <c r="E256" s="143"/>
      <c r="F256" s="58"/>
      <c r="I256" s="817"/>
      <c r="J256" s="818"/>
      <c r="K256" s="818"/>
      <c r="L256" s="818"/>
      <c r="M256" s="818"/>
      <c r="N256" s="818"/>
      <c r="O256" s="818"/>
      <c r="P256" s="819"/>
      <c r="Q256" s="807" t="s">
        <v>301</v>
      </c>
      <c r="R256" s="808"/>
      <c r="S256" s="808"/>
      <c r="T256" s="808"/>
      <c r="U256" s="808" t="s">
        <v>100</v>
      </c>
      <c r="V256" s="808"/>
      <c r="W256" s="805"/>
      <c r="X256" s="805"/>
      <c r="Y256" s="90" t="s">
        <v>101</v>
      </c>
      <c r="Z256" s="58" t="s">
        <v>103</v>
      </c>
      <c r="AA256" s="58"/>
      <c r="AB256" s="58"/>
      <c r="AC256" s="58"/>
      <c r="AD256" s="58"/>
      <c r="AE256" s="58"/>
      <c r="AF256" s="58"/>
      <c r="AG256" s="58"/>
      <c r="AH256" s="58"/>
      <c r="AI256" s="58"/>
      <c r="AJ256" s="148"/>
      <c r="AK256" s="58"/>
      <c r="AL256" s="806" t="s">
        <v>52</v>
      </c>
      <c r="AM256" s="806"/>
      <c r="AN256" s="92" t="s">
        <v>104</v>
      </c>
      <c r="AO256" s="92"/>
      <c r="AP256" s="92"/>
      <c r="AQ256" s="92"/>
      <c r="AR256" s="92"/>
      <c r="AS256" s="92"/>
      <c r="AT256" s="92"/>
      <c r="AU256" s="92"/>
      <c r="AV256" s="92"/>
      <c r="AW256" s="92"/>
      <c r="AX256" s="92"/>
      <c r="AY256" s="92"/>
      <c r="AZ256" s="92"/>
      <c r="BA256" s="92"/>
      <c r="BB256" s="92"/>
      <c r="BC256" s="92"/>
      <c r="BD256" s="92"/>
      <c r="BE256" s="92"/>
      <c r="BF256" s="92"/>
      <c r="BG256" s="92"/>
      <c r="BH256" s="148"/>
      <c r="BP256" s="58"/>
      <c r="BQ256" s="58"/>
      <c r="BR256" s="58"/>
      <c r="BS256" s="143"/>
      <c r="BT256" s="58"/>
      <c r="BW256" s="817"/>
      <c r="BX256" s="818"/>
      <c r="BY256" s="818"/>
      <c r="BZ256" s="818"/>
      <c r="CA256" s="818"/>
      <c r="CB256" s="818"/>
      <c r="CC256" s="818"/>
      <c r="CD256" s="819"/>
      <c r="CE256" s="807" t="s">
        <v>301</v>
      </c>
      <c r="CF256" s="808"/>
      <c r="CG256" s="808"/>
      <c r="CH256" s="808"/>
      <c r="CI256" s="808" t="s">
        <v>100</v>
      </c>
      <c r="CJ256" s="808"/>
      <c r="CK256" s="805" t="s">
        <v>231</v>
      </c>
      <c r="CL256" s="805"/>
      <c r="CM256" s="90" t="s">
        <v>101</v>
      </c>
      <c r="CN256" s="58" t="s">
        <v>103</v>
      </c>
      <c r="CO256" s="58"/>
      <c r="CP256" s="58"/>
      <c r="CQ256" s="58"/>
      <c r="CR256" s="58"/>
      <c r="CS256" s="58"/>
      <c r="CT256" s="58"/>
      <c r="CU256" s="58"/>
      <c r="CV256" s="58"/>
      <c r="CW256" s="58"/>
      <c r="CX256" s="148"/>
      <c r="CY256" s="58"/>
      <c r="CZ256" s="806" t="s">
        <v>52</v>
      </c>
      <c r="DA256" s="806"/>
      <c r="DB256" s="92" t="s">
        <v>104</v>
      </c>
      <c r="DC256" s="92"/>
      <c r="DD256" s="92"/>
      <c r="DE256" s="92"/>
      <c r="DF256" s="92"/>
      <c r="DG256" s="92"/>
      <c r="DH256" s="92"/>
      <c r="DI256" s="92"/>
      <c r="DJ256" s="92"/>
      <c r="DK256" s="92"/>
      <c r="DL256" s="92"/>
      <c r="DM256" s="92"/>
      <c r="DN256" s="92"/>
      <c r="DO256" s="92"/>
      <c r="DP256" s="92"/>
      <c r="DQ256" s="92"/>
      <c r="DR256" s="92"/>
      <c r="DS256" s="92"/>
      <c r="DT256" s="92"/>
      <c r="DU256" s="92"/>
      <c r="DV256" s="148"/>
    </row>
    <row r="257" spans="2:126" ht="18.75" customHeight="1">
      <c r="B257" s="58"/>
      <c r="C257" s="58"/>
      <c r="D257" s="58"/>
      <c r="E257" s="143"/>
      <c r="F257" s="58"/>
      <c r="I257" s="817"/>
      <c r="J257" s="818"/>
      <c r="K257" s="818"/>
      <c r="L257" s="818"/>
      <c r="M257" s="818"/>
      <c r="N257" s="818"/>
      <c r="O257" s="818"/>
      <c r="P257" s="819"/>
      <c r="Q257" s="807" t="s">
        <v>105</v>
      </c>
      <c r="R257" s="808"/>
      <c r="S257" s="808"/>
      <c r="T257" s="808"/>
      <c r="U257" s="805"/>
      <c r="V257" s="805"/>
      <c r="W257" s="805"/>
      <c r="X257" s="805"/>
      <c r="Y257" s="805"/>
      <c r="Z257" s="805"/>
      <c r="AA257" s="805"/>
      <c r="AB257" s="805"/>
      <c r="AC257" s="805"/>
      <c r="AD257" s="805"/>
      <c r="AE257" s="805"/>
      <c r="AF257" s="805"/>
      <c r="AG257" s="58"/>
      <c r="AH257" s="58"/>
      <c r="AI257" s="58"/>
      <c r="AJ257" s="148"/>
      <c r="AK257" s="58"/>
      <c r="AL257" s="806" t="s">
        <v>52</v>
      </c>
      <c r="AM257" s="806"/>
      <c r="AN257" s="92" t="s">
        <v>106</v>
      </c>
      <c r="AO257" s="92"/>
      <c r="AP257" s="92"/>
      <c r="AQ257" s="92"/>
      <c r="AR257" s="92"/>
      <c r="AS257" s="92"/>
      <c r="AT257" s="92"/>
      <c r="AU257" s="92"/>
      <c r="AV257" s="92"/>
      <c r="AW257" s="92"/>
      <c r="AX257" s="92"/>
      <c r="AY257" s="92"/>
      <c r="AZ257" s="92"/>
      <c r="BA257" s="92"/>
      <c r="BB257" s="92"/>
      <c r="BC257" s="92"/>
      <c r="BD257" s="92"/>
      <c r="BE257" s="92"/>
      <c r="BF257" s="92"/>
      <c r="BG257" s="92"/>
      <c r="BH257" s="148"/>
      <c r="BP257" s="58"/>
      <c r="BQ257" s="58"/>
      <c r="BR257" s="58"/>
      <c r="BS257" s="143"/>
      <c r="BT257" s="58"/>
      <c r="BW257" s="817"/>
      <c r="BX257" s="818"/>
      <c r="BY257" s="818"/>
      <c r="BZ257" s="818"/>
      <c r="CA257" s="818"/>
      <c r="CB257" s="818"/>
      <c r="CC257" s="818"/>
      <c r="CD257" s="819"/>
      <c r="CE257" s="807" t="s">
        <v>105</v>
      </c>
      <c r="CF257" s="808"/>
      <c r="CG257" s="808"/>
      <c r="CH257" s="808"/>
      <c r="CI257" s="805" t="s">
        <v>290</v>
      </c>
      <c r="CJ257" s="805"/>
      <c r="CK257" s="805"/>
      <c r="CL257" s="805"/>
      <c r="CM257" s="805"/>
      <c r="CN257" s="805"/>
      <c r="CO257" s="805"/>
      <c r="CP257" s="805"/>
      <c r="CQ257" s="805"/>
      <c r="CR257" s="805"/>
      <c r="CS257" s="805"/>
      <c r="CT257" s="805"/>
      <c r="CU257" s="58"/>
      <c r="CV257" s="58"/>
      <c r="CW257" s="58"/>
      <c r="CX257" s="148"/>
      <c r="CY257" s="58"/>
      <c r="CZ257" s="806" t="s">
        <v>52</v>
      </c>
      <c r="DA257" s="806"/>
      <c r="DB257" s="92" t="s">
        <v>106</v>
      </c>
      <c r="DC257" s="92"/>
      <c r="DD257" s="92"/>
      <c r="DE257" s="92"/>
      <c r="DF257" s="92"/>
      <c r="DG257" s="92"/>
      <c r="DH257" s="92"/>
      <c r="DI257" s="92"/>
      <c r="DJ257" s="92"/>
      <c r="DK257" s="92"/>
      <c r="DL257" s="92"/>
      <c r="DM257" s="92"/>
      <c r="DN257" s="92"/>
      <c r="DO257" s="92"/>
      <c r="DP257" s="92"/>
      <c r="DQ257" s="92"/>
      <c r="DR257" s="92"/>
      <c r="DS257" s="92"/>
      <c r="DT257" s="92"/>
      <c r="DU257" s="92"/>
      <c r="DV257" s="148"/>
    </row>
    <row r="258" spans="2:126" ht="18.75" customHeight="1">
      <c r="B258" s="58"/>
      <c r="C258" s="58"/>
      <c r="D258" s="58"/>
      <c r="E258" s="143"/>
      <c r="F258" s="58"/>
      <c r="I258" s="817"/>
      <c r="J258" s="818"/>
      <c r="K258" s="818"/>
      <c r="L258" s="818"/>
      <c r="M258" s="818"/>
      <c r="N258" s="818"/>
      <c r="O258" s="818"/>
      <c r="P258" s="819"/>
      <c r="Q258" s="807" t="s">
        <v>105</v>
      </c>
      <c r="R258" s="808"/>
      <c r="S258" s="808"/>
      <c r="T258" s="808"/>
      <c r="U258" s="805"/>
      <c r="V258" s="805"/>
      <c r="W258" s="805"/>
      <c r="X258" s="805"/>
      <c r="Y258" s="805"/>
      <c r="Z258" s="805"/>
      <c r="AA258" s="805"/>
      <c r="AB258" s="805"/>
      <c r="AC258" s="805"/>
      <c r="AD258" s="805"/>
      <c r="AE258" s="805"/>
      <c r="AF258" s="805"/>
      <c r="AG258" s="58"/>
      <c r="AH258" s="58"/>
      <c r="AI258" s="58"/>
      <c r="AJ258" s="148"/>
      <c r="AK258" s="58"/>
      <c r="AL258" s="806" t="s">
        <v>52</v>
      </c>
      <c r="AM258" s="806"/>
      <c r="AN258" s="92" t="s">
        <v>107</v>
      </c>
      <c r="AO258" s="92"/>
      <c r="AP258" s="92"/>
      <c r="AQ258" s="92"/>
      <c r="AR258" s="92"/>
      <c r="AS258" s="92"/>
      <c r="AT258" s="92"/>
      <c r="AU258" s="92"/>
      <c r="AV258" s="92"/>
      <c r="AW258" s="92"/>
      <c r="AX258" s="92"/>
      <c r="AY258" s="92"/>
      <c r="AZ258" s="92"/>
      <c r="BA258" s="92"/>
      <c r="BB258" s="92"/>
      <c r="BC258" s="92"/>
      <c r="BD258" s="92"/>
      <c r="BE258" s="92"/>
      <c r="BF258" s="92"/>
      <c r="BG258" s="92"/>
      <c r="BH258" s="148"/>
      <c r="BP258" s="58"/>
      <c r="BQ258" s="58"/>
      <c r="BR258" s="58"/>
      <c r="BS258" s="143"/>
      <c r="BT258" s="58"/>
      <c r="BW258" s="817"/>
      <c r="BX258" s="818"/>
      <c r="BY258" s="818"/>
      <c r="BZ258" s="818"/>
      <c r="CA258" s="818"/>
      <c r="CB258" s="818"/>
      <c r="CC258" s="818"/>
      <c r="CD258" s="819"/>
      <c r="CE258" s="807" t="s">
        <v>105</v>
      </c>
      <c r="CF258" s="808"/>
      <c r="CG258" s="808"/>
      <c r="CH258" s="808"/>
      <c r="CI258" s="805" t="s">
        <v>290</v>
      </c>
      <c r="CJ258" s="805"/>
      <c r="CK258" s="805"/>
      <c r="CL258" s="805"/>
      <c r="CM258" s="805"/>
      <c r="CN258" s="805"/>
      <c r="CO258" s="805"/>
      <c r="CP258" s="805"/>
      <c r="CQ258" s="805"/>
      <c r="CR258" s="805"/>
      <c r="CS258" s="805"/>
      <c r="CT258" s="805"/>
      <c r="CU258" s="58"/>
      <c r="CV258" s="58"/>
      <c r="CW258" s="58"/>
      <c r="CX258" s="148"/>
      <c r="CY258" s="58"/>
      <c r="CZ258" s="806" t="s">
        <v>52</v>
      </c>
      <c r="DA258" s="806"/>
      <c r="DB258" s="92" t="s">
        <v>107</v>
      </c>
      <c r="DC258" s="92"/>
      <c r="DD258" s="92"/>
      <c r="DE258" s="92"/>
      <c r="DF258" s="92"/>
      <c r="DG258" s="92"/>
      <c r="DH258" s="92"/>
      <c r="DI258" s="92"/>
      <c r="DJ258" s="92"/>
      <c r="DK258" s="92"/>
      <c r="DL258" s="92"/>
      <c r="DM258" s="92"/>
      <c r="DN258" s="92"/>
      <c r="DO258" s="92"/>
      <c r="DP258" s="92"/>
      <c r="DQ258" s="92"/>
      <c r="DR258" s="92"/>
      <c r="DS258" s="92"/>
      <c r="DT258" s="92"/>
      <c r="DU258" s="92"/>
      <c r="DV258" s="148"/>
    </row>
    <row r="259" spans="2:126" ht="18.75" customHeight="1" thickBot="1">
      <c r="B259" s="58"/>
      <c r="C259" s="58"/>
      <c r="D259" s="58"/>
      <c r="E259" s="143"/>
      <c r="F259" s="58"/>
      <c r="I259" s="820"/>
      <c r="J259" s="821"/>
      <c r="K259" s="821"/>
      <c r="L259" s="821"/>
      <c r="M259" s="821"/>
      <c r="N259" s="821"/>
      <c r="O259" s="821"/>
      <c r="P259" s="822"/>
      <c r="Q259" s="146"/>
      <c r="R259" s="147"/>
      <c r="S259" s="147"/>
      <c r="T259" s="147"/>
      <c r="U259" s="147"/>
      <c r="V259" s="147"/>
      <c r="W259" s="147"/>
      <c r="X259" s="147"/>
      <c r="Y259" s="147"/>
      <c r="Z259" s="147"/>
      <c r="AA259" s="147"/>
      <c r="AB259" s="147"/>
      <c r="AC259" s="147"/>
      <c r="AD259" s="147"/>
      <c r="AE259" s="147"/>
      <c r="AF259" s="147"/>
      <c r="AG259" s="147"/>
      <c r="AH259" s="147"/>
      <c r="AI259" s="147"/>
      <c r="AJ259" s="149"/>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9"/>
      <c r="BP259" s="58"/>
      <c r="BQ259" s="58"/>
      <c r="BR259" s="58"/>
      <c r="BS259" s="143"/>
      <c r="BT259" s="58"/>
      <c r="BW259" s="820"/>
      <c r="BX259" s="821"/>
      <c r="BY259" s="821"/>
      <c r="BZ259" s="821"/>
      <c r="CA259" s="821"/>
      <c r="CB259" s="821"/>
      <c r="CC259" s="821"/>
      <c r="CD259" s="822"/>
      <c r="CE259" s="146"/>
      <c r="CF259" s="147"/>
      <c r="CG259" s="147"/>
      <c r="CH259" s="147"/>
      <c r="CI259" s="147"/>
      <c r="CJ259" s="147"/>
      <c r="CK259" s="147"/>
      <c r="CL259" s="147"/>
      <c r="CM259" s="147"/>
      <c r="CN259" s="147"/>
      <c r="CO259" s="147"/>
      <c r="CP259" s="147"/>
      <c r="CQ259" s="147"/>
      <c r="CR259" s="147"/>
      <c r="CS259" s="147"/>
      <c r="CT259" s="147"/>
      <c r="CU259" s="147"/>
      <c r="CV259" s="147"/>
      <c r="CW259" s="147"/>
      <c r="CX259" s="149"/>
      <c r="CY259" s="147"/>
      <c r="CZ259" s="147"/>
      <c r="DA259" s="147"/>
      <c r="DB259" s="147"/>
      <c r="DC259" s="147"/>
      <c r="DD259" s="147"/>
      <c r="DE259" s="147"/>
      <c r="DF259" s="147"/>
      <c r="DG259" s="147"/>
      <c r="DH259" s="147"/>
      <c r="DI259" s="147"/>
      <c r="DJ259" s="147"/>
      <c r="DK259" s="147"/>
      <c r="DL259" s="147"/>
      <c r="DM259" s="147"/>
      <c r="DN259" s="147"/>
      <c r="DO259" s="147"/>
      <c r="DP259" s="147"/>
      <c r="DQ259" s="147"/>
      <c r="DR259" s="147"/>
      <c r="DS259" s="147"/>
      <c r="DT259" s="147"/>
      <c r="DU259" s="147"/>
      <c r="DV259" s="149"/>
    </row>
    <row r="260" spans="2:126" ht="18.75" customHeight="1" thickBot="1">
      <c r="B260" s="58"/>
      <c r="C260" s="58"/>
      <c r="D260" s="58"/>
      <c r="E260" s="143"/>
      <c r="F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P260" s="58"/>
      <c r="BQ260" s="58"/>
      <c r="BR260" s="58"/>
      <c r="BS260" s="143"/>
      <c r="BT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row>
    <row r="261" spans="2:126" ht="18.75" customHeight="1">
      <c r="B261" s="58"/>
      <c r="C261" s="58"/>
      <c r="D261" s="58"/>
      <c r="E261" s="143"/>
      <c r="F261" s="58"/>
      <c r="I261" s="814" t="s">
        <v>304</v>
      </c>
      <c r="J261" s="815"/>
      <c r="K261" s="815"/>
      <c r="L261" s="815"/>
      <c r="M261" s="815"/>
      <c r="N261" s="815"/>
      <c r="O261" s="815"/>
      <c r="P261" s="816"/>
      <c r="Q261" s="823" t="s">
        <v>85</v>
      </c>
      <c r="R261" s="824"/>
      <c r="S261" s="824"/>
      <c r="T261" s="824"/>
      <c r="U261" s="824"/>
      <c r="V261" s="824"/>
      <c r="W261" s="824"/>
      <c r="X261" s="824"/>
      <c r="Y261" s="824"/>
      <c r="Z261" s="824"/>
      <c r="AA261" s="824"/>
      <c r="AB261" s="824"/>
      <c r="AC261" s="824"/>
      <c r="AD261" s="824"/>
      <c r="AE261" s="824"/>
      <c r="AF261" s="824"/>
      <c r="AG261" s="824"/>
      <c r="AH261" s="824"/>
      <c r="AI261" s="824"/>
      <c r="AJ261" s="825"/>
      <c r="AK261" s="823" t="s">
        <v>444</v>
      </c>
      <c r="AL261" s="824"/>
      <c r="AM261" s="824"/>
      <c r="AN261" s="824"/>
      <c r="AO261" s="824"/>
      <c r="AP261" s="824"/>
      <c r="AQ261" s="824"/>
      <c r="AR261" s="824"/>
      <c r="AS261" s="824"/>
      <c r="AT261" s="824"/>
      <c r="AU261" s="824"/>
      <c r="AV261" s="824"/>
      <c r="AW261" s="824"/>
      <c r="AX261" s="824"/>
      <c r="AY261" s="824"/>
      <c r="AZ261" s="824"/>
      <c r="BA261" s="824"/>
      <c r="BB261" s="824"/>
      <c r="BC261" s="824"/>
      <c r="BD261" s="824"/>
      <c r="BE261" s="824"/>
      <c r="BF261" s="824"/>
      <c r="BG261" s="824"/>
      <c r="BH261" s="825"/>
      <c r="BP261" s="58"/>
      <c r="BQ261" s="58"/>
      <c r="BR261" s="58"/>
      <c r="BS261" s="143"/>
      <c r="BT261" s="58"/>
      <c r="BW261" s="814" t="s">
        <v>304</v>
      </c>
      <c r="BX261" s="815"/>
      <c r="BY261" s="815"/>
      <c r="BZ261" s="815"/>
      <c r="CA261" s="815"/>
      <c r="CB261" s="815"/>
      <c r="CC261" s="815"/>
      <c r="CD261" s="816"/>
      <c r="CE261" s="823" t="s">
        <v>85</v>
      </c>
      <c r="CF261" s="824"/>
      <c r="CG261" s="824"/>
      <c r="CH261" s="824"/>
      <c r="CI261" s="824"/>
      <c r="CJ261" s="824"/>
      <c r="CK261" s="824"/>
      <c r="CL261" s="824"/>
      <c r="CM261" s="824"/>
      <c r="CN261" s="824"/>
      <c r="CO261" s="824"/>
      <c r="CP261" s="824"/>
      <c r="CQ261" s="824"/>
      <c r="CR261" s="824"/>
      <c r="CS261" s="824"/>
      <c r="CT261" s="824"/>
      <c r="CU261" s="824"/>
      <c r="CV261" s="824"/>
      <c r="CW261" s="824"/>
      <c r="CX261" s="825"/>
      <c r="CY261" s="823" t="s">
        <v>444</v>
      </c>
      <c r="CZ261" s="824"/>
      <c r="DA261" s="824"/>
      <c r="DB261" s="824"/>
      <c r="DC261" s="824"/>
      <c r="DD261" s="824"/>
      <c r="DE261" s="824"/>
      <c r="DF261" s="824"/>
      <c r="DG261" s="824"/>
      <c r="DH261" s="824"/>
      <c r="DI261" s="824"/>
      <c r="DJ261" s="824"/>
      <c r="DK261" s="824"/>
      <c r="DL261" s="824"/>
      <c r="DM261" s="824"/>
      <c r="DN261" s="824"/>
      <c r="DO261" s="824"/>
      <c r="DP261" s="824"/>
      <c r="DQ261" s="824"/>
      <c r="DR261" s="824"/>
      <c r="DS261" s="824"/>
      <c r="DT261" s="824"/>
      <c r="DU261" s="824"/>
      <c r="DV261" s="825"/>
    </row>
    <row r="262" spans="2:126" ht="18.75" customHeight="1" thickBot="1">
      <c r="B262" s="58"/>
      <c r="C262" s="58"/>
      <c r="D262" s="58"/>
      <c r="E262" s="143"/>
      <c r="F262" s="58"/>
      <c r="I262" s="817"/>
      <c r="J262" s="818"/>
      <c r="K262" s="818"/>
      <c r="L262" s="818"/>
      <c r="M262" s="818"/>
      <c r="N262" s="818"/>
      <c r="O262" s="818"/>
      <c r="P262" s="819"/>
      <c r="Q262" s="826"/>
      <c r="R262" s="827"/>
      <c r="S262" s="827"/>
      <c r="T262" s="827"/>
      <c r="U262" s="827"/>
      <c r="V262" s="827"/>
      <c r="W262" s="827"/>
      <c r="X262" s="827"/>
      <c r="Y262" s="827"/>
      <c r="Z262" s="827"/>
      <c r="AA262" s="827"/>
      <c r="AB262" s="827"/>
      <c r="AC262" s="827"/>
      <c r="AD262" s="827"/>
      <c r="AE262" s="827"/>
      <c r="AF262" s="827"/>
      <c r="AG262" s="827"/>
      <c r="AH262" s="827"/>
      <c r="AI262" s="827"/>
      <c r="AJ262" s="828"/>
      <c r="AK262" s="826"/>
      <c r="AL262" s="827"/>
      <c r="AM262" s="827"/>
      <c r="AN262" s="827"/>
      <c r="AO262" s="827"/>
      <c r="AP262" s="827"/>
      <c r="AQ262" s="827"/>
      <c r="AR262" s="827"/>
      <c r="AS262" s="827"/>
      <c r="AT262" s="827"/>
      <c r="AU262" s="827"/>
      <c r="AV262" s="827"/>
      <c r="AW262" s="827"/>
      <c r="AX262" s="827"/>
      <c r="AY262" s="827"/>
      <c r="AZ262" s="827"/>
      <c r="BA262" s="827"/>
      <c r="BB262" s="827"/>
      <c r="BC262" s="827"/>
      <c r="BD262" s="827"/>
      <c r="BE262" s="827"/>
      <c r="BF262" s="827"/>
      <c r="BG262" s="827"/>
      <c r="BH262" s="828"/>
      <c r="BP262" s="58"/>
      <c r="BQ262" s="58"/>
      <c r="BR262" s="58"/>
      <c r="BS262" s="143"/>
      <c r="BT262" s="58"/>
      <c r="BW262" s="817"/>
      <c r="BX262" s="818"/>
      <c r="BY262" s="818"/>
      <c r="BZ262" s="818"/>
      <c r="CA262" s="818"/>
      <c r="CB262" s="818"/>
      <c r="CC262" s="818"/>
      <c r="CD262" s="819"/>
      <c r="CE262" s="826"/>
      <c r="CF262" s="827"/>
      <c r="CG262" s="827"/>
      <c r="CH262" s="827"/>
      <c r="CI262" s="827"/>
      <c r="CJ262" s="827"/>
      <c r="CK262" s="827"/>
      <c r="CL262" s="827"/>
      <c r="CM262" s="827"/>
      <c r="CN262" s="827"/>
      <c r="CO262" s="827"/>
      <c r="CP262" s="827"/>
      <c r="CQ262" s="827"/>
      <c r="CR262" s="827"/>
      <c r="CS262" s="827"/>
      <c r="CT262" s="827"/>
      <c r="CU262" s="827"/>
      <c r="CV262" s="827"/>
      <c r="CW262" s="827"/>
      <c r="CX262" s="828"/>
      <c r="CY262" s="826"/>
      <c r="CZ262" s="827"/>
      <c r="DA262" s="827"/>
      <c r="DB262" s="827"/>
      <c r="DC262" s="827"/>
      <c r="DD262" s="827"/>
      <c r="DE262" s="827"/>
      <c r="DF262" s="827"/>
      <c r="DG262" s="827"/>
      <c r="DH262" s="827"/>
      <c r="DI262" s="827"/>
      <c r="DJ262" s="827"/>
      <c r="DK262" s="827"/>
      <c r="DL262" s="827"/>
      <c r="DM262" s="827"/>
      <c r="DN262" s="827"/>
      <c r="DO262" s="827"/>
      <c r="DP262" s="827"/>
      <c r="DQ262" s="827"/>
      <c r="DR262" s="827"/>
      <c r="DS262" s="827"/>
      <c r="DT262" s="827"/>
      <c r="DU262" s="827"/>
      <c r="DV262" s="828"/>
    </row>
    <row r="263" spans="2:126" ht="18.75" customHeight="1">
      <c r="B263" s="58"/>
      <c r="C263" s="58"/>
      <c r="D263" s="58"/>
      <c r="E263" s="143"/>
      <c r="F263" s="58"/>
      <c r="I263" s="817"/>
      <c r="J263" s="818"/>
      <c r="K263" s="818"/>
      <c r="L263" s="818"/>
      <c r="M263" s="818"/>
      <c r="N263" s="818"/>
      <c r="O263" s="818"/>
      <c r="P263" s="819"/>
      <c r="Q263" s="278"/>
      <c r="R263" s="279"/>
      <c r="S263" s="279"/>
      <c r="T263" s="279"/>
      <c r="U263" s="279"/>
      <c r="V263" s="279"/>
      <c r="W263" s="279"/>
      <c r="X263" s="279"/>
      <c r="Y263" s="279"/>
      <c r="Z263" s="279"/>
      <c r="AA263" s="279"/>
      <c r="AB263" s="279"/>
      <c r="AC263" s="279"/>
      <c r="AD263" s="279"/>
      <c r="AE263" s="279"/>
      <c r="AF263" s="279"/>
      <c r="AG263" s="279"/>
      <c r="AH263" s="279"/>
      <c r="AI263" s="279"/>
      <c r="AJ263" s="144"/>
      <c r="AK263" s="279"/>
      <c r="AL263" s="279"/>
      <c r="AM263" s="279"/>
      <c r="AN263" s="279"/>
      <c r="AO263" s="279"/>
      <c r="AP263" s="279"/>
      <c r="AQ263" s="279"/>
      <c r="AR263" s="279"/>
      <c r="AS263" s="279"/>
      <c r="AT263" s="279"/>
      <c r="AU263" s="279"/>
      <c r="AV263" s="279"/>
      <c r="AW263" s="279"/>
      <c r="AX263" s="279"/>
      <c r="AY263" s="279"/>
      <c r="AZ263" s="279"/>
      <c r="BA263" s="279"/>
      <c r="BB263" s="279"/>
      <c r="BC263" s="279"/>
      <c r="BD263" s="279"/>
      <c r="BE263" s="279"/>
      <c r="BF263" s="279"/>
      <c r="BG263" s="279"/>
      <c r="BH263" s="148"/>
      <c r="BP263" s="58"/>
      <c r="BQ263" s="58"/>
      <c r="BR263" s="58"/>
      <c r="BS263" s="143"/>
      <c r="BT263" s="58"/>
      <c r="BW263" s="817"/>
      <c r="BX263" s="818"/>
      <c r="BY263" s="818"/>
      <c r="BZ263" s="818"/>
      <c r="CA263" s="818"/>
      <c r="CB263" s="818"/>
      <c r="CC263" s="818"/>
      <c r="CD263" s="819"/>
      <c r="CE263" s="278"/>
      <c r="CF263" s="279"/>
      <c r="CG263" s="279"/>
      <c r="CH263" s="279"/>
      <c r="CI263" s="279"/>
      <c r="CJ263" s="279"/>
      <c r="CK263" s="279"/>
      <c r="CL263" s="279"/>
      <c r="CM263" s="279"/>
      <c r="CN263" s="279"/>
      <c r="CO263" s="279"/>
      <c r="CP263" s="279"/>
      <c r="CQ263" s="279"/>
      <c r="CR263" s="279"/>
      <c r="CS263" s="279"/>
      <c r="CT263" s="279"/>
      <c r="CU263" s="279"/>
      <c r="CV263" s="279"/>
      <c r="CW263" s="279"/>
      <c r="CX263" s="144"/>
      <c r="CY263" s="279"/>
      <c r="CZ263" s="279"/>
      <c r="DA263" s="279"/>
      <c r="DB263" s="279"/>
      <c r="DC263" s="279"/>
      <c r="DD263" s="279"/>
      <c r="DE263" s="279"/>
      <c r="DF263" s="279"/>
      <c r="DG263" s="279"/>
      <c r="DH263" s="279"/>
      <c r="DI263" s="279"/>
      <c r="DJ263" s="279"/>
      <c r="DK263" s="279"/>
      <c r="DL263" s="279"/>
      <c r="DM263" s="279"/>
      <c r="DN263" s="279"/>
      <c r="DO263" s="279"/>
      <c r="DP263" s="279"/>
      <c r="DQ263" s="279"/>
      <c r="DR263" s="279"/>
      <c r="DS263" s="279"/>
      <c r="DT263" s="279"/>
      <c r="DU263" s="279"/>
      <c r="DV263" s="148"/>
    </row>
    <row r="264" spans="2:126" ht="18.75" customHeight="1" thickBot="1">
      <c r="B264" s="58"/>
      <c r="C264" s="58"/>
      <c r="D264" s="58"/>
      <c r="E264" s="146"/>
      <c r="F264" s="147"/>
      <c r="G264" s="86"/>
      <c r="H264" s="86"/>
      <c r="I264" s="817"/>
      <c r="J264" s="818"/>
      <c r="K264" s="818"/>
      <c r="L264" s="818"/>
      <c r="M264" s="818"/>
      <c r="N264" s="818"/>
      <c r="O264" s="818"/>
      <c r="P264" s="819"/>
      <c r="Q264" s="807" t="s">
        <v>300</v>
      </c>
      <c r="R264" s="808"/>
      <c r="S264" s="808"/>
      <c r="T264" s="808"/>
      <c r="U264" s="808" t="s">
        <v>100</v>
      </c>
      <c r="V264" s="808"/>
      <c r="W264" s="777"/>
      <c r="X264" s="777"/>
      <c r="Y264" s="777"/>
      <c r="Z264" s="777"/>
      <c r="AA264" s="777"/>
      <c r="AB264" s="777"/>
      <c r="AC264" s="777"/>
      <c r="AD264" s="777"/>
      <c r="AE264" s="777"/>
      <c r="AF264" s="777"/>
      <c r="AG264" s="58" t="s">
        <v>101</v>
      </c>
      <c r="AH264" s="58"/>
      <c r="AI264" s="58"/>
      <c r="AJ264" s="148"/>
      <c r="AK264" s="58"/>
      <c r="AL264" s="806" t="s">
        <v>52</v>
      </c>
      <c r="AM264" s="806"/>
      <c r="AN264" s="92" t="s">
        <v>108</v>
      </c>
      <c r="AO264" s="92"/>
      <c r="AP264" s="92"/>
      <c r="AQ264" s="92"/>
      <c r="AR264" s="92"/>
      <c r="AS264" s="92"/>
      <c r="AT264" s="92"/>
      <c r="AU264" s="92"/>
      <c r="AV264" s="92"/>
      <c r="AW264" s="92"/>
      <c r="AX264" s="92"/>
      <c r="AY264" s="92"/>
      <c r="AZ264" s="92"/>
      <c r="BA264" s="92"/>
      <c r="BB264" s="92"/>
      <c r="BC264" s="92"/>
      <c r="BD264" s="92"/>
      <c r="BE264" s="92"/>
      <c r="BF264" s="92"/>
      <c r="BG264" s="92"/>
      <c r="BH264" s="148"/>
      <c r="BP264" s="58"/>
      <c r="BQ264" s="58"/>
      <c r="BR264" s="58"/>
      <c r="BS264" s="146"/>
      <c r="BT264" s="147"/>
      <c r="BU264" s="86"/>
      <c r="BV264" s="86"/>
      <c r="BW264" s="817"/>
      <c r="BX264" s="818"/>
      <c r="BY264" s="818"/>
      <c r="BZ264" s="818"/>
      <c r="CA264" s="818"/>
      <c r="CB264" s="818"/>
      <c r="CC264" s="818"/>
      <c r="CD264" s="819"/>
      <c r="CE264" s="807" t="s">
        <v>300</v>
      </c>
      <c r="CF264" s="808"/>
      <c r="CG264" s="808"/>
      <c r="CH264" s="808"/>
      <c r="CI264" s="808" t="s">
        <v>100</v>
      </c>
      <c r="CJ264" s="808"/>
      <c r="CK264" s="777" t="s">
        <v>445</v>
      </c>
      <c r="CL264" s="777"/>
      <c r="CM264" s="777"/>
      <c r="CN264" s="777"/>
      <c r="CO264" s="777"/>
      <c r="CP264" s="777"/>
      <c r="CQ264" s="777"/>
      <c r="CR264" s="777"/>
      <c r="CS264" s="777"/>
      <c r="CT264" s="777"/>
      <c r="CU264" s="58" t="s">
        <v>101</v>
      </c>
      <c r="CV264" s="58"/>
      <c r="CW264" s="58"/>
      <c r="CX264" s="148"/>
      <c r="CY264" s="58"/>
      <c r="CZ264" s="806" t="s">
        <v>52</v>
      </c>
      <c r="DA264" s="806"/>
      <c r="DB264" s="92" t="s">
        <v>108</v>
      </c>
      <c r="DC264" s="92"/>
      <c r="DD264" s="92"/>
      <c r="DE264" s="92"/>
      <c r="DF264" s="92"/>
      <c r="DG264" s="92"/>
      <c r="DH264" s="92"/>
      <c r="DI264" s="92"/>
      <c r="DJ264" s="92"/>
      <c r="DK264" s="92"/>
      <c r="DL264" s="92"/>
      <c r="DM264" s="92"/>
      <c r="DN264" s="92"/>
      <c r="DO264" s="92"/>
      <c r="DP264" s="92"/>
      <c r="DQ264" s="92"/>
      <c r="DR264" s="92"/>
      <c r="DS264" s="92"/>
      <c r="DT264" s="92"/>
      <c r="DU264" s="92"/>
      <c r="DV264" s="148"/>
    </row>
    <row r="265" spans="2:126" ht="18.75" customHeight="1">
      <c r="B265" s="58"/>
      <c r="C265" s="58"/>
      <c r="D265" s="58"/>
      <c r="E265" s="58"/>
      <c r="F265" s="58"/>
      <c r="I265" s="817"/>
      <c r="J265" s="818"/>
      <c r="K265" s="818"/>
      <c r="L265" s="818"/>
      <c r="M265" s="818"/>
      <c r="N265" s="818"/>
      <c r="O265" s="818"/>
      <c r="P265" s="819"/>
      <c r="Q265" s="807" t="s">
        <v>301</v>
      </c>
      <c r="R265" s="808"/>
      <c r="S265" s="808"/>
      <c r="T265" s="808"/>
      <c r="U265" s="808" t="s">
        <v>100</v>
      </c>
      <c r="V265" s="808"/>
      <c r="W265" s="805"/>
      <c r="X265" s="805"/>
      <c r="Y265" s="90" t="s">
        <v>101</v>
      </c>
      <c r="Z265" s="58" t="s">
        <v>103</v>
      </c>
      <c r="AA265" s="58"/>
      <c r="AB265" s="58"/>
      <c r="AC265" s="58"/>
      <c r="AD265" s="58"/>
      <c r="AE265" s="58"/>
      <c r="AF265" s="58"/>
      <c r="AG265" s="58"/>
      <c r="AH265" s="58"/>
      <c r="AI265" s="58"/>
      <c r="AJ265" s="148"/>
      <c r="AK265" s="58"/>
      <c r="AL265" s="806" t="s">
        <v>52</v>
      </c>
      <c r="AM265" s="806"/>
      <c r="AN265" s="92" t="s">
        <v>109</v>
      </c>
      <c r="AO265" s="92"/>
      <c r="AP265" s="92"/>
      <c r="AQ265" s="92"/>
      <c r="AR265" s="92"/>
      <c r="AS265" s="92"/>
      <c r="AT265" s="92"/>
      <c r="AU265" s="92"/>
      <c r="AV265" s="92"/>
      <c r="AW265" s="92"/>
      <c r="AX265" s="92"/>
      <c r="AY265" s="92"/>
      <c r="AZ265" s="92"/>
      <c r="BA265" s="92"/>
      <c r="BB265" s="92"/>
      <c r="BC265" s="92"/>
      <c r="BD265" s="92"/>
      <c r="BE265" s="92"/>
      <c r="BF265" s="92"/>
      <c r="BG265" s="92"/>
      <c r="BH265" s="148"/>
      <c r="BP265" s="58"/>
      <c r="BQ265" s="58"/>
      <c r="BR265" s="58"/>
      <c r="BS265" s="58"/>
      <c r="BT265" s="58"/>
      <c r="BW265" s="817"/>
      <c r="BX265" s="818"/>
      <c r="BY265" s="818"/>
      <c r="BZ265" s="818"/>
      <c r="CA265" s="818"/>
      <c r="CB265" s="818"/>
      <c r="CC265" s="818"/>
      <c r="CD265" s="819"/>
      <c r="CE265" s="807" t="s">
        <v>301</v>
      </c>
      <c r="CF265" s="808"/>
      <c r="CG265" s="808"/>
      <c r="CH265" s="808"/>
      <c r="CI265" s="808" t="s">
        <v>100</v>
      </c>
      <c r="CJ265" s="808"/>
      <c r="CK265" s="805" t="s">
        <v>231</v>
      </c>
      <c r="CL265" s="805"/>
      <c r="CM265" s="90" t="s">
        <v>101</v>
      </c>
      <c r="CN265" s="58" t="s">
        <v>103</v>
      </c>
      <c r="CO265" s="58"/>
      <c r="CP265" s="58"/>
      <c r="CQ265" s="58"/>
      <c r="CR265" s="58"/>
      <c r="CS265" s="58"/>
      <c r="CT265" s="58"/>
      <c r="CU265" s="58"/>
      <c r="CV265" s="58"/>
      <c r="CW265" s="58"/>
      <c r="CX265" s="148"/>
      <c r="CY265" s="58"/>
      <c r="CZ265" s="806" t="s">
        <v>52</v>
      </c>
      <c r="DA265" s="806"/>
      <c r="DB265" s="92" t="s">
        <v>109</v>
      </c>
      <c r="DC265" s="92"/>
      <c r="DD265" s="92"/>
      <c r="DE265" s="92"/>
      <c r="DF265" s="92"/>
      <c r="DG265" s="92"/>
      <c r="DH265" s="92"/>
      <c r="DI265" s="92"/>
      <c r="DJ265" s="92"/>
      <c r="DK265" s="92"/>
      <c r="DL265" s="92"/>
      <c r="DM265" s="92"/>
      <c r="DN265" s="92"/>
      <c r="DO265" s="92"/>
      <c r="DP265" s="92"/>
      <c r="DQ265" s="92"/>
      <c r="DR265" s="92"/>
      <c r="DS265" s="92"/>
      <c r="DT265" s="92"/>
      <c r="DU265" s="92"/>
      <c r="DV265" s="148"/>
    </row>
    <row r="266" spans="2:126" ht="18.75" customHeight="1">
      <c r="B266" s="58"/>
      <c r="C266" s="58"/>
      <c r="D266" s="58"/>
      <c r="E266" s="58"/>
      <c r="F266" s="58"/>
      <c r="I266" s="817"/>
      <c r="J266" s="818"/>
      <c r="K266" s="818"/>
      <c r="L266" s="818"/>
      <c r="M266" s="818"/>
      <c r="N266" s="818"/>
      <c r="O266" s="818"/>
      <c r="P266" s="819"/>
      <c r="Q266" s="807" t="s">
        <v>105</v>
      </c>
      <c r="R266" s="808"/>
      <c r="S266" s="808"/>
      <c r="T266" s="808"/>
      <c r="U266" s="805"/>
      <c r="V266" s="805"/>
      <c r="W266" s="805"/>
      <c r="X266" s="805"/>
      <c r="Y266" s="805"/>
      <c r="Z266" s="805"/>
      <c r="AA266" s="805"/>
      <c r="AB266" s="805"/>
      <c r="AC266" s="805"/>
      <c r="AD266" s="805"/>
      <c r="AE266" s="805"/>
      <c r="AF266" s="805"/>
      <c r="AG266" s="58"/>
      <c r="AH266" s="58"/>
      <c r="AI266" s="58"/>
      <c r="AJ266" s="148"/>
      <c r="AK266" s="58"/>
      <c r="AL266" s="58"/>
      <c r="AM266" s="277"/>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48"/>
      <c r="BP266" s="58"/>
      <c r="BQ266" s="58"/>
      <c r="BR266" s="58"/>
      <c r="BS266" s="58"/>
      <c r="BT266" s="58"/>
      <c r="BW266" s="817"/>
      <c r="BX266" s="818"/>
      <c r="BY266" s="818"/>
      <c r="BZ266" s="818"/>
      <c r="CA266" s="818"/>
      <c r="CB266" s="818"/>
      <c r="CC266" s="818"/>
      <c r="CD266" s="819"/>
      <c r="CE266" s="807" t="s">
        <v>105</v>
      </c>
      <c r="CF266" s="808"/>
      <c r="CG266" s="808"/>
      <c r="CH266" s="808"/>
      <c r="CI266" s="805" t="s">
        <v>290</v>
      </c>
      <c r="CJ266" s="805"/>
      <c r="CK266" s="805"/>
      <c r="CL266" s="805"/>
      <c r="CM266" s="805"/>
      <c r="CN266" s="805"/>
      <c r="CO266" s="805"/>
      <c r="CP266" s="805"/>
      <c r="CQ266" s="805"/>
      <c r="CR266" s="805"/>
      <c r="CS266" s="805"/>
      <c r="CT266" s="805"/>
      <c r="CU266" s="58"/>
      <c r="CV266" s="58"/>
      <c r="CW266" s="58"/>
      <c r="CX266" s="148"/>
      <c r="CY266" s="58"/>
      <c r="CZ266" s="58"/>
      <c r="DA266" s="277"/>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48"/>
    </row>
    <row r="267" spans="2:126" ht="18.75" customHeight="1">
      <c r="B267" s="58"/>
      <c r="C267" s="58"/>
      <c r="D267" s="58"/>
      <c r="E267" s="58"/>
      <c r="F267" s="58"/>
      <c r="I267" s="817"/>
      <c r="J267" s="818"/>
      <c r="K267" s="818"/>
      <c r="L267" s="818"/>
      <c r="M267" s="818"/>
      <c r="N267" s="818"/>
      <c r="O267" s="818"/>
      <c r="P267" s="819"/>
      <c r="Q267" s="807" t="s">
        <v>105</v>
      </c>
      <c r="R267" s="808"/>
      <c r="S267" s="808"/>
      <c r="T267" s="808"/>
      <c r="U267" s="805"/>
      <c r="V267" s="805"/>
      <c r="W267" s="805"/>
      <c r="X267" s="805"/>
      <c r="Y267" s="805"/>
      <c r="Z267" s="805"/>
      <c r="AA267" s="805"/>
      <c r="AB267" s="805"/>
      <c r="AC267" s="805"/>
      <c r="AD267" s="805"/>
      <c r="AE267" s="805"/>
      <c r="AF267" s="805"/>
      <c r="AG267" s="58"/>
      <c r="AH267" s="58"/>
      <c r="AI267" s="58"/>
      <c r="AJ267" s="148"/>
      <c r="AK267" s="58"/>
      <c r="AL267" s="58"/>
      <c r="AM267" s="277"/>
      <c r="AN267" s="92"/>
      <c r="AO267" s="92"/>
      <c r="AP267" s="92"/>
      <c r="AQ267" s="92"/>
      <c r="AR267" s="92"/>
      <c r="AS267" s="92"/>
      <c r="AT267" s="92"/>
      <c r="AU267" s="92"/>
      <c r="AV267" s="92"/>
      <c r="AW267" s="92"/>
      <c r="AX267" s="92"/>
      <c r="AY267" s="92"/>
      <c r="AZ267" s="92"/>
      <c r="BA267" s="92"/>
      <c r="BB267" s="92"/>
      <c r="BC267" s="92"/>
      <c r="BD267" s="92"/>
      <c r="BE267" s="92"/>
      <c r="BF267" s="92"/>
      <c r="BG267" s="92"/>
      <c r="BH267" s="148"/>
      <c r="BP267" s="58"/>
      <c r="BQ267" s="58"/>
      <c r="BR267" s="58"/>
      <c r="BS267" s="58"/>
      <c r="BT267" s="58"/>
      <c r="BW267" s="817"/>
      <c r="BX267" s="818"/>
      <c r="BY267" s="818"/>
      <c r="BZ267" s="818"/>
      <c r="CA267" s="818"/>
      <c r="CB267" s="818"/>
      <c r="CC267" s="818"/>
      <c r="CD267" s="819"/>
      <c r="CE267" s="807" t="s">
        <v>105</v>
      </c>
      <c r="CF267" s="808"/>
      <c r="CG267" s="808"/>
      <c r="CH267" s="808"/>
      <c r="CI267" s="805" t="s">
        <v>290</v>
      </c>
      <c r="CJ267" s="805"/>
      <c r="CK267" s="805"/>
      <c r="CL267" s="805"/>
      <c r="CM267" s="805"/>
      <c r="CN267" s="805"/>
      <c r="CO267" s="805"/>
      <c r="CP267" s="805"/>
      <c r="CQ267" s="805"/>
      <c r="CR267" s="805"/>
      <c r="CS267" s="805"/>
      <c r="CT267" s="805"/>
      <c r="CU267" s="58"/>
      <c r="CV267" s="58"/>
      <c r="CW267" s="58"/>
      <c r="CX267" s="148"/>
      <c r="CY267" s="58"/>
      <c r="CZ267" s="58"/>
      <c r="DA267" s="277"/>
      <c r="DB267" s="92"/>
      <c r="DC267" s="92"/>
      <c r="DD267" s="92"/>
      <c r="DE267" s="92"/>
      <c r="DF267" s="92"/>
      <c r="DG267" s="92"/>
      <c r="DH267" s="92"/>
      <c r="DI267" s="92"/>
      <c r="DJ267" s="92"/>
      <c r="DK267" s="92"/>
      <c r="DL267" s="92"/>
      <c r="DM267" s="92"/>
      <c r="DN267" s="92"/>
      <c r="DO267" s="92"/>
      <c r="DP267" s="92"/>
      <c r="DQ267" s="92"/>
      <c r="DR267" s="92"/>
      <c r="DS267" s="92"/>
      <c r="DT267" s="92"/>
      <c r="DU267" s="92"/>
      <c r="DV267" s="148"/>
    </row>
    <row r="268" spans="2:126" ht="18.75" customHeight="1" thickBot="1">
      <c r="C268" s="58"/>
      <c r="D268" s="58"/>
      <c r="E268" s="58"/>
      <c r="F268" s="58"/>
      <c r="I268" s="820"/>
      <c r="J268" s="821"/>
      <c r="K268" s="821"/>
      <c r="L268" s="821"/>
      <c r="M268" s="821"/>
      <c r="N268" s="821"/>
      <c r="O268" s="821"/>
      <c r="P268" s="822"/>
      <c r="Q268" s="146"/>
      <c r="R268" s="147"/>
      <c r="S268" s="147"/>
      <c r="T268" s="147"/>
      <c r="U268" s="147"/>
      <c r="V268" s="147"/>
      <c r="W268" s="147"/>
      <c r="X268" s="147"/>
      <c r="Y268" s="147"/>
      <c r="Z268" s="147"/>
      <c r="AA268" s="147"/>
      <c r="AB268" s="147"/>
      <c r="AC268" s="147"/>
      <c r="AD268" s="147"/>
      <c r="AE268" s="147"/>
      <c r="AF268" s="147"/>
      <c r="AG268" s="147"/>
      <c r="AH268" s="147"/>
      <c r="AI268" s="147"/>
      <c r="AJ268" s="149"/>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9"/>
      <c r="BQ268" s="58"/>
      <c r="BR268" s="58"/>
      <c r="BS268" s="58"/>
      <c r="BT268" s="58"/>
      <c r="BW268" s="820"/>
      <c r="BX268" s="821"/>
      <c r="BY268" s="821"/>
      <c r="BZ268" s="821"/>
      <c r="CA268" s="821"/>
      <c r="CB268" s="821"/>
      <c r="CC268" s="821"/>
      <c r="CD268" s="822"/>
      <c r="CE268" s="146"/>
      <c r="CF268" s="147"/>
      <c r="CG268" s="147"/>
      <c r="CH268" s="147"/>
      <c r="CI268" s="147"/>
      <c r="CJ268" s="147"/>
      <c r="CK268" s="147"/>
      <c r="CL268" s="147"/>
      <c r="CM268" s="147"/>
      <c r="CN268" s="147"/>
      <c r="CO268" s="147"/>
      <c r="CP268" s="147"/>
      <c r="CQ268" s="147"/>
      <c r="CR268" s="147"/>
      <c r="CS268" s="147"/>
      <c r="CT268" s="147"/>
      <c r="CU268" s="147"/>
      <c r="CV268" s="147"/>
      <c r="CW268" s="147"/>
      <c r="CX268" s="149"/>
      <c r="CY268" s="147"/>
      <c r="CZ268" s="147"/>
      <c r="DA268" s="147"/>
      <c r="DB268" s="147"/>
      <c r="DC268" s="147"/>
      <c r="DD268" s="147"/>
      <c r="DE268" s="147"/>
      <c r="DF268" s="147"/>
      <c r="DG268" s="147"/>
      <c r="DH268" s="147"/>
      <c r="DI268" s="147"/>
      <c r="DJ268" s="147"/>
      <c r="DK268" s="147"/>
      <c r="DL268" s="147"/>
      <c r="DM268" s="147"/>
      <c r="DN268" s="147"/>
      <c r="DO268" s="147"/>
      <c r="DP268" s="147"/>
      <c r="DQ268" s="147"/>
      <c r="DR268" s="147"/>
      <c r="DS268" s="147"/>
      <c r="DT268" s="147"/>
      <c r="DU268" s="147"/>
      <c r="DV268" s="149"/>
    </row>
    <row r="302" spans="5:130" ht="18.75" customHeight="1">
      <c r="BE302" s="758" t="s">
        <v>234</v>
      </c>
      <c r="BF302" s="759"/>
      <c r="BG302" s="759"/>
      <c r="BH302" s="759"/>
      <c r="BI302" s="759"/>
      <c r="BJ302" s="759"/>
      <c r="BK302" s="759"/>
      <c r="BL302" s="760"/>
      <c r="DS302" s="758" t="s">
        <v>223</v>
      </c>
      <c r="DT302" s="759"/>
      <c r="DU302" s="759"/>
      <c r="DV302" s="759"/>
      <c r="DW302" s="759"/>
      <c r="DX302" s="759"/>
      <c r="DY302" s="759"/>
      <c r="DZ302" s="760"/>
    </row>
    <row r="303" spans="5:130" ht="18.75" customHeight="1">
      <c r="BE303" s="761"/>
      <c r="BF303" s="762"/>
      <c r="BG303" s="762"/>
      <c r="BH303" s="762"/>
      <c r="BI303" s="762"/>
      <c r="BJ303" s="762"/>
      <c r="BK303" s="762"/>
      <c r="BL303" s="763"/>
      <c r="DS303" s="761"/>
      <c r="DT303" s="762"/>
      <c r="DU303" s="762"/>
      <c r="DV303" s="762"/>
      <c r="DW303" s="762"/>
      <c r="DX303" s="762"/>
      <c r="DY303" s="762"/>
      <c r="DZ303" s="763"/>
    </row>
    <row r="304" spans="5:130" ht="18.75" customHeight="1">
      <c r="E304" s="150" t="s">
        <v>1019</v>
      </c>
      <c r="BS304" s="150" t="s">
        <v>359</v>
      </c>
    </row>
    <row r="305" spans="1:195" s="244" customFormat="1" ht="18.75" customHeight="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151"/>
      <c r="BN305" s="151"/>
      <c r="BO305" s="151"/>
      <c r="BP305" s="151"/>
      <c r="BQ305" s="151"/>
      <c r="BR305" s="151"/>
      <c r="BS305" s="151"/>
      <c r="BT305" s="151"/>
      <c r="BU305" s="151"/>
      <c r="BV305" s="151"/>
      <c r="BW305" s="151"/>
      <c r="BX305" s="151"/>
      <c r="BY305" s="151"/>
      <c r="BZ305" s="151"/>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c r="DK305" s="151"/>
      <c r="DL305" s="151"/>
      <c r="DM305" s="151"/>
      <c r="DN305" s="151"/>
      <c r="DO305" s="151"/>
      <c r="DP305" s="151"/>
      <c r="DQ305" s="151"/>
      <c r="DR305" s="151"/>
      <c r="DS305" s="151"/>
      <c r="DT305" s="151"/>
      <c r="DU305" s="151"/>
      <c r="DV305" s="151"/>
      <c r="DW305" s="151"/>
      <c r="DX305" s="151"/>
      <c r="DY305" s="151"/>
      <c r="DZ305" s="151"/>
      <c r="EA305" s="151"/>
      <c r="EB305" s="151"/>
      <c r="EC305" s="151"/>
      <c r="ED305" s="200"/>
      <c r="EE305" s="243"/>
      <c r="EF305" s="243"/>
      <c r="EG305" s="243"/>
      <c r="EH305" s="243"/>
      <c r="EI305" s="243"/>
      <c r="EJ305" s="243"/>
      <c r="EK305" s="243"/>
      <c r="EL305" s="243"/>
      <c r="EM305" s="243"/>
      <c r="EN305" s="243"/>
      <c r="EO305" s="243"/>
      <c r="EP305" s="243"/>
      <c r="EQ305" s="243"/>
      <c r="ER305" s="243"/>
      <c r="ES305" s="243"/>
      <c r="ET305" s="243"/>
      <c r="EU305" s="243"/>
      <c r="EV305" s="243"/>
      <c r="EW305" s="243"/>
      <c r="EX305" s="243"/>
      <c r="EY305" s="243"/>
      <c r="EZ305" s="243"/>
      <c r="FA305" s="243"/>
      <c r="FB305" s="243"/>
      <c r="FC305" s="243"/>
      <c r="FD305" s="243"/>
      <c r="FE305" s="243"/>
      <c r="FF305" s="243"/>
      <c r="FG305" s="243"/>
      <c r="FH305" s="243"/>
      <c r="FI305" s="243"/>
      <c r="FJ305" s="243"/>
      <c r="FK305" s="243"/>
      <c r="FL305" s="243"/>
      <c r="FM305" s="243"/>
      <c r="FN305" s="243"/>
      <c r="FO305" s="243"/>
      <c r="FP305" s="243"/>
      <c r="FQ305" s="243"/>
      <c r="FR305" s="243"/>
      <c r="FS305" s="243"/>
      <c r="FT305" s="243"/>
      <c r="FU305" s="243"/>
      <c r="FV305" s="243"/>
      <c r="FW305" s="243"/>
      <c r="FX305" s="243"/>
      <c r="FY305" s="243"/>
      <c r="FZ305" s="243"/>
      <c r="GA305" s="243"/>
      <c r="GB305" s="243"/>
      <c r="GC305" s="243"/>
      <c r="GD305" s="243"/>
      <c r="GE305" s="243"/>
      <c r="GF305" s="243"/>
      <c r="GG305" s="243"/>
      <c r="GH305" s="243"/>
      <c r="GI305" s="243"/>
      <c r="GJ305" s="243"/>
      <c r="GK305" s="243"/>
      <c r="GL305" s="243"/>
      <c r="GM305" s="243"/>
    </row>
    <row r="306" spans="1:195" s="244" customFormat="1" ht="14.25" customHeight="1">
      <c r="A306" s="151"/>
      <c r="B306" s="152"/>
      <c r="C306" s="151"/>
      <c r="D306" s="151"/>
      <c r="E306" s="832" t="s">
        <v>86</v>
      </c>
      <c r="F306" s="832" t="s">
        <v>86</v>
      </c>
      <c r="G306" s="832">
        <v>0</v>
      </c>
      <c r="H306" s="832">
        <v>0</v>
      </c>
      <c r="I306" s="832">
        <v>0</v>
      </c>
      <c r="J306" s="832">
        <v>0</v>
      </c>
      <c r="K306" s="832">
        <v>0</v>
      </c>
      <c r="L306" s="832">
        <v>0</v>
      </c>
      <c r="M306" s="832">
        <v>0</v>
      </c>
      <c r="N306" s="832">
        <v>0</v>
      </c>
      <c r="O306" s="832">
        <v>0</v>
      </c>
      <c r="P306" s="832">
        <v>0</v>
      </c>
      <c r="Q306" s="832">
        <v>0</v>
      </c>
      <c r="R306" s="832">
        <v>0</v>
      </c>
      <c r="S306" s="832">
        <v>0</v>
      </c>
      <c r="T306" s="832">
        <v>0</v>
      </c>
      <c r="U306" s="832">
        <v>0</v>
      </c>
      <c r="V306" s="832">
        <v>0</v>
      </c>
      <c r="W306" s="832">
        <v>0</v>
      </c>
      <c r="X306" s="832">
        <v>0</v>
      </c>
      <c r="Y306" s="832">
        <v>0</v>
      </c>
      <c r="Z306" s="832">
        <v>0</v>
      </c>
      <c r="AA306" s="832">
        <v>0</v>
      </c>
      <c r="AB306" s="832">
        <v>0</v>
      </c>
      <c r="AC306" s="832">
        <v>0</v>
      </c>
      <c r="AD306" s="832">
        <v>0</v>
      </c>
      <c r="AE306" s="832">
        <v>0</v>
      </c>
      <c r="AF306" s="832">
        <v>0</v>
      </c>
      <c r="AG306" s="832">
        <v>0</v>
      </c>
      <c r="AH306" s="832">
        <v>0</v>
      </c>
      <c r="AI306" s="832">
        <v>0</v>
      </c>
      <c r="AJ306" s="832">
        <v>0</v>
      </c>
      <c r="AK306" s="832">
        <v>0</v>
      </c>
      <c r="AL306" s="832">
        <v>0</v>
      </c>
      <c r="AM306" s="832">
        <v>0</v>
      </c>
      <c r="AN306" s="832">
        <v>0</v>
      </c>
      <c r="AO306" s="832">
        <v>0</v>
      </c>
      <c r="AP306" s="832">
        <v>0</v>
      </c>
      <c r="AQ306" s="832">
        <v>0</v>
      </c>
      <c r="AR306" s="832">
        <v>0</v>
      </c>
      <c r="AS306" s="832">
        <v>0</v>
      </c>
      <c r="AT306" s="832">
        <v>0</v>
      </c>
      <c r="AU306" s="832">
        <v>0</v>
      </c>
      <c r="AV306" s="832">
        <v>0</v>
      </c>
      <c r="AW306" s="832">
        <v>0</v>
      </c>
      <c r="AX306" s="832">
        <v>0</v>
      </c>
      <c r="AY306" s="832">
        <v>0</v>
      </c>
      <c r="AZ306" s="832">
        <v>0</v>
      </c>
      <c r="BA306" s="832">
        <v>0</v>
      </c>
      <c r="BB306" s="832">
        <v>0</v>
      </c>
      <c r="BC306" s="832">
        <v>0</v>
      </c>
      <c r="BD306" s="832">
        <v>0</v>
      </c>
      <c r="BE306" s="832">
        <v>0</v>
      </c>
      <c r="BF306" s="832">
        <v>0</v>
      </c>
      <c r="BG306" s="832">
        <v>0</v>
      </c>
      <c r="BH306" s="832">
        <v>0</v>
      </c>
      <c r="BI306" s="832">
        <v>0</v>
      </c>
      <c r="BJ306" s="832">
        <v>0</v>
      </c>
      <c r="BK306" s="151"/>
      <c r="BL306" s="151"/>
      <c r="BM306" s="151"/>
      <c r="BN306" s="151"/>
      <c r="BO306" s="151"/>
      <c r="BP306" s="151"/>
      <c r="BQ306" s="151"/>
      <c r="BR306" s="151"/>
      <c r="BS306" s="832" t="s">
        <v>86</v>
      </c>
      <c r="BT306" s="832"/>
      <c r="BU306" s="832"/>
      <c r="BV306" s="832"/>
      <c r="BW306" s="832"/>
      <c r="BX306" s="832"/>
      <c r="BY306" s="832"/>
      <c r="BZ306" s="832"/>
      <c r="CA306" s="832"/>
      <c r="CB306" s="832"/>
      <c r="CC306" s="832"/>
      <c r="CD306" s="832"/>
      <c r="CE306" s="832"/>
      <c r="CF306" s="832"/>
      <c r="CG306" s="832"/>
      <c r="CH306" s="832"/>
      <c r="CI306" s="832"/>
      <c r="CJ306" s="832"/>
      <c r="CK306" s="832"/>
      <c r="CL306" s="832"/>
      <c r="CM306" s="832"/>
      <c r="CN306" s="832"/>
      <c r="CO306" s="832"/>
      <c r="CP306" s="832"/>
      <c r="CQ306" s="832"/>
      <c r="CR306" s="832"/>
      <c r="CS306" s="832"/>
      <c r="CT306" s="832"/>
      <c r="CU306" s="832"/>
      <c r="CV306" s="832"/>
      <c r="CW306" s="832"/>
      <c r="CX306" s="832"/>
      <c r="CY306" s="832"/>
      <c r="CZ306" s="832"/>
      <c r="DA306" s="832"/>
      <c r="DB306" s="832"/>
      <c r="DC306" s="832"/>
      <c r="DD306" s="832"/>
      <c r="DE306" s="832"/>
      <c r="DF306" s="832"/>
      <c r="DG306" s="832"/>
      <c r="DH306" s="832"/>
      <c r="DI306" s="832"/>
      <c r="DJ306" s="832"/>
      <c r="DK306" s="832"/>
      <c r="DL306" s="832"/>
      <c r="DM306" s="832"/>
      <c r="DN306" s="832"/>
      <c r="DO306" s="832"/>
      <c r="DP306" s="832"/>
      <c r="DQ306" s="832"/>
      <c r="DR306" s="832"/>
      <c r="DS306" s="832"/>
      <c r="DT306" s="832"/>
      <c r="DU306" s="832"/>
      <c r="DV306" s="832"/>
      <c r="DW306" s="832"/>
      <c r="DX306" s="832"/>
      <c r="DY306" s="151"/>
      <c r="DZ306" s="151"/>
      <c r="EA306" s="151"/>
      <c r="EB306" s="151"/>
      <c r="EC306" s="151"/>
      <c r="ED306" s="200"/>
      <c r="EE306" s="243"/>
      <c r="EF306" s="243"/>
      <c r="EG306" s="243"/>
      <c r="EH306" s="243"/>
      <c r="EI306" s="243"/>
      <c r="EJ306" s="243"/>
      <c r="EK306" s="243"/>
      <c r="EL306" s="243"/>
      <c r="EM306" s="243"/>
      <c r="EN306" s="243"/>
      <c r="EO306" s="243"/>
      <c r="EP306" s="243"/>
      <c r="EQ306" s="243"/>
      <c r="ER306" s="243"/>
      <c r="ES306" s="243"/>
      <c r="ET306" s="243"/>
      <c r="EU306" s="243"/>
      <c r="EV306" s="243"/>
      <c r="EW306" s="243"/>
      <c r="EX306" s="243"/>
      <c r="EY306" s="243"/>
      <c r="EZ306" s="243"/>
      <c r="FA306" s="243"/>
      <c r="FB306" s="243"/>
      <c r="FC306" s="243"/>
      <c r="FD306" s="243"/>
      <c r="FE306" s="243"/>
      <c r="FF306" s="243"/>
      <c r="FG306" s="243"/>
      <c r="FH306" s="243"/>
      <c r="FI306" s="243"/>
      <c r="FJ306" s="243"/>
      <c r="FK306" s="243"/>
      <c r="FL306" s="243"/>
      <c r="FM306" s="243"/>
      <c r="FN306" s="243"/>
      <c r="FO306" s="243"/>
      <c r="FP306" s="243"/>
      <c r="FQ306" s="243"/>
      <c r="FR306" s="243"/>
      <c r="FS306" s="243"/>
      <c r="FT306" s="243"/>
      <c r="FU306" s="243"/>
      <c r="FV306" s="243"/>
      <c r="FW306" s="243"/>
      <c r="FX306" s="243"/>
      <c r="FY306" s="243"/>
      <c r="FZ306" s="243"/>
      <c r="GA306" s="243"/>
      <c r="GB306" s="243"/>
      <c r="GC306" s="243"/>
      <c r="GD306" s="243"/>
      <c r="GE306" s="243"/>
      <c r="GF306" s="243"/>
      <c r="GG306" s="243"/>
      <c r="GH306" s="243"/>
      <c r="GI306" s="243"/>
      <c r="GJ306" s="243"/>
      <c r="GK306" s="243"/>
      <c r="GL306" s="243"/>
      <c r="GM306" s="243"/>
    </row>
    <row r="307" spans="1:195" s="244" customFormat="1" ht="28.5" customHeight="1">
      <c r="A307" s="151"/>
      <c r="B307" s="152"/>
      <c r="C307" s="151"/>
      <c r="D307" s="151"/>
      <c r="E307" s="831" t="s">
        <v>161</v>
      </c>
      <c r="F307" s="831" t="s">
        <v>161</v>
      </c>
      <c r="G307" s="831">
        <v>0</v>
      </c>
      <c r="H307" s="831">
        <v>0</v>
      </c>
      <c r="I307" s="831">
        <v>0</v>
      </c>
      <c r="J307" s="831">
        <v>0</v>
      </c>
      <c r="K307" s="831">
        <v>0</v>
      </c>
      <c r="L307" s="831">
        <v>0</v>
      </c>
      <c r="M307" s="831">
        <v>0</v>
      </c>
      <c r="N307" s="831">
        <v>0</v>
      </c>
      <c r="O307" s="831">
        <v>0</v>
      </c>
      <c r="P307" s="831">
        <v>0</v>
      </c>
      <c r="Q307" s="831">
        <v>0</v>
      </c>
      <c r="R307" s="831">
        <v>0</v>
      </c>
      <c r="S307" s="831">
        <v>0</v>
      </c>
      <c r="T307" s="831">
        <v>0</v>
      </c>
      <c r="U307" s="831">
        <v>0</v>
      </c>
      <c r="V307" s="831">
        <v>0</v>
      </c>
      <c r="W307" s="831">
        <v>0</v>
      </c>
      <c r="X307" s="831">
        <v>0</v>
      </c>
      <c r="Y307" s="831">
        <v>0</v>
      </c>
      <c r="Z307" s="831">
        <v>0</v>
      </c>
      <c r="AA307" s="831">
        <v>0</v>
      </c>
      <c r="AB307" s="831">
        <v>0</v>
      </c>
      <c r="AC307" s="831">
        <v>0</v>
      </c>
      <c r="AD307" s="831">
        <v>0</v>
      </c>
      <c r="AE307" s="831">
        <v>0</v>
      </c>
      <c r="AF307" s="831">
        <v>0</v>
      </c>
      <c r="AG307" s="831">
        <v>0</v>
      </c>
      <c r="AH307" s="831">
        <v>0</v>
      </c>
      <c r="AI307" s="831">
        <v>0</v>
      </c>
      <c r="AJ307" s="831">
        <v>0</v>
      </c>
      <c r="AK307" s="831">
        <v>0</v>
      </c>
      <c r="AL307" s="831">
        <v>0</v>
      </c>
      <c r="AM307" s="831">
        <v>0</v>
      </c>
      <c r="AN307" s="831">
        <v>0</v>
      </c>
      <c r="AO307" s="831">
        <v>0</v>
      </c>
      <c r="AP307" s="831">
        <v>0</v>
      </c>
      <c r="AQ307" s="831">
        <v>0</v>
      </c>
      <c r="AR307" s="831">
        <v>0</v>
      </c>
      <c r="AS307" s="831">
        <v>0</v>
      </c>
      <c r="AT307" s="831">
        <v>0</v>
      </c>
      <c r="AU307" s="831">
        <v>0</v>
      </c>
      <c r="AV307" s="831">
        <v>0</v>
      </c>
      <c r="AW307" s="831">
        <v>0</v>
      </c>
      <c r="AX307" s="831">
        <v>0</v>
      </c>
      <c r="AY307" s="831">
        <v>0</v>
      </c>
      <c r="AZ307" s="831">
        <v>0</v>
      </c>
      <c r="BA307" s="831">
        <v>0</v>
      </c>
      <c r="BB307" s="831">
        <v>0</v>
      </c>
      <c r="BC307" s="831">
        <v>0</v>
      </c>
      <c r="BD307" s="831">
        <v>0</v>
      </c>
      <c r="BE307" s="831">
        <v>0</v>
      </c>
      <c r="BF307" s="831">
        <v>0</v>
      </c>
      <c r="BG307" s="831">
        <v>0</v>
      </c>
      <c r="BH307" s="831">
        <v>0</v>
      </c>
      <c r="BI307" s="831">
        <v>0</v>
      </c>
      <c r="BJ307" s="831">
        <v>0</v>
      </c>
      <c r="BK307" s="151"/>
      <c r="BL307" s="151"/>
      <c r="BM307" s="151"/>
      <c r="BN307" s="151"/>
      <c r="BO307" s="151"/>
      <c r="BP307" s="151"/>
      <c r="BQ307" s="151"/>
      <c r="BR307" s="151"/>
      <c r="BS307" s="831" t="s">
        <v>161</v>
      </c>
      <c r="BT307" s="831"/>
      <c r="BU307" s="831"/>
      <c r="BV307" s="831"/>
      <c r="BW307" s="831"/>
      <c r="BX307" s="831"/>
      <c r="BY307" s="831"/>
      <c r="BZ307" s="831"/>
      <c r="CA307" s="831"/>
      <c r="CB307" s="831"/>
      <c r="CC307" s="831"/>
      <c r="CD307" s="831"/>
      <c r="CE307" s="831"/>
      <c r="CF307" s="831"/>
      <c r="CG307" s="831"/>
      <c r="CH307" s="831"/>
      <c r="CI307" s="831"/>
      <c r="CJ307" s="831"/>
      <c r="CK307" s="831"/>
      <c r="CL307" s="831"/>
      <c r="CM307" s="831"/>
      <c r="CN307" s="831"/>
      <c r="CO307" s="831"/>
      <c r="CP307" s="831"/>
      <c r="CQ307" s="831"/>
      <c r="CR307" s="831"/>
      <c r="CS307" s="831"/>
      <c r="CT307" s="831"/>
      <c r="CU307" s="831"/>
      <c r="CV307" s="831"/>
      <c r="CW307" s="831"/>
      <c r="CX307" s="831"/>
      <c r="CY307" s="831"/>
      <c r="CZ307" s="831"/>
      <c r="DA307" s="831"/>
      <c r="DB307" s="831"/>
      <c r="DC307" s="831"/>
      <c r="DD307" s="831"/>
      <c r="DE307" s="831"/>
      <c r="DF307" s="831"/>
      <c r="DG307" s="831"/>
      <c r="DH307" s="831"/>
      <c r="DI307" s="831"/>
      <c r="DJ307" s="831"/>
      <c r="DK307" s="831"/>
      <c r="DL307" s="831"/>
      <c r="DM307" s="831"/>
      <c r="DN307" s="831"/>
      <c r="DO307" s="831"/>
      <c r="DP307" s="831"/>
      <c r="DQ307" s="831"/>
      <c r="DR307" s="831"/>
      <c r="DS307" s="831"/>
      <c r="DT307" s="831"/>
      <c r="DU307" s="831"/>
      <c r="DV307" s="831"/>
      <c r="DW307" s="831"/>
      <c r="DX307" s="831"/>
      <c r="DY307" s="151"/>
      <c r="DZ307" s="151"/>
      <c r="EA307" s="151"/>
      <c r="EB307" s="151"/>
      <c r="EC307" s="151"/>
      <c r="ED307" s="200"/>
      <c r="EE307" s="243"/>
      <c r="EF307" s="243"/>
      <c r="EG307" s="243"/>
      <c r="EH307" s="243"/>
      <c r="EI307" s="243"/>
      <c r="EJ307" s="243"/>
      <c r="EK307" s="243"/>
      <c r="EL307" s="243"/>
      <c r="EM307" s="243"/>
      <c r="EN307" s="243"/>
      <c r="EO307" s="243"/>
      <c r="EP307" s="243"/>
      <c r="EQ307" s="243"/>
      <c r="ER307" s="243"/>
      <c r="ES307" s="243"/>
      <c r="ET307" s="243"/>
      <c r="EU307" s="243"/>
      <c r="EV307" s="243"/>
      <c r="EW307" s="243"/>
      <c r="EX307" s="243"/>
      <c r="EY307" s="243"/>
      <c r="EZ307" s="243"/>
      <c r="FA307" s="243"/>
      <c r="FB307" s="243"/>
      <c r="FC307" s="243"/>
      <c r="FD307" s="243"/>
      <c r="FE307" s="243"/>
      <c r="FF307" s="243"/>
      <c r="FG307" s="243"/>
      <c r="FH307" s="243"/>
      <c r="FI307" s="243"/>
      <c r="FJ307" s="243"/>
      <c r="FK307" s="243"/>
      <c r="FL307" s="243"/>
      <c r="FM307" s="243"/>
      <c r="FN307" s="243"/>
      <c r="FO307" s="243"/>
      <c r="FP307" s="243"/>
      <c r="FQ307" s="243"/>
      <c r="FR307" s="243"/>
      <c r="FS307" s="243"/>
      <c r="FT307" s="243"/>
      <c r="FU307" s="243"/>
      <c r="FV307" s="243"/>
      <c r="FW307" s="243"/>
      <c r="FX307" s="243"/>
      <c r="FY307" s="243"/>
      <c r="FZ307" s="243"/>
      <c r="GA307" s="243"/>
      <c r="GB307" s="243"/>
      <c r="GC307" s="243"/>
      <c r="GD307" s="243"/>
      <c r="GE307" s="243"/>
      <c r="GF307" s="243"/>
      <c r="GG307" s="243"/>
      <c r="GH307" s="243"/>
      <c r="GI307" s="243"/>
      <c r="GJ307" s="243"/>
      <c r="GK307" s="243"/>
      <c r="GL307" s="243"/>
      <c r="GM307" s="243"/>
    </row>
    <row r="308" spans="1:195" s="244" customFormat="1" ht="14.25" customHeight="1">
      <c r="A308" s="151"/>
      <c r="B308" s="152"/>
      <c r="C308" s="151"/>
      <c r="D308" s="151"/>
      <c r="E308" s="831" t="s">
        <v>162</v>
      </c>
      <c r="F308" s="831" t="s">
        <v>162</v>
      </c>
      <c r="G308" s="831">
        <v>0</v>
      </c>
      <c r="H308" s="831">
        <v>0</v>
      </c>
      <c r="I308" s="831">
        <v>0</v>
      </c>
      <c r="J308" s="831">
        <v>0</v>
      </c>
      <c r="K308" s="831">
        <v>0</v>
      </c>
      <c r="L308" s="831">
        <v>0</v>
      </c>
      <c r="M308" s="831">
        <v>0</v>
      </c>
      <c r="N308" s="831">
        <v>0</v>
      </c>
      <c r="O308" s="831">
        <v>0</v>
      </c>
      <c r="P308" s="831">
        <v>0</v>
      </c>
      <c r="Q308" s="831">
        <v>0</v>
      </c>
      <c r="R308" s="831">
        <v>0</v>
      </c>
      <c r="S308" s="831">
        <v>0</v>
      </c>
      <c r="T308" s="831">
        <v>0</v>
      </c>
      <c r="U308" s="831">
        <v>0</v>
      </c>
      <c r="V308" s="831">
        <v>0</v>
      </c>
      <c r="W308" s="831">
        <v>0</v>
      </c>
      <c r="X308" s="831">
        <v>0</v>
      </c>
      <c r="Y308" s="831">
        <v>0</v>
      </c>
      <c r="Z308" s="831">
        <v>0</v>
      </c>
      <c r="AA308" s="831">
        <v>0</v>
      </c>
      <c r="AB308" s="831">
        <v>0</v>
      </c>
      <c r="AC308" s="831">
        <v>0</v>
      </c>
      <c r="AD308" s="831">
        <v>0</v>
      </c>
      <c r="AE308" s="831">
        <v>0</v>
      </c>
      <c r="AF308" s="831">
        <v>0</v>
      </c>
      <c r="AG308" s="831">
        <v>0</v>
      </c>
      <c r="AH308" s="831">
        <v>0</v>
      </c>
      <c r="AI308" s="831">
        <v>0</v>
      </c>
      <c r="AJ308" s="831">
        <v>0</v>
      </c>
      <c r="AK308" s="831">
        <v>0</v>
      </c>
      <c r="AL308" s="831">
        <v>0</v>
      </c>
      <c r="AM308" s="831">
        <v>0</v>
      </c>
      <c r="AN308" s="831">
        <v>0</v>
      </c>
      <c r="AO308" s="831">
        <v>0</v>
      </c>
      <c r="AP308" s="831">
        <v>0</v>
      </c>
      <c r="AQ308" s="831">
        <v>0</v>
      </c>
      <c r="AR308" s="831">
        <v>0</v>
      </c>
      <c r="AS308" s="831">
        <v>0</v>
      </c>
      <c r="AT308" s="831">
        <v>0</v>
      </c>
      <c r="AU308" s="831">
        <v>0</v>
      </c>
      <c r="AV308" s="831">
        <v>0</v>
      </c>
      <c r="AW308" s="831">
        <v>0</v>
      </c>
      <c r="AX308" s="831">
        <v>0</v>
      </c>
      <c r="AY308" s="831">
        <v>0</v>
      </c>
      <c r="AZ308" s="831">
        <v>0</v>
      </c>
      <c r="BA308" s="831">
        <v>0</v>
      </c>
      <c r="BB308" s="831">
        <v>0</v>
      </c>
      <c r="BC308" s="831">
        <v>0</v>
      </c>
      <c r="BD308" s="831">
        <v>0</v>
      </c>
      <c r="BE308" s="831">
        <v>0</v>
      </c>
      <c r="BF308" s="831">
        <v>0</v>
      </c>
      <c r="BG308" s="831">
        <v>0</v>
      </c>
      <c r="BH308" s="831">
        <v>0</v>
      </c>
      <c r="BI308" s="831">
        <v>0</v>
      </c>
      <c r="BJ308" s="831">
        <v>0</v>
      </c>
      <c r="BK308" s="151"/>
      <c r="BL308" s="151"/>
      <c r="BM308" s="151"/>
      <c r="BN308" s="151"/>
      <c r="BO308" s="151"/>
      <c r="BP308" s="151"/>
      <c r="BQ308" s="151"/>
      <c r="BR308" s="151"/>
      <c r="BS308" s="831" t="s">
        <v>162</v>
      </c>
      <c r="BT308" s="831"/>
      <c r="BU308" s="831"/>
      <c r="BV308" s="831"/>
      <c r="BW308" s="831"/>
      <c r="BX308" s="831"/>
      <c r="BY308" s="831"/>
      <c r="BZ308" s="831"/>
      <c r="CA308" s="831"/>
      <c r="CB308" s="831"/>
      <c r="CC308" s="831"/>
      <c r="CD308" s="831"/>
      <c r="CE308" s="831"/>
      <c r="CF308" s="831"/>
      <c r="CG308" s="831"/>
      <c r="CH308" s="831"/>
      <c r="CI308" s="831"/>
      <c r="CJ308" s="831"/>
      <c r="CK308" s="831"/>
      <c r="CL308" s="831"/>
      <c r="CM308" s="831"/>
      <c r="CN308" s="831"/>
      <c r="CO308" s="831"/>
      <c r="CP308" s="831"/>
      <c r="CQ308" s="831"/>
      <c r="CR308" s="831"/>
      <c r="CS308" s="831"/>
      <c r="CT308" s="831"/>
      <c r="CU308" s="831"/>
      <c r="CV308" s="831"/>
      <c r="CW308" s="831"/>
      <c r="CX308" s="831"/>
      <c r="CY308" s="831"/>
      <c r="CZ308" s="831"/>
      <c r="DA308" s="831"/>
      <c r="DB308" s="831"/>
      <c r="DC308" s="831"/>
      <c r="DD308" s="831"/>
      <c r="DE308" s="831"/>
      <c r="DF308" s="831"/>
      <c r="DG308" s="831"/>
      <c r="DH308" s="831"/>
      <c r="DI308" s="831"/>
      <c r="DJ308" s="831"/>
      <c r="DK308" s="831"/>
      <c r="DL308" s="831"/>
      <c r="DM308" s="831"/>
      <c r="DN308" s="831"/>
      <c r="DO308" s="831"/>
      <c r="DP308" s="831"/>
      <c r="DQ308" s="831"/>
      <c r="DR308" s="831"/>
      <c r="DS308" s="831"/>
      <c r="DT308" s="831"/>
      <c r="DU308" s="831"/>
      <c r="DV308" s="831"/>
      <c r="DW308" s="831"/>
      <c r="DX308" s="831"/>
      <c r="DY308" s="151"/>
      <c r="DZ308" s="151"/>
      <c r="EA308" s="151"/>
      <c r="EB308" s="151"/>
      <c r="EC308" s="151"/>
      <c r="ED308" s="200"/>
      <c r="EE308" s="243"/>
      <c r="EF308" s="243"/>
      <c r="EG308" s="243"/>
      <c r="EH308" s="243"/>
      <c r="EI308" s="243"/>
      <c r="EJ308" s="243"/>
      <c r="EK308" s="243"/>
      <c r="EL308" s="243"/>
      <c r="EM308" s="243"/>
      <c r="EN308" s="243"/>
      <c r="EO308" s="243"/>
      <c r="EP308" s="243"/>
      <c r="EQ308" s="243"/>
      <c r="ER308" s="243"/>
      <c r="ES308" s="243"/>
      <c r="ET308" s="243"/>
      <c r="EU308" s="243"/>
      <c r="EV308" s="243"/>
      <c r="EW308" s="243"/>
      <c r="EX308" s="243"/>
      <c r="EY308" s="243"/>
      <c r="EZ308" s="243"/>
      <c r="FA308" s="243"/>
      <c r="FB308" s="243"/>
      <c r="FC308" s="243"/>
      <c r="FD308" s="243"/>
      <c r="FE308" s="243"/>
      <c r="FF308" s="243"/>
      <c r="FG308" s="243"/>
      <c r="FH308" s="243"/>
      <c r="FI308" s="243"/>
      <c r="FJ308" s="243"/>
      <c r="FK308" s="243"/>
      <c r="FL308" s="243"/>
      <c r="FM308" s="243"/>
      <c r="FN308" s="243"/>
      <c r="FO308" s="243"/>
      <c r="FP308" s="243"/>
      <c r="FQ308" s="243"/>
      <c r="FR308" s="243"/>
      <c r="FS308" s="243"/>
      <c r="FT308" s="243"/>
      <c r="FU308" s="243"/>
      <c r="FV308" s="243"/>
      <c r="FW308" s="243"/>
      <c r="FX308" s="243"/>
      <c r="FY308" s="243"/>
      <c r="FZ308" s="243"/>
      <c r="GA308" s="243"/>
      <c r="GB308" s="243"/>
      <c r="GC308" s="243"/>
      <c r="GD308" s="243"/>
      <c r="GE308" s="243"/>
      <c r="GF308" s="243"/>
      <c r="GG308" s="243"/>
      <c r="GH308" s="243"/>
      <c r="GI308" s="243"/>
      <c r="GJ308" s="243"/>
      <c r="GK308" s="243"/>
      <c r="GL308" s="243"/>
      <c r="GM308" s="243"/>
    </row>
    <row r="309" spans="1:195" s="153" customFormat="1" ht="28.5" customHeight="1">
      <c r="B309" s="154"/>
      <c r="E309" s="831" t="s">
        <v>163</v>
      </c>
      <c r="F309" s="831" t="s">
        <v>163</v>
      </c>
      <c r="G309" s="831">
        <v>0</v>
      </c>
      <c r="H309" s="831">
        <v>0</v>
      </c>
      <c r="I309" s="831">
        <v>0</v>
      </c>
      <c r="J309" s="831">
        <v>0</v>
      </c>
      <c r="K309" s="831">
        <v>0</v>
      </c>
      <c r="L309" s="831">
        <v>0</v>
      </c>
      <c r="M309" s="831">
        <v>0</v>
      </c>
      <c r="N309" s="831">
        <v>0</v>
      </c>
      <c r="O309" s="831">
        <v>0</v>
      </c>
      <c r="P309" s="831">
        <v>0</v>
      </c>
      <c r="Q309" s="831">
        <v>0</v>
      </c>
      <c r="R309" s="831">
        <v>0</v>
      </c>
      <c r="S309" s="831">
        <v>0</v>
      </c>
      <c r="T309" s="831">
        <v>0</v>
      </c>
      <c r="U309" s="831">
        <v>0</v>
      </c>
      <c r="V309" s="831">
        <v>0</v>
      </c>
      <c r="W309" s="831">
        <v>0</v>
      </c>
      <c r="X309" s="831">
        <v>0</v>
      </c>
      <c r="Y309" s="831">
        <v>0</v>
      </c>
      <c r="Z309" s="831">
        <v>0</v>
      </c>
      <c r="AA309" s="831">
        <v>0</v>
      </c>
      <c r="AB309" s="831">
        <v>0</v>
      </c>
      <c r="AC309" s="831">
        <v>0</v>
      </c>
      <c r="AD309" s="831">
        <v>0</v>
      </c>
      <c r="AE309" s="831">
        <v>0</v>
      </c>
      <c r="AF309" s="831">
        <v>0</v>
      </c>
      <c r="AG309" s="831">
        <v>0</v>
      </c>
      <c r="AH309" s="831">
        <v>0</v>
      </c>
      <c r="AI309" s="831">
        <v>0</v>
      </c>
      <c r="AJ309" s="831">
        <v>0</v>
      </c>
      <c r="AK309" s="831">
        <v>0</v>
      </c>
      <c r="AL309" s="831">
        <v>0</v>
      </c>
      <c r="AM309" s="831">
        <v>0</v>
      </c>
      <c r="AN309" s="831">
        <v>0</v>
      </c>
      <c r="AO309" s="831">
        <v>0</v>
      </c>
      <c r="AP309" s="831">
        <v>0</v>
      </c>
      <c r="AQ309" s="831">
        <v>0</v>
      </c>
      <c r="AR309" s="831">
        <v>0</v>
      </c>
      <c r="AS309" s="831">
        <v>0</v>
      </c>
      <c r="AT309" s="831">
        <v>0</v>
      </c>
      <c r="AU309" s="831">
        <v>0</v>
      </c>
      <c r="AV309" s="831">
        <v>0</v>
      </c>
      <c r="AW309" s="831">
        <v>0</v>
      </c>
      <c r="AX309" s="831">
        <v>0</v>
      </c>
      <c r="AY309" s="831">
        <v>0</v>
      </c>
      <c r="AZ309" s="831">
        <v>0</v>
      </c>
      <c r="BA309" s="831">
        <v>0</v>
      </c>
      <c r="BB309" s="831">
        <v>0</v>
      </c>
      <c r="BC309" s="831">
        <v>0</v>
      </c>
      <c r="BD309" s="831">
        <v>0</v>
      </c>
      <c r="BE309" s="831">
        <v>0</v>
      </c>
      <c r="BF309" s="831">
        <v>0</v>
      </c>
      <c r="BG309" s="831">
        <v>0</v>
      </c>
      <c r="BH309" s="831">
        <v>0</v>
      </c>
      <c r="BI309" s="831">
        <v>0</v>
      </c>
      <c r="BJ309" s="831">
        <v>0</v>
      </c>
      <c r="BS309" s="831" t="s">
        <v>163</v>
      </c>
      <c r="BT309" s="831"/>
      <c r="BU309" s="831"/>
      <c r="BV309" s="831"/>
      <c r="BW309" s="831"/>
      <c r="BX309" s="831"/>
      <c r="BY309" s="831"/>
      <c r="BZ309" s="831"/>
      <c r="CA309" s="831"/>
      <c r="CB309" s="831"/>
      <c r="CC309" s="831"/>
      <c r="CD309" s="831"/>
      <c r="CE309" s="831"/>
      <c r="CF309" s="831"/>
      <c r="CG309" s="831"/>
      <c r="CH309" s="831"/>
      <c r="CI309" s="831"/>
      <c r="CJ309" s="831"/>
      <c r="CK309" s="831"/>
      <c r="CL309" s="831"/>
      <c r="CM309" s="831"/>
      <c r="CN309" s="831"/>
      <c r="CO309" s="831"/>
      <c r="CP309" s="831"/>
      <c r="CQ309" s="831"/>
      <c r="CR309" s="831"/>
      <c r="CS309" s="831"/>
      <c r="CT309" s="831"/>
      <c r="CU309" s="831"/>
      <c r="CV309" s="831"/>
      <c r="CW309" s="831"/>
      <c r="CX309" s="831"/>
      <c r="CY309" s="831"/>
      <c r="CZ309" s="831"/>
      <c r="DA309" s="831"/>
      <c r="DB309" s="831"/>
      <c r="DC309" s="831"/>
      <c r="DD309" s="831"/>
      <c r="DE309" s="831"/>
      <c r="DF309" s="831"/>
      <c r="DG309" s="831"/>
      <c r="DH309" s="831"/>
      <c r="DI309" s="831"/>
      <c r="DJ309" s="831"/>
      <c r="DK309" s="831"/>
      <c r="DL309" s="831"/>
      <c r="DM309" s="831"/>
      <c r="DN309" s="831"/>
      <c r="DO309" s="831"/>
      <c r="DP309" s="831"/>
      <c r="DQ309" s="831"/>
      <c r="DR309" s="831"/>
      <c r="DS309" s="831"/>
      <c r="DT309" s="831"/>
      <c r="DU309" s="831"/>
      <c r="DV309" s="831"/>
      <c r="DW309" s="831"/>
      <c r="DX309" s="831"/>
      <c r="ED309" s="201"/>
      <c r="EE309" s="201"/>
      <c r="EF309" s="201"/>
      <c r="EG309" s="201"/>
      <c r="EH309" s="201"/>
      <c r="EI309" s="201"/>
      <c r="EJ309" s="201"/>
      <c r="EK309" s="201"/>
      <c r="EL309" s="201"/>
      <c r="EM309" s="201"/>
      <c r="EN309" s="201"/>
      <c r="EO309" s="201"/>
      <c r="EP309" s="201"/>
      <c r="EQ309" s="201"/>
      <c r="ER309" s="201"/>
      <c r="ES309" s="201"/>
      <c r="ET309" s="201"/>
      <c r="EU309" s="201"/>
      <c r="EV309" s="201"/>
      <c r="EW309" s="201"/>
      <c r="EX309" s="201"/>
      <c r="EY309" s="201"/>
      <c r="EZ309" s="201"/>
      <c r="FA309" s="201"/>
      <c r="FB309" s="201"/>
      <c r="FC309" s="201"/>
      <c r="FD309" s="201"/>
      <c r="FE309" s="201"/>
      <c r="FF309" s="201"/>
      <c r="FG309" s="201"/>
      <c r="FH309" s="201"/>
      <c r="FI309" s="201"/>
      <c r="FJ309" s="201"/>
      <c r="FK309" s="201"/>
      <c r="FL309" s="201"/>
      <c r="FM309" s="201"/>
      <c r="FN309" s="201"/>
      <c r="FO309" s="201"/>
      <c r="FP309" s="201"/>
      <c r="FQ309" s="201"/>
      <c r="FR309" s="201"/>
      <c r="FS309" s="201"/>
      <c r="FT309" s="201"/>
      <c r="FU309" s="201"/>
      <c r="FV309" s="201"/>
      <c r="FW309" s="201"/>
      <c r="FX309" s="201"/>
      <c r="FY309" s="201"/>
      <c r="FZ309" s="201"/>
      <c r="GA309" s="201"/>
      <c r="GB309" s="201"/>
      <c r="GC309" s="201"/>
      <c r="GD309" s="201"/>
      <c r="GE309" s="201"/>
      <c r="GF309" s="201"/>
      <c r="GG309" s="201"/>
      <c r="GH309" s="201"/>
      <c r="GI309" s="201"/>
      <c r="GJ309" s="201"/>
      <c r="GK309" s="201"/>
      <c r="GL309" s="201"/>
      <c r="GM309" s="201"/>
    </row>
    <row r="310" spans="1:195" s="244" customFormat="1" ht="28.5" customHeight="1">
      <c r="A310" s="151"/>
      <c r="B310" s="152"/>
      <c r="C310" s="151"/>
      <c r="D310" s="151"/>
      <c r="E310" s="831" t="s">
        <v>164</v>
      </c>
      <c r="F310" s="831" t="s">
        <v>164</v>
      </c>
      <c r="G310" s="831">
        <v>0</v>
      </c>
      <c r="H310" s="831">
        <v>0</v>
      </c>
      <c r="I310" s="831">
        <v>0</v>
      </c>
      <c r="J310" s="831">
        <v>0</v>
      </c>
      <c r="K310" s="831">
        <v>0</v>
      </c>
      <c r="L310" s="831">
        <v>0</v>
      </c>
      <c r="M310" s="831">
        <v>0</v>
      </c>
      <c r="N310" s="831">
        <v>0</v>
      </c>
      <c r="O310" s="831">
        <v>0</v>
      </c>
      <c r="P310" s="831">
        <v>0</v>
      </c>
      <c r="Q310" s="831">
        <v>0</v>
      </c>
      <c r="R310" s="831">
        <v>0</v>
      </c>
      <c r="S310" s="831">
        <v>0</v>
      </c>
      <c r="T310" s="831">
        <v>0</v>
      </c>
      <c r="U310" s="831">
        <v>0</v>
      </c>
      <c r="V310" s="831">
        <v>0</v>
      </c>
      <c r="W310" s="831">
        <v>0</v>
      </c>
      <c r="X310" s="831">
        <v>0</v>
      </c>
      <c r="Y310" s="831">
        <v>0</v>
      </c>
      <c r="Z310" s="831">
        <v>0</v>
      </c>
      <c r="AA310" s="831">
        <v>0</v>
      </c>
      <c r="AB310" s="831">
        <v>0</v>
      </c>
      <c r="AC310" s="831">
        <v>0</v>
      </c>
      <c r="AD310" s="831">
        <v>0</v>
      </c>
      <c r="AE310" s="831">
        <v>0</v>
      </c>
      <c r="AF310" s="831">
        <v>0</v>
      </c>
      <c r="AG310" s="831">
        <v>0</v>
      </c>
      <c r="AH310" s="831">
        <v>0</v>
      </c>
      <c r="AI310" s="831">
        <v>0</v>
      </c>
      <c r="AJ310" s="831">
        <v>0</v>
      </c>
      <c r="AK310" s="831">
        <v>0</v>
      </c>
      <c r="AL310" s="831">
        <v>0</v>
      </c>
      <c r="AM310" s="831">
        <v>0</v>
      </c>
      <c r="AN310" s="831">
        <v>0</v>
      </c>
      <c r="AO310" s="831">
        <v>0</v>
      </c>
      <c r="AP310" s="831">
        <v>0</v>
      </c>
      <c r="AQ310" s="831">
        <v>0</v>
      </c>
      <c r="AR310" s="831">
        <v>0</v>
      </c>
      <c r="AS310" s="831">
        <v>0</v>
      </c>
      <c r="AT310" s="831">
        <v>0</v>
      </c>
      <c r="AU310" s="831">
        <v>0</v>
      </c>
      <c r="AV310" s="831">
        <v>0</v>
      </c>
      <c r="AW310" s="831">
        <v>0</v>
      </c>
      <c r="AX310" s="831">
        <v>0</v>
      </c>
      <c r="AY310" s="831">
        <v>0</v>
      </c>
      <c r="AZ310" s="831">
        <v>0</v>
      </c>
      <c r="BA310" s="831">
        <v>0</v>
      </c>
      <c r="BB310" s="831">
        <v>0</v>
      </c>
      <c r="BC310" s="831">
        <v>0</v>
      </c>
      <c r="BD310" s="831">
        <v>0</v>
      </c>
      <c r="BE310" s="831">
        <v>0</v>
      </c>
      <c r="BF310" s="831">
        <v>0</v>
      </c>
      <c r="BG310" s="831">
        <v>0</v>
      </c>
      <c r="BH310" s="831">
        <v>0</v>
      </c>
      <c r="BI310" s="831">
        <v>0</v>
      </c>
      <c r="BJ310" s="831">
        <v>0</v>
      </c>
      <c r="BK310" s="151"/>
      <c r="BL310" s="151"/>
      <c r="BM310" s="151"/>
      <c r="BN310" s="151"/>
      <c r="BO310" s="151"/>
      <c r="BP310" s="151"/>
      <c r="BQ310" s="151"/>
      <c r="BR310" s="151"/>
      <c r="BS310" s="831" t="s">
        <v>164</v>
      </c>
      <c r="BT310" s="831"/>
      <c r="BU310" s="831"/>
      <c r="BV310" s="831"/>
      <c r="BW310" s="831"/>
      <c r="BX310" s="831"/>
      <c r="BY310" s="831"/>
      <c r="BZ310" s="831"/>
      <c r="CA310" s="831"/>
      <c r="CB310" s="831"/>
      <c r="CC310" s="831"/>
      <c r="CD310" s="831"/>
      <c r="CE310" s="831"/>
      <c r="CF310" s="831"/>
      <c r="CG310" s="831"/>
      <c r="CH310" s="831"/>
      <c r="CI310" s="831"/>
      <c r="CJ310" s="831"/>
      <c r="CK310" s="831"/>
      <c r="CL310" s="831"/>
      <c r="CM310" s="831"/>
      <c r="CN310" s="831"/>
      <c r="CO310" s="831"/>
      <c r="CP310" s="831"/>
      <c r="CQ310" s="831"/>
      <c r="CR310" s="831"/>
      <c r="CS310" s="831"/>
      <c r="CT310" s="831"/>
      <c r="CU310" s="831"/>
      <c r="CV310" s="831"/>
      <c r="CW310" s="831"/>
      <c r="CX310" s="831"/>
      <c r="CY310" s="831"/>
      <c r="CZ310" s="831"/>
      <c r="DA310" s="831"/>
      <c r="DB310" s="831"/>
      <c r="DC310" s="831"/>
      <c r="DD310" s="831"/>
      <c r="DE310" s="831"/>
      <c r="DF310" s="831"/>
      <c r="DG310" s="831"/>
      <c r="DH310" s="831"/>
      <c r="DI310" s="831"/>
      <c r="DJ310" s="831"/>
      <c r="DK310" s="831"/>
      <c r="DL310" s="831"/>
      <c r="DM310" s="831"/>
      <c r="DN310" s="831"/>
      <c r="DO310" s="831"/>
      <c r="DP310" s="831"/>
      <c r="DQ310" s="831"/>
      <c r="DR310" s="831"/>
      <c r="DS310" s="831"/>
      <c r="DT310" s="831"/>
      <c r="DU310" s="831"/>
      <c r="DV310" s="831"/>
      <c r="DW310" s="831"/>
      <c r="DX310" s="831"/>
      <c r="DY310" s="151"/>
      <c r="DZ310" s="151"/>
      <c r="EA310" s="151"/>
      <c r="EB310" s="151"/>
      <c r="EC310" s="151"/>
      <c r="ED310" s="200"/>
      <c r="EE310" s="243"/>
      <c r="EF310" s="243"/>
      <c r="EG310" s="243"/>
      <c r="EH310" s="243"/>
      <c r="EI310" s="243"/>
      <c r="EJ310" s="243"/>
      <c r="EK310" s="243"/>
      <c r="EL310" s="243"/>
      <c r="EM310" s="243"/>
      <c r="EN310" s="243"/>
      <c r="EO310" s="243"/>
      <c r="EP310" s="243"/>
      <c r="EQ310" s="243"/>
      <c r="ER310" s="243"/>
      <c r="ES310" s="243"/>
      <c r="ET310" s="243"/>
      <c r="EU310" s="243"/>
      <c r="EV310" s="243"/>
      <c r="EW310" s="243"/>
      <c r="EX310" s="243"/>
      <c r="EY310" s="243"/>
      <c r="EZ310" s="243"/>
      <c r="FA310" s="243"/>
      <c r="FB310" s="243"/>
      <c r="FC310" s="243"/>
      <c r="FD310" s="243"/>
      <c r="FE310" s="243"/>
      <c r="FF310" s="243"/>
      <c r="FG310" s="243"/>
      <c r="FH310" s="243"/>
      <c r="FI310" s="243"/>
      <c r="FJ310" s="243"/>
      <c r="FK310" s="243"/>
      <c r="FL310" s="243"/>
      <c r="FM310" s="243"/>
      <c r="FN310" s="243"/>
      <c r="FO310" s="243"/>
      <c r="FP310" s="243"/>
      <c r="FQ310" s="243"/>
      <c r="FR310" s="243"/>
      <c r="FS310" s="243"/>
      <c r="FT310" s="243"/>
      <c r="FU310" s="243"/>
      <c r="FV310" s="243"/>
      <c r="FW310" s="243"/>
      <c r="FX310" s="243"/>
      <c r="FY310" s="243"/>
      <c r="FZ310" s="243"/>
      <c r="GA310" s="243"/>
      <c r="GB310" s="243"/>
      <c r="GC310" s="243"/>
      <c r="GD310" s="243"/>
      <c r="GE310" s="243"/>
      <c r="GF310" s="243"/>
      <c r="GG310" s="243"/>
      <c r="GH310" s="243"/>
      <c r="GI310" s="243"/>
      <c r="GJ310" s="243"/>
      <c r="GK310" s="243"/>
      <c r="GL310" s="243"/>
      <c r="GM310" s="243"/>
    </row>
    <row r="311" spans="1:195" s="244" customFormat="1" ht="28.5" customHeight="1">
      <c r="A311" s="151"/>
      <c r="B311" s="152"/>
      <c r="C311" s="151"/>
      <c r="D311" s="151"/>
      <c r="E311" s="831" t="s">
        <v>165</v>
      </c>
      <c r="F311" s="831" t="s">
        <v>165</v>
      </c>
      <c r="G311" s="831">
        <v>0</v>
      </c>
      <c r="H311" s="831">
        <v>0</v>
      </c>
      <c r="I311" s="831">
        <v>0</v>
      </c>
      <c r="J311" s="831">
        <v>0</v>
      </c>
      <c r="K311" s="831">
        <v>0</v>
      </c>
      <c r="L311" s="831">
        <v>0</v>
      </c>
      <c r="M311" s="831">
        <v>0</v>
      </c>
      <c r="N311" s="831">
        <v>0</v>
      </c>
      <c r="O311" s="831">
        <v>0</v>
      </c>
      <c r="P311" s="831">
        <v>0</v>
      </c>
      <c r="Q311" s="831">
        <v>0</v>
      </c>
      <c r="R311" s="831">
        <v>0</v>
      </c>
      <c r="S311" s="831">
        <v>0</v>
      </c>
      <c r="T311" s="831">
        <v>0</v>
      </c>
      <c r="U311" s="831">
        <v>0</v>
      </c>
      <c r="V311" s="831">
        <v>0</v>
      </c>
      <c r="W311" s="831">
        <v>0</v>
      </c>
      <c r="X311" s="831">
        <v>0</v>
      </c>
      <c r="Y311" s="831">
        <v>0</v>
      </c>
      <c r="Z311" s="831">
        <v>0</v>
      </c>
      <c r="AA311" s="831">
        <v>0</v>
      </c>
      <c r="AB311" s="831">
        <v>0</v>
      </c>
      <c r="AC311" s="831">
        <v>0</v>
      </c>
      <c r="AD311" s="831">
        <v>0</v>
      </c>
      <c r="AE311" s="831">
        <v>0</v>
      </c>
      <c r="AF311" s="831">
        <v>0</v>
      </c>
      <c r="AG311" s="831">
        <v>0</v>
      </c>
      <c r="AH311" s="831">
        <v>0</v>
      </c>
      <c r="AI311" s="831">
        <v>0</v>
      </c>
      <c r="AJ311" s="831">
        <v>0</v>
      </c>
      <c r="AK311" s="831">
        <v>0</v>
      </c>
      <c r="AL311" s="831">
        <v>0</v>
      </c>
      <c r="AM311" s="831">
        <v>0</v>
      </c>
      <c r="AN311" s="831">
        <v>0</v>
      </c>
      <c r="AO311" s="831">
        <v>0</v>
      </c>
      <c r="AP311" s="831">
        <v>0</v>
      </c>
      <c r="AQ311" s="831">
        <v>0</v>
      </c>
      <c r="AR311" s="831">
        <v>0</v>
      </c>
      <c r="AS311" s="831">
        <v>0</v>
      </c>
      <c r="AT311" s="831">
        <v>0</v>
      </c>
      <c r="AU311" s="831">
        <v>0</v>
      </c>
      <c r="AV311" s="831">
        <v>0</v>
      </c>
      <c r="AW311" s="831">
        <v>0</v>
      </c>
      <c r="AX311" s="831">
        <v>0</v>
      </c>
      <c r="AY311" s="831">
        <v>0</v>
      </c>
      <c r="AZ311" s="831">
        <v>0</v>
      </c>
      <c r="BA311" s="831">
        <v>0</v>
      </c>
      <c r="BB311" s="831">
        <v>0</v>
      </c>
      <c r="BC311" s="831">
        <v>0</v>
      </c>
      <c r="BD311" s="831">
        <v>0</v>
      </c>
      <c r="BE311" s="831">
        <v>0</v>
      </c>
      <c r="BF311" s="831">
        <v>0</v>
      </c>
      <c r="BG311" s="831">
        <v>0</v>
      </c>
      <c r="BH311" s="831">
        <v>0</v>
      </c>
      <c r="BI311" s="831">
        <v>0</v>
      </c>
      <c r="BJ311" s="831">
        <v>0</v>
      </c>
      <c r="BK311" s="151"/>
      <c r="BL311" s="151"/>
      <c r="BM311" s="151"/>
      <c r="BN311" s="151"/>
      <c r="BO311" s="151"/>
      <c r="BP311" s="151"/>
      <c r="BQ311" s="151"/>
      <c r="BR311" s="151"/>
      <c r="BS311" s="831" t="s">
        <v>165</v>
      </c>
      <c r="BT311" s="831"/>
      <c r="BU311" s="831"/>
      <c r="BV311" s="831"/>
      <c r="BW311" s="831"/>
      <c r="BX311" s="831"/>
      <c r="BY311" s="831"/>
      <c r="BZ311" s="831"/>
      <c r="CA311" s="831"/>
      <c r="CB311" s="831"/>
      <c r="CC311" s="831"/>
      <c r="CD311" s="831"/>
      <c r="CE311" s="831"/>
      <c r="CF311" s="831"/>
      <c r="CG311" s="831"/>
      <c r="CH311" s="831"/>
      <c r="CI311" s="831"/>
      <c r="CJ311" s="831"/>
      <c r="CK311" s="831"/>
      <c r="CL311" s="831"/>
      <c r="CM311" s="831"/>
      <c r="CN311" s="831"/>
      <c r="CO311" s="831"/>
      <c r="CP311" s="831"/>
      <c r="CQ311" s="831"/>
      <c r="CR311" s="831"/>
      <c r="CS311" s="831"/>
      <c r="CT311" s="831"/>
      <c r="CU311" s="831"/>
      <c r="CV311" s="831"/>
      <c r="CW311" s="831"/>
      <c r="CX311" s="831"/>
      <c r="CY311" s="831"/>
      <c r="CZ311" s="831"/>
      <c r="DA311" s="831"/>
      <c r="DB311" s="831"/>
      <c r="DC311" s="831"/>
      <c r="DD311" s="831"/>
      <c r="DE311" s="831"/>
      <c r="DF311" s="831"/>
      <c r="DG311" s="831"/>
      <c r="DH311" s="831"/>
      <c r="DI311" s="831"/>
      <c r="DJ311" s="831"/>
      <c r="DK311" s="831"/>
      <c r="DL311" s="831"/>
      <c r="DM311" s="831"/>
      <c r="DN311" s="831"/>
      <c r="DO311" s="831"/>
      <c r="DP311" s="831"/>
      <c r="DQ311" s="831"/>
      <c r="DR311" s="831"/>
      <c r="DS311" s="831"/>
      <c r="DT311" s="831"/>
      <c r="DU311" s="831"/>
      <c r="DV311" s="831"/>
      <c r="DW311" s="831"/>
      <c r="DX311" s="831"/>
      <c r="DY311" s="151"/>
      <c r="DZ311" s="151"/>
      <c r="EA311" s="151"/>
      <c r="EB311" s="151"/>
      <c r="EC311" s="151"/>
      <c r="ED311" s="200"/>
      <c r="EE311" s="243"/>
      <c r="EF311" s="243"/>
      <c r="EG311" s="243"/>
      <c r="EH311" s="243"/>
      <c r="EI311" s="243"/>
      <c r="EJ311" s="243"/>
      <c r="EK311" s="243"/>
      <c r="EL311" s="243"/>
      <c r="EM311" s="243"/>
      <c r="EN311" s="243"/>
      <c r="EO311" s="243"/>
      <c r="EP311" s="243"/>
      <c r="EQ311" s="243"/>
      <c r="ER311" s="243"/>
      <c r="ES311" s="243"/>
      <c r="ET311" s="243"/>
      <c r="EU311" s="243"/>
      <c r="EV311" s="243"/>
      <c r="EW311" s="243"/>
      <c r="EX311" s="243"/>
      <c r="EY311" s="243"/>
      <c r="EZ311" s="243"/>
      <c r="FA311" s="243"/>
      <c r="FB311" s="243"/>
      <c r="FC311" s="243"/>
      <c r="FD311" s="243"/>
      <c r="FE311" s="243"/>
      <c r="FF311" s="243"/>
      <c r="FG311" s="243"/>
      <c r="FH311" s="243"/>
      <c r="FI311" s="243"/>
      <c r="FJ311" s="243"/>
      <c r="FK311" s="243"/>
      <c r="FL311" s="243"/>
      <c r="FM311" s="243"/>
      <c r="FN311" s="243"/>
      <c r="FO311" s="243"/>
      <c r="FP311" s="243"/>
      <c r="FQ311" s="243"/>
      <c r="FR311" s="243"/>
      <c r="FS311" s="243"/>
      <c r="FT311" s="243"/>
      <c r="FU311" s="243"/>
      <c r="FV311" s="243"/>
      <c r="FW311" s="243"/>
      <c r="FX311" s="243"/>
      <c r="FY311" s="243"/>
      <c r="FZ311" s="243"/>
      <c r="GA311" s="243"/>
      <c r="GB311" s="243"/>
      <c r="GC311" s="243"/>
      <c r="GD311" s="243"/>
      <c r="GE311" s="243"/>
      <c r="GF311" s="243"/>
      <c r="GG311" s="243"/>
      <c r="GH311" s="243"/>
      <c r="GI311" s="243"/>
      <c r="GJ311" s="243"/>
      <c r="GK311" s="243"/>
      <c r="GL311" s="243"/>
      <c r="GM311" s="243"/>
    </row>
    <row r="312" spans="1:195" s="244" customFormat="1" ht="14.25" customHeight="1">
      <c r="A312" s="151"/>
      <c r="B312" s="152"/>
      <c r="C312" s="151"/>
      <c r="D312" s="151"/>
      <c r="E312" s="831" t="s">
        <v>166</v>
      </c>
      <c r="F312" s="831" t="s">
        <v>166</v>
      </c>
      <c r="G312" s="831">
        <v>0</v>
      </c>
      <c r="H312" s="831">
        <v>0</v>
      </c>
      <c r="I312" s="831">
        <v>0</v>
      </c>
      <c r="J312" s="831">
        <v>0</v>
      </c>
      <c r="K312" s="831">
        <v>0</v>
      </c>
      <c r="L312" s="831">
        <v>0</v>
      </c>
      <c r="M312" s="831">
        <v>0</v>
      </c>
      <c r="N312" s="831">
        <v>0</v>
      </c>
      <c r="O312" s="831">
        <v>0</v>
      </c>
      <c r="P312" s="831">
        <v>0</v>
      </c>
      <c r="Q312" s="831">
        <v>0</v>
      </c>
      <c r="R312" s="831">
        <v>0</v>
      </c>
      <c r="S312" s="831">
        <v>0</v>
      </c>
      <c r="T312" s="831">
        <v>0</v>
      </c>
      <c r="U312" s="831">
        <v>0</v>
      </c>
      <c r="V312" s="831">
        <v>0</v>
      </c>
      <c r="W312" s="831">
        <v>0</v>
      </c>
      <c r="X312" s="831">
        <v>0</v>
      </c>
      <c r="Y312" s="831">
        <v>0</v>
      </c>
      <c r="Z312" s="831">
        <v>0</v>
      </c>
      <c r="AA312" s="831">
        <v>0</v>
      </c>
      <c r="AB312" s="831">
        <v>0</v>
      </c>
      <c r="AC312" s="831">
        <v>0</v>
      </c>
      <c r="AD312" s="831">
        <v>0</v>
      </c>
      <c r="AE312" s="831">
        <v>0</v>
      </c>
      <c r="AF312" s="831">
        <v>0</v>
      </c>
      <c r="AG312" s="831">
        <v>0</v>
      </c>
      <c r="AH312" s="831">
        <v>0</v>
      </c>
      <c r="AI312" s="831">
        <v>0</v>
      </c>
      <c r="AJ312" s="831">
        <v>0</v>
      </c>
      <c r="AK312" s="831">
        <v>0</v>
      </c>
      <c r="AL312" s="831">
        <v>0</v>
      </c>
      <c r="AM312" s="831">
        <v>0</v>
      </c>
      <c r="AN312" s="831">
        <v>0</v>
      </c>
      <c r="AO312" s="831">
        <v>0</v>
      </c>
      <c r="AP312" s="831">
        <v>0</v>
      </c>
      <c r="AQ312" s="831">
        <v>0</v>
      </c>
      <c r="AR312" s="831">
        <v>0</v>
      </c>
      <c r="AS312" s="831">
        <v>0</v>
      </c>
      <c r="AT312" s="831">
        <v>0</v>
      </c>
      <c r="AU312" s="831">
        <v>0</v>
      </c>
      <c r="AV312" s="831">
        <v>0</v>
      </c>
      <c r="AW312" s="831">
        <v>0</v>
      </c>
      <c r="AX312" s="831">
        <v>0</v>
      </c>
      <c r="AY312" s="831">
        <v>0</v>
      </c>
      <c r="AZ312" s="831">
        <v>0</v>
      </c>
      <c r="BA312" s="831">
        <v>0</v>
      </c>
      <c r="BB312" s="831">
        <v>0</v>
      </c>
      <c r="BC312" s="831">
        <v>0</v>
      </c>
      <c r="BD312" s="831">
        <v>0</v>
      </c>
      <c r="BE312" s="831">
        <v>0</v>
      </c>
      <c r="BF312" s="831">
        <v>0</v>
      </c>
      <c r="BG312" s="831">
        <v>0</v>
      </c>
      <c r="BH312" s="831">
        <v>0</v>
      </c>
      <c r="BI312" s="831">
        <v>0</v>
      </c>
      <c r="BJ312" s="831">
        <v>0</v>
      </c>
      <c r="BK312" s="151"/>
      <c r="BL312" s="151"/>
      <c r="BM312" s="151"/>
      <c r="BN312" s="151"/>
      <c r="BO312" s="151"/>
      <c r="BP312" s="151"/>
      <c r="BQ312" s="151"/>
      <c r="BR312" s="151"/>
      <c r="BS312" s="831" t="s">
        <v>166</v>
      </c>
      <c r="BT312" s="831"/>
      <c r="BU312" s="831"/>
      <c r="BV312" s="831"/>
      <c r="BW312" s="831"/>
      <c r="BX312" s="831"/>
      <c r="BY312" s="831"/>
      <c r="BZ312" s="831"/>
      <c r="CA312" s="831"/>
      <c r="CB312" s="831"/>
      <c r="CC312" s="831"/>
      <c r="CD312" s="831"/>
      <c r="CE312" s="831"/>
      <c r="CF312" s="831"/>
      <c r="CG312" s="831"/>
      <c r="CH312" s="831"/>
      <c r="CI312" s="831"/>
      <c r="CJ312" s="831"/>
      <c r="CK312" s="831"/>
      <c r="CL312" s="831"/>
      <c r="CM312" s="831"/>
      <c r="CN312" s="831"/>
      <c r="CO312" s="831"/>
      <c r="CP312" s="831"/>
      <c r="CQ312" s="831"/>
      <c r="CR312" s="831"/>
      <c r="CS312" s="831"/>
      <c r="CT312" s="831"/>
      <c r="CU312" s="831"/>
      <c r="CV312" s="831"/>
      <c r="CW312" s="831"/>
      <c r="CX312" s="831"/>
      <c r="CY312" s="831"/>
      <c r="CZ312" s="831"/>
      <c r="DA312" s="831"/>
      <c r="DB312" s="831"/>
      <c r="DC312" s="831"/>
      <c r="DD312" s="831"/>
      <c r="DE312" s="831"/>
      <c r="DF312" s="831"/>
      <c r="DG312" s="831"/>
      <c r="DH312" s="831"/>
      <c r="DI312" s="831"/>
      <c r="DJ312" s="831"/>
      <c r="DK312" s="831"/>
      <c r="DL312" s="831"/>
      <c r="DM312" s="831"/>
      <c r="DN312" s="831"/>
      <c r="DO312" s="831"/>
      <c r="DP312" s="831"/>
      <c r="DQ312" s="831"/>
      <c r="DR312" s="831"/>
      <c r="DS312" s="831"/>
      <c r="DT312" s="831"/>
      <c r="DU312" s="831"/>
      <c r="DV312" s="831"/>
      <c r="DW312" s="831"/>
      <c r="DX312" s="831"/>
      <c r="DY312" s="151"/>
      <c r="DZ312" s="151"/>
      <c r="EA312" s="151"/>
      <c r="EB312" s="151"/>
      <c r="EC312" s="151"/>
      <c r="ED312" s="200"/>
      <c r="EE312" s="243"/>
      <c r="EF312" s="243"/>
      <c r="EG312" s="243"/>
      <c r="EH312" s="243"/>
      <c r="EI312" s="243"/>
      <c r="EJ312" s="243"/>
      <c r="EK312" s="243"/>
      <c r="EL312" s="243"/>
      <c r="EM312" s="243"/>
      <c r="EN312" s="243"/>
      <c r="EO312" s="243"/>
      <c r="EP312" s="243"/>
      <c r="EQ312" s="243"/>
      <c r="ER312" s="243"/>
      <c r="ES312" s="243"/>
      <c r="ET312" s="243"/>
      <c r="EU312" s="243"/>
      <c r="EV312" s="243"/>
      <c r="EW312" s="243"/>
      <c r="EX312" s="243"/>
      <c r="EY312" s="243"/>
      <c r="EZ312" s="243"/>
      <c r="FA312" s="243"/>
      <c r="FB312" s="243"/>
      <c r="FC312" s="243"/>
      <c r="FD312" s="243"/>
      <c r="FE312" s="243"/>
      <c r="FF312" s="243"/>
      <c r="FG312" s="243"/>
      <c r="FH312" s="243"/>
      <c r="FI312" s="243"/>
      <c r="FJ312" s="243"/>
      <c r="FK312" s="243"/>
      <c r="FL312" s="243"/>
      <c r="FM312" s="243"/>
      <c r="FN312" s="243"/>
      <c r="FO312" s="243"/>
      <c r="FP312" s="243"/>
      <c r="FQ312" s="243"/>
      <c r="FR312" s="243"/>
      <c r="FS312" s="243"/>
      <c r="FT312" s="243"/>
      <c r="FU312" s="243"/>
      <c r="FV312" s="243"/>
      <c r="FW312" s="243"/>
      <c r="FX312" s="243"/>
      <c r="FY312" s="243"/>
      <c r="FZ312" s="243"/>
      <c r="GA312" s="243"/>
      <c r="GB312" s="243"/>
      <c r="GC312" s="243"/>
      <c r="GD312" s="243"/>
      <c r="GE312" s="243"/>
      <c r="GF312" s="243"/>
      <c r="GG312" s="243"/>
      <c r="GH312" s="243"/>
      <c r="GI312" s="243"/>
      <c r="GJ312" s="243"/>
      <c r="GK312" s="243"/>
      <c r="GL312" s="243"/>
      <c r="GM312" s="243"/>
    </row>
    <row r="313" spans="1:195" s="244" customFormat="1" ht="14.25" customHeight="1">
      <c r="A313" s="151"/>
      <c r="B313" s="152"/>
      <c r="C313" s="151"/>
      <c r="D313" s="151"/>
      <c r="E313" s="831" t="s">
        <v>1017</v>
      </c>
      <c r="F313" s="831" t="s">
        <v>167</v>
      </c>
      <c r="G313" s="831">
        <v>0</v>
      </c>
      <c r="H313" s="831">
        <v>0</v>
      </c>
      <c r="I313" s="831">
        <v>0</v>
      </c>
      <c r="J313" s="831">
        <v>0</v>
      </c>
      <c r="K313" s="831">
        <v>0</v>
      </c>
      <c r="L313" s="831">
        <v>0</v>
      </c>
      <c r="M313" s="831">
        <v>0</v>
      </c>
      <c r="N313" s="831">
        <v>0</v>
      </c>
      <c r="O313" s="831">
        <v>0</v>
      </c>
      <c r="P313" s="831">
        <v>0</v>
      </c>
      <c r="Q313" s="831">
        <v>0</v>
      </c>
      <c r="R313" s="831">
        <v>0</v>
      </c>
      <c r="S313" s="831">
        <v>0</v>
      </c>
      <c r="T313" s="831">
        <v>0</v>
      </c>
      <c r="U313" s="831">
        <v>0</v>
      </c>
      <c r="V313" s="831">
        <v>0</v>
      </c>
      <c r="W313" s="831">
        <v>0</v>
      </c>
      <c r="X313" s="831">
        <v>0</v>
      </c>
      <c r="Y313" s="831">
        <v>0</v>
      </c>
      <c r="Z313" s="831">
        <v>0</v>
      </c>
      <c r="AA313" s="831">
        <v>0</v>
      </c>
      <c r="AB313" s="831">
        <v>0</v>
      </c>
      <c r="AC313" s="831">
        <v>0</v>
      </c>
      <c r="AD313" s="831">
        <v>0</v>
      </c>
      <c r="AE313" s="831">
        <v>0</v>
      </c>
      <c r="AF313" s="831">
        <v>0</v>
      </c>
      <c r="AG313" s="831">
        <v>0</v>
      </c>
      <c r="AH313" s="831">
        <v>0</v>
      </c>
      <c r="AI313" s="831">
        <v>0</v>
      </c>
      <c r="AJ313" s="831">
        <v>0</v>
      </c>
      <c r="AK313" s="831">
        <v>0</v>
      </c>
      <c r="AL313" s="831">
        <v>0</v>
      </c>
      <c r="AM313" s="831">
        <v>0</v>
      </c>
      <c r="AN313" s="831">
        <v>0</v>
      </c>
      <c r="AO313" s="831">
        <v>0</v>
      </c>
      <c r="AP313" s="831">
        <v>0</v>
      </c>
      <c r="AQ313" s="831">
        <v>0</v>
      </c>
      <c r="AR313" s="831">
        <v>0</v>
      </c>
      <c r="AS313" s="831">
        <v>0</v>
      </c>
      <c r="AT313" s="831">
        <v>0</v>
      </c>
      <c r="AU313" s="831">
        <v>0</v>
      </c>
      <c r="AV313" s="831">
        <v>0</v>
      </c>
      <c r="AW313" s="831">
        <v>0</v>
      </c>
      <c r="AX313" s="831">
        <v>0</v>
      </c>
      <c r="AY313" s="831">
        <v>0</v>
      </c>
      <c r="AZ313" s="831">
        <v>0</v>
      </c>
      <c r="BA313" s="831">
        <v>0</v>
      </c>
      <c r="BB313" s="831">
        <v>0</v>
      </c>
      <c r="BC313" s="831">
        <v>0</v>
      </c>
      <c r="BD313" s="831">
        <v>0</v>
      </c>
      <c r="BE313" s="831">
        <v>0</v>
      </c>
      <c r="BF313" s="831">
        <v>0</v>
      </c>
      <c r="BG313" s="831">
        <v>0</v>
      </c>
      <c r="BH313" s="831">
        <v>0</v>
      </c>
      <c r="BI313" s="831">
        <v>0</v>
      </c>
      <c r="BJ313" s="831">
        <v>0</v>
      </c>
      <c r="BK313" s="151"/>
      <c r="BL313" s="151"/>
      <c r="BM313" s="151"/>
      <c r="BN313" s="151"/>
      <c r="BO313" s="151"/>
      <c r="BP313" s="151"/>
      <c r="BQ313" s="151"/>
      <c r="BR313" s="151"/>
      <c r="BS313" s="831" t="s">
        <v>167</v>
      </c>
      <c r="BT313" s="831"/>
      <c r="BU313" s="831"/>
      <c r="BV313" s="831"/>
      <c r="BW313" s="831"/>
      <c r="BX313" s="831"/>
      <c r="BY313" s="831"/>
      <c r="BZ313" s="831"/>
      <c r="CA313" s="831"/>
      <c r="CB313" s="831"/>
      <c r="CC313" s="831"/>
      <c r="CD313" s="831"/>
      <c r="CE313" s="831"/>
      <c r="CF313" s="831"/>
      <c r="CG313" s="831"/>
      <c r="CH313" s="831"/>
      <c r="CI313" s="831"/>
      <c r="CJ313" s="831"/>
      <c r="CK313" s="831"/>
      <c r="CL313" s="831"/>
      <c r="CM313" s="831"/>
      <c r="CN313" s="831"/>
      <c r="CO313" s="831"/>
      <c r="CP313" s="831"/>
      <c r="CQ313" s="831"/>
      <c r="CR313" s="831"/>
      <c r="CS313" s="831"/>
      <c r="CT313" s="831"/>
      <c r="CU313" s="831"/>
      <c r="CV313" s="831"/>
      <c r="CW313" s="831"/>
      <c r="CX313" s="831"/>
      <c r="CY313" s="831"/>
      <c r="CZ313" s="831"/>
      <c r="DA313" s="831"/>
      <c r="DB313" s="831"/>
      <c r="DC313" s="831"/>
      <c r="DD313" s="831"/>
      <c r="DE313" s="831"/>
      <c r="DF313" s="831"/>
      <c r="DG313" s="831"/>
      <c r="DH313" s="831"/>
      <c r="DI313" s="831"/>
      <c r="DJ313" s="831"/>
      <c r="DK313" s="831"/>
      <c r="DL313" s="831"/>
      <c r="DM313" s="831"/>
      <c r="DN313" s="831"/>
      <c r="DO313" s="831"/>
      <c r="DP313" s="831"/>
      <c r="DQ313" s="831"/>
      <c r="DR313" s="831"/>
      <c r="DS313" s="831"/>
      <c r="DT313" s="831"/>
      <c r="DU313" s="831"/>
      <c r="DV313" s="831"/>
      <c r="DW313" s="831"/>
      <c r="DX313" s="831"/>
      <c r="DY313" s="151"/>
      <c r="DZ313" s="151"/>
      <c r="EA313" s="151"/>
      <c r="EB313" s="151"/>
      <c r="EC313" s="151"/>
      <c r="ED313" s="200"/>
      <c r="EE313" s="243"/>
      <c r="EF313" s="243"/>
      <c r="EG313" s="243"/>
      <c r="EH313" s="243"/>
      <c r="EI313" s="243"/>
      <c r="EJ313" s="243"/>
      <c r="EK313" s="243"/>
      <c r="EL313" s="243"/>
      <c r="EM313" s="243"/>
      <c r="EN313" s="243"/>
      <c r="EO313" s="243"/>
      <c r="EP313" s="243"/>
      <c r="EQ313" s="243"/>
      <c r="ER313" s="243"/>
      <c r="ES313" s="243"/>
      <c r="ET313" s="243"/>
      <c r="EU313" s="243"/>
      <c r="EV313" s="243"/>
      <c r="EW313" s="243"/>
      <c r="EX313" s="243"/>
      <c r="EY313" s="243"/>
      <c r="EZ313" s="243"/>
      <c r="FA313" s="243"/>
      <c r="FB313" s="243"/>
      <c r="FC313" s="243"/>
      <c r="FD313" s="243"/>
      <c r="FE313" s="243"/>
      <c r="FF313" s="243"/>
      <c r="FG313" s="243"/>
      <c r="FH313" s="243"/>
      <c r="FI313" s="243"/>
      <c r="FJ313" s="243"/>
      <c r="FK313" s="243"/>
      <c r="FL313" s="243"/>
      <c r="FM313" s="243"/>
      <c r="FN313" s="243"/>
      <c r="FO313" s="243"/>
      <c r="FP313" s="243"/>
      <c r="FQ313" s="243"/>
      <c r="FR313" s="243"/>
      <c r="FS313" s="243"/>
      <c r="FT313" s="243"/>
      <c r="FU313" s="243"/>
      <c r="FV313" s="243"/>
      <c r="FW313" s="243"/>
      <c r="FX313" s="243"/>
      <c r="FY313" s="243"/>
      <c r="FZ313" s="243"/>
      <c r="GA313" s="243"/>
      <c r="GB313" s="243"/>
      <c r="GC313" s="243"/>
      <c r="GD313" s="243"/>
      <c r="GE313" s="243"/>
      <c r="GF313" s="243"/>
      <c r="GG313" s="243"/>
      <c r="GH313" s="243"/>
      <c r="GI313" s="243"/>
      <c r="GJ313" s="243"/>
      <c r="GK313" s="243"/>
      <c r="GL313" s="243"/>
      <c r="GM313" s="243"/>
    </row>
    <row r="314" spans="1:195" s="244" customFormat="1" ht="14.25" customHeight="1">
      <c r="A314" s="151"/>
      <c r="B314" s="152"/>
      <c r="C314" s="151"/>
      <c r="D314" s="151"/>
      <c r="E314" s="831" t="s">
        <v>168</v>
      </c>
      <c r="F314" s="831" t="s">
        <v>168</v>
      </c>
      <c r="G314" s="831">
        <v>0</v>
      </c>
      <c r="H314" s="831">
        <v>0</v>
      </c>
      <c r="I314" s="831">
        <v>0</v>
      </c>
      <c r="J314" s="831">
        <v>0</v>
      </c>
      <c r="K314" s="831">
        <v>0</v>
      </c>
      <c r="L314" s="831">
        <v>0</v>
      </c>
      <c r="M314" s="831">
        <v>0</v>
      </c>
      <c r="N314" s="831">
        <v>0</v>
      </c>
      <c r="O314" s="831">
        <v>0</v>
      </c>
      <c r="P314" s="831">
        <v>0</v>
      </c>
      <c r="Q314" s="831">
        <v>0</v>
      </c>
      <c r="R314" s="831">
        <v>0</v>
      </c>
      <c r="S314" s="831">
        <v>0</v>
      </c>
      <c r="T314" s="831">
        <v>0</v>
      </c>
      <c r="U314" s="831">
        <v>0</v>
      </c>
      <c r="V314" s="831">
        <v>0</v>
      </c>
      <c r="W314" s="831">
        <v>0</v>
      </c>
      <c r="X314" s="831">
        <v>0</v>
      </c>
      <c r="Y314" s="831">
        <v>0</v>
      </c>
      <c r="Z314" s="831">
        <v>0</v>
      </c>
      <c r="AA314" s="831">
        <v>0</v>
      </c>
      <c r="AB314" s="831">
        <v>0</v>
      </c>
      <c r="AC314" s="831">
        <v>0</v>
      </c>
      <c r="AD314" s="831">
        <v>0</v>
      </c>
      <c r="AE314" s="831">
        <v>0</v>
      </c>
      <c r="AF314" s="831">
        <v>0</v>
      </c>
      <c r="AG314" s="831">
        <v>0</v>
      </c>
      <c r="AH314" s="831">
        <v>0</v>
      </c>
      <c r="AI314" s="831">
        <v>0</v>
      </c>
      <c r="AJ314" s="831">
        <v>0</v>
      </c>
      <c r="AK314" s="831">
        <v>0</v>
      </c>
      <c r="AL314" s="831">
        <v>0</v>
      </c>
      <c r="AM314" s="831">
        <v>0</v>
      </c>
      <c r="AN314" s="831">
        <v>0</v>
      </c>
      <c r="AO314" s="831">
        <v>0</v>
      </c>
      <c r="AP314" s="831">
        <v>0</v>
      </c>
      <c r="AQ314" s="831">
        <v>0</v>
      </c>
      <c r="AR314" s="831">
        <v>0</v>
      </c>
      <c r="AS314" s="831">
        <v>0</v>
      </c>
      <c r="AT314" s="831">
        <v>0</v>
      </c>
      <c r="AU314" s="831">
        <v>0</v>
      </c>
      <c r="AV314" s="831">
        <v>0</v>
      </c>
      <c r="AW314" s="831">
        <v>0</v>
      </c>
      <c r="AX314" s="831">
        <v>0</v>
      </c>
      <c r="AY314" s="831">
        <v>0</v>
      </c>
      <c r="AZ314" s="831">
        <v>0</v>
      </c>
      <c r="BA314" s="831">
        <v>0</v>
      </c>
      <c r="BB314" s="831">
        <v>0</v>
      </c>
      <c r="BC314" s="831">
        <v>0</v>
      </c>
      <c r="BD314" s="831">
        <v>0</v>
      </c>
      <c r="BE314" s="831">
        <v>0</v>
      </c>
      <c r="BF314" s="831">
        <v>0</v>
      </c>
      <c r="BG314" s="831">
        <v>0</v>
      </c>
      <c r="BH314" s="831">
        <v>0</v>
      </c>
      <c r="BI314" s="831">
        <v>0</v>
      </c>
      <c r="BJ314" s="831">
        <v>0</v>
      </c>
      <c r="BK314" s="151"/>
      <c r="BL314" s="151"/>
      <c r="BM314" s="151"/>
      <c r="BN314" s="151"/>
      <c r="BO314" s="151"/>
      <c r="BP314" s="151"/>
      <c r="BQ314" s="151"/>
      <c r="BR314" s="151"/>
      <c r="BS314" s="831" t="s">
        <v>168</v>
      </c>
      <c r="BT314" s="831"/>
      <c r="BU314" s="831"/>
      <c r="BV314" s="831"/>
      <c r="BW314" s="831"/>
      <c r="BX314" s="831"/>
      <c r="BY314" s="831"/>
      <c r="BZ314" s="831"/>
      <c r="CA314" s="831"/>
      <c r="CB314" s="831"/>
      <c r="CC314" s="831"/>
      <c r="CD314" s="831"/>
      <c r="CE314" s="831"/>
      <c r="CF314" s="831"/>
      <c r="CG314" s="831"/>
      <c r="CH314" s="831"/>
      <c r="CI314" s="831"/>
      <c r="CJ314" s="831"/>
      <c r="CK314" s="831"/>
      <c r="CL314" s="831"/>
      <c r="CM314" s="831"/>
      <c r="CN314" s="831"/>
      <c r="CO314" s="831"/>
      <c r="CP314" s="831"/>
      <c r="CQ314" s="831"/>
      <c r="CR314" s="831"/>
      <c r="CS314" s="831"/>
      <c r="CT314" s="831"/>
      <c r="CU314" s="831"/>
      <c r="CV314" s="831"/>
      <c r="CW314" s="831"/>
      <c r="CX314" s="831"/>
      <c r="CY314" s="831"/>
      <c r="CZ314" s="831"/>
      <c r="DA314" s="831"/>
      <c r="DB314" s="831"/>
      <c r="DC314" s="831"/>
      <c r="DD314" s="831"/>
      <c r="DE314" s="831"/>
      <c r="DF314" s="831"/>
      <c r="DG314" s="831"/>
      <c r="DH314" s="831"/>
      <c r="DI314" s="831"/>
      <c r="DJ314" s="831"/>
      <c r="DK314" s="831"/>
      <c r="DL314" s="831"/>
      <c r="DM314" s="831"/>
      <c r="DN314" s="831"/>
      <c r="DO314" s="831"/>
      <c r="DP314" s="831"/>
      <c r="DQ314" s="831"/>
      <c r="DR314" s="831"/>
      <c r="DS314" s="831"/>
      <c r="DT314" s="831"/>
      <c r="DU314" s="831"/>
      <c r="DV314" s="831"/>
      <c r="DW314" s="831"/>
      <c r="DX314" s="831"/>
      <c r="DY314" s="151"/>
      <c r="DZ314" s="151"/>
      <c r="EA314" s="151"/>
      <c r="EB314" s="151"/>
      <c r="EC314" s="151"/>
      <c r="ED314" s="200"/>
      <c r="EE314" s="243"/>
      <c r="EF314" s="243"/>
      <c r="EG314" s="243"/>
      <c r="EH314" s="243"/>
      <c r="EI314" s="243"/>
      <c r="EJ314" s="243"/>
      <c r="EK314" s="243"/>
      <c r="EL314" s="243"/>
      <c r="EM314" s="243"/>
      <c r="EN314" s="243"/>
      <c r="EO314" s="243"/>
      <c r="EP314" s="243"/>
      <c r="EQ314" s="243"/>
      <c r="ER314" s="243"/>
      <c r="ES314" s="243"/>
      <c r="ET314" s="243"/>
      <c r="EU314" s="243"/>
      <c r="EV314" s="243"/>
      <c r="EW314" s="243"/>
      <c r="EX314" s="243"/>
      <c r="EY314" s="243"/>
      <c r="EZ314" s="243"/>
      <c r="FA314" s="243"/>
      <c r="FB314" s="243"/>
      <c r="FC314" s="243"/>
      <c r="FD314" s="243"/>
      <c r="FE314" s="243"/>
      <c r="FF314" s="243"/>
      <c r="FG314" s="243"/>
      <c r="FH314" s="243"/>
      <c r="FI314" s="243"/>
      <c r="FJ314" s="243"/>
      <c r="FK314" s="243"/>
      <c r="FL314" s="243"/>
      <c r="FM314" s="243"/>
      <c r="FN314" s="243"/>
      <c r="FO314" s="243"/>
      <c r="FP314" s="243"/>
      <c r="FQ314" s="243"/>
      <c r="FR314" s="243"/>
      <c r="FS314" s="243"/>
      <c r="FT314" s="243"/>
      <c r="FU314" s="243"/>
      <c r="FV314" s="243"/>
      <c r="FW314" s="243"/>
      <c r="FX314" s="243"/>
      <c r="FY314" s="243"/>
      <c r="FZ314" s="243"/>
      <c r="GA314" s="243"/>
      <c r="GB314" s="243"/>
      <c r="GC314" s="243"/>
      <c r="GD314" s="243"/>
      <c r="GE314" s="243"/>
      <c r="GF314" s="243"/>
      <c r="GG314" s="243"/>
      <c r="GH314" s="243"/>
      <c r="GI314" s="243"/>
      <c r="GJ314" s="243"/>
      <c r="GK314" s="243"/>
      <c r="GL314" s="243"/>
      <c r="GM314" s="243"/>
    </row>
    <row r="315" spans="1:195" s="244" customFormat="1" ht="28.5" customHeight="1">
      <c r="A315" s="151"/>
      <c r="B315" s="152"/>
      <c r="C315" s="151"/>
      <c r="D315" s="151"/>
      <c r="E315" s="831" t="s">
        <v>446</v>
      </c>
      <c r="F315" s="831" t="s">
        <v>446</v>
      </c>
      <c r="G315" s="831">
        <v>0</v>
      </c>
      <c r="H315" s="831">
        <v>0</v>
      </c>
      <c r="I315" s="831">
        <v>0</v>
      </c>
      <c r="J315" s="831">
        <v>0</v>
      </c>
      <c r="K315" s="831">
        <v>0</v>
      </c>
      <c r="L315" s="831">
        <v>0</v>
      </c>
      <c r="M315" s="831">
        <v>0</v>
      </c>
      <c r="N315" s="831">
        <v>0</v>
      </c>
      <c r="O315" s="831">
        <v>0</v>
      </c>
      <c r="P315" s="831">
        <v>0</v>
      </c>
      <c r="Q315" s="831">
        <v>0</v>
      </c>
      <c r="R315" s="831">
        <v>0</v>
      </c>
      <c r="S315" s="831">
        <v>0</v>
      </c>
      <c r="T315" s="831">
        <v>0</v>
      </c>
      <c r="U315" s="831">
        <v>0</v>
      </c>
      <c r="V315" s="831">
        <v>0</v>
      </c>
      <c r="W315" s="831">
        <v>0</v>
      </c>
      <c r="X315" s="831">
        <v>0</v>
      </c>
      <c r="Y315" s="831">
        <v>0</v>
      </c>
      <c r="Z315" s="831">
        <v>0</v>
      </c>
      <c r="AA315" s="831">
        <v>0</v>
      </c>
      <c r="AB315" s="831">
        <v>0</v>
      </c>
      <c r="AC315" s="831">
        <v>0</v>
      </c>
      <c r="AD315" s="831">
        <v>0</v>
      </c>
      <c r="AE315" s="831">
        <v>0</v>
      </c>
      <c r="AF315" s="831">
        <v>0</v>
      </c>
      <c r="AG315" s="831">
        <v>0</v>
      </c>
      <c r="AH315" s="831">
        <v>0</v>
      </c>
      <c r="AI315" s="831">
        <v>0</v>
      </c>
      <c r="AJ315" s="831">
        <v>0</v>
      </c>
      <c r="AK315" s="831">
        <v>0</v>
      </c>
      <c r="AL315" s="831">
        <v>0</v>
      </c>
      <c r="AM315" s="831">
        <v>0</v>
      </c>
      <c r="AN315" s="831">
        <v>0</v>
      </c>
      <c r="AO315" s="831">
        <v>0</v>
      </c>
      <c r="AP315" s="831">
        <v>0</v>
      </c>
      <c r="AQ315" s="831">
        <v>0</v>
      </c>
      <c r="AR315" s="831">
        <v>0</v>
      </c>
      <c r="AS315" s="831">
        <v>0</v>
      </c>
      <c r="AT315" s="831">
        <v>0</v>
      </c>
      <c r="AU315" s="831">
        <v>0</v>
      </c>
      <c r="AV315" s="831">
        <v>0</v>
      </c>
      <c r="AW315" s="831">
        <v>0</v>
      </c>
      <c r="AX315" s="831">
        <v>0</v>
      </c>
      <c r="AY315" s="831">
        <v>0</v>
      </c>
      <c r="AZ315" s="831">
        <v>0</v>
      </c>
      <c r="BA315" s="831">
        <v>0</v>
      </c>
      <c r="BB315" s="831">
        <v>0</v>
      </c>
      <c r="BC315" s="831">
        <v>0</v>
      </c>
      <c r="BD315" s="831">
        <v>0</v>
      </c>
      <c r="BE315" s="831">
        <v>0</v>
      </c>
      <c r="BF315" s="831">
        <v>0</v>
      </c>
      <c r="BG315" s="831">
        <v>0</v>
      </c>
      <c r="BH315" s="831">
        <v>0</v>
      </c>
      <c r="BI315" s="831">
        <v>0</v>
      </c>
      <c r="BJ315" s="831">
        <v>0</v>
      </c>
      <c r="BK315" s="151"/>
      <c r="BL315" s="151"/>
      <c r="BM315" s="151"/>
      <c r="BN315" s="151"/>
      <c r="BO315" s="151"/>
      <c r="BP315" s="151"/>
      <c r="BQ315" s="151"/>
      <c r="BR315" s="151"/>
      <c r="BS315" s="831" t="s">
        <v>446</v>
      </c>
      <c r="BT315" s="831"/>
      <c r="BU315" s="831"/>
      <c r="BV315" s="831"/>
      <c r="BW315" s="831"/>
      <c r="BX315" s="831"/>
      <c r="BY315" s="831"/>
      <c r="BZ315" s="831"/>
      <c r="CA315" s="831"/>
      <c r="CB315" s="831"/>
      <c r="CC315" s="831"/>
      <c r="CD315" s="831"/>
      <c r="CE315" s="831"/>
      <c r="CF315" s="831"/>
      <c r="CG315" s="831"/>
      <c r="CH315" s="831"/>
      <c r="CI315" s="831"/>
      <c r="CJ315" s="831"/>
      <c r="CK315" s="831"/>
      <c r="CL315" s="831"/>
      <c r="CM315" s="831"/>
      <c r="CN315" s="831"/>
      <c r="CO315" s="831"/>
      <c r="CP315" s="831"/>
      <c r="CQ315" s="831"/>
      <c r="CR315" s="831"/>
      <c r="CS315" s="831"/>
      <c r="CT315" s="831"/>
      <c r="CU315" s="831"/>
      <c r="CV315" s="831"/>
      <c r="CW315" s="831"/>
      <c r="CX315" s="831"/>
      <c r="CY315" s="831"/>
      <c r="CZ315" s="831"/>
      <c r="DA315" s="831"/>
      <c r="DB315" s="831"/>
      <c r="DC315" s="831"/>
      <c r="DD315" s="831"/>
      <c r="DE315" s="831"/>
      <c r="DF315" s="831"/>
      <c r="DG315" s="831"/>
      <c r="DH315" s="831"/>
      <c r="DI315" s="831"/>
      <c r="DJ315" s="831"/>
      <c r="DK315" s="831"/>
      <c r="DL315" s="831"/>
      <c r="DM315" s="831"/>
      <c r="DN315" s="831"/>
      <c r="DO315" s="831"/>
      <c r="DP315" s="831"/>
      <c r="DQ315" s="831"/>
      <c r="DR315" s="831"/>
      <c r="DS315" s="831"/>
      <c r="DT315" s="831"/>
      <c r="DU315" s="831"/>
      <c r="DV315" s="831"/>
      <c r="DW315" s="831"/>
      <c r="DX315" s="831"/>
      <c r="DY315" s="151"/>
      <c r="DZ315" s="151"/>
      <c r="EA315" s="151"/>
      <c r="EB315" s="151"/>
      <c r="EC315" s="151"/>
      <c r="ED315" s="200"/>
      <c r="EE315" s="243"/>
      <c r="EF315" s="243"/>
      <c r="EG315" s="243"/>
      <c r="EH315" s="243"/>
      <c r="EI315" s="243"/>
      <c r="EJ315" s="243"/>
      <c r="EK315" s="243"/>
      <c r="EL315" s="243"/>
      <c r="EM315" s="243"/>
      <c r="EN315" s="243"/>
      <c r="EO315" s="243"/>
      <c r="EP315" s="243"/>
      <c r="EQ315" s="243"/>
      <c r="ER315" s="243"/>
      <c r="ES315" s="243"/>
      <c r="ET315" s="243"/>
      <c r="EU315" s="243"/>
      <c r="EV315" s="243"/>
      <c r="EW315" s="243"/>
      <c r="EX315" s="243"/>
      <c r="EY315" s="243"/>
      <c r="EZ315" s="243"/>
      <c r="FA315" s="243"/>
      <c r="FB315" s="243"/>
      <c r="FC315" s="243"/>
      <c r="FD315" s="243"/>
      <c r="FE315" s="243"/>
      <c r="FF315" s="243"/>
      <c r="FG315" s="243"/>
      <c r="FH315" s="243"/>
      <c r="FI315" s="243"/>
      <c r="FJ315" s="243"/>
      <c r="FK315" s="243"/>
      <c r="FL315" s="243"/>
      <c r="FM315" s="243"/>
      <c r="FN315" s="243"/>
      <c r="FO315" s="243"/>
      <c r="FP315" s="243"/>
      <c r="FQ315" s="243"/>
      <c r="FR315" s="243"/>
      <c r="FS315" s="243"/>
      <c r="FT315" s="243"/>
      <c r="FU315" s="243"/>
      <c r="FV315" s="243"/>
      <c r="FW315" s="243"/>
      <c r="FX315" s="243"/>
      <c r="FY315" s="243"/>
      <c r="FZ315" s="243"/>
      <c r="GA315" s="243"/>
      <c r="GB315" s="243"/>
      <c r="GC315" s="243"/>
      <c r="GD315" s="243"/>
      <c r="GE315" s="243"/>
      <c r="GF315" s="243"/>
      <c r="GG315" s="243"/>
      <c r="GH315" s="243"/>
      <c r="GI315" s="243"/>
      <c r="GJ315" s="243"/>
      <c r="GK315" s="243"/>
      <c r="GL315" s="243"/>
      <c r="GM315" s="243"/>
    </row>
    <row r="316" spans="1:195" s="244" customFormat="1" ht="14.25" customHeight="1">
      <c r="A316" s="151"/>
      <c r="B316" s="152"/>
      <c r="C316" s="151"/>
      <c r="D316" s="151"/>
      <c r="E316" s="280"/>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1"/>
      <c r="BL316" s="151"/>
      <c r="BM316" s="151"/>
      <c r="BN316" s="151"/>
      <c r="BO316" s="151"/>
      <c r="BP316" s="151"/>
      <c r="BQ316" s="151"/>
      <c r="BR316" s="151"/>
      <c r="BS316" s="280"/>
      <c r="BT316" s="153"/>
      <c r="BU316" s="153"/>
      <c r="BV316" s="153"/>
      <c r="BW316" s="153"/>
      <c r="BX316" s="153"/>
      <c r="BY316" s="153"/>
      <c r="BZ316" s="153"/>
      <c r="CA316" s="153"/>
      <c r="CB316" s="153"/>
      <c r="CC316" s="153"/>
      <c r="CD316" s="153"/>
      <c r="CE316" s="153"/>
      <c r="CF316" s="153"/>
      <c r="CG316" s="153"/>
      <c r="CH316" s="153"/>
      <c r="CI316" s="153"/>
      <c r="CJ316" s="153"/>
      <c r="CK316" s="153"/>
      <c r="CL316" s="153"/>
      <c r="CM316" s="153"/>
      <c r="CN316" s="153"/>
      <c r="CO316" s="153"/>
      <c r="CP316" s="153"/>
      <c r="CQ316" s="153"/>
      <c r="CR316" s="153"/>
      <c r="CS316" s="153"/>
      <c r="CT316" s="153"/>
      <c r="CU316" s="153"/>
      <c r="CV316" s="153"/>
      <c r="CW316" s="153"/>
      <c r="CX316" s="153"/>
      <c r="CY316" s="153"/>
      <c r="CZ316" s="153"/>
      <c r="DA316" s="153"/>
      <c r="DB316" s="153"/>
      <c r="DC316" s="153"/>
      <c r="DD316" s="153"/>
      <c r="DE316" s="153"/>
      <c r="DF316" s="153"/>
      <c r="DG316" s="153"/>
      <c r="DH316" s="153"/>
      <c r="DI316" s="153"/>
      <c r="DJ316" s="153"/>
      <c r="DK316" s="153"/>
      <c r="DL316" s="153"/>
      <c r="DM316" s="153"/>
      <c r="DN316" s="153"/>
      <c r="DO316" s="153"/>
      <c r="DP316" s="153"/>
      <c r="DQ316" s="153"/>
      <c r="DR316" s="153"/>
      <c r="DS316" s="153"/>
      <c r="DT316" s="153"/>
      <c r="DU316" s="153"/>
      <c r="DV316" s="153"/>
      <c r="DW316" s="153"/>
      <c r="DX316" s="153"/>
      <c r="DY316" s="151"/>
      <c r="DZ316" s="151"/>
      <c r="EA316" s="151"/>
      <c r="EB316" s="151"/>
      <c r="EC316" s="151"/>
      <c r="ED316" s="200"/>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row>
    <row r="317" spans="1:195" s="244" customFormat="1" ht="14.25" customHeight="1">
      <c r="A317" s="151"/>
      <c r="B317" s="152"/>
      <c r="C317" s="151"/>
      <c r="D317" s="151"/>
      <c r="E317" s="831" t="s">
        <v>87</v>
      </c>
      <c r="F317" s="831" t="s">
        <v>87</v>
      </c>
      <c r="G317" s="831">
        <v>0</v>
      </c>
      <c r="H317" s="831">
        <v>0</v>
      </c>
      <c r="I317" s="831">
        <v>0</v>
      </c>
      <c r="J317" s="831">
        <v>0</v>
      </c>
      <c r="K317" s="831">
        <v>0</v>
      </c>
      <c r="L317" s="831">
        <v>0</v>
      </c>
      <c r="M317" s="831">
        <v>0</v>
      </c>
      <c r="N317" s="831">
        <v>0</v>
      </c>
      <c r="O317" s="831">
        <v>0</v>
      </c>
      <c r="P317" s="831">
        <v>0</v>
      </c>
      <c r="Q317" s="831">
        <v>0</v>
      </c>
      <c r="R317" s="831">
        <v>0</v>
      </c>
      <c r="S317" s="831">
        <v>0</v>
      </c>
      <c r="T317" s="831">
        <v>0</v>
      </c>
      <c r="U317" s="831">
        <v>0</v>
      </c>
      <c r="V317" s="831">
        <v>0</v>
      </c>
      <c r="W317" s="831">
        <v>0</v>
      </c>
      <c r="X317" s="831">
        <v>0</v>
      </c>
      <c r="Y317" s="831">
        <v>0</v>
      </c>
      <c r="Z317" s="831">
        <v>0</v>
      </c>
      <c r="AA317" s="831">
        <v>0</v>
      </c>
      <c r="AB317" s="831">
        <v>0</v>
      </c>
      <c r="AC317" s="831">
        <v>0</v>
      </c>
      <c r="AD317" s="831">
        <v>0</v>
      </c>
      <c r="AE317" s="831">
        <v>0</v>
      </c>
      <c r="AF317" s="831">
        <v>0</v>
      </c>
      <c r="AG317" s="831">
        <v>0</v>
      </c>
      <c r="AH317" s="831">
        <v>0</v>
      </c>
      <c r="AI317" s="831">
        <v>0</v>
      </c>
      <c r="AJ317" s="831">
        <v>0</v>
      </c>
      <c r="AK317" s="831">
        <v>0</v>
      </c>
      <c r="AL317" s="831">
        <v>0</v>
      </c>
      <c r="AM317" s="831">
        <v>0</v>
      </c>
      <c r="AN317" s="831">
        <v>0</v>
      </c>
      <c r="AO317" s="831">
        <v>0</v>
      </c>
      <c r="AP317" s="831">
        <v>0</v>
      </c>
      <c r="AQ317" s="831">
        <v>0</v>
      </c>
      <c r="AR317" s="831">
        <v>0</v>
      </c>
      <c r="AS317" s="831">
        <v>0</v>
      </c>
      <c r="AT317" s="831">
        <v>0</v>
      </c>
      <c r="AU317" s="831">
        <v>0</v>
      </c>
      <c r="AV317" s="831">
        <v>0</v>
      </c>
      <c r="AW317" s="831">
        <v>0</v>
      </c>
      <c r="AX317" s="831">
        <v>0</v>
      </c>
      <c r="AY317" s="831">
        <v>0</v>
      </c>
      <c r="AZ317" s="831">
        <v>0</v>
      </c>
      <c r="BA317" s="831">
        <v>0</v>
      </c>
      <c r="BB317" s="831">
        <v>0</v>
      </c>
      <c r="BC317" s="831">
        <v>0</v>
      </c>
      <c r="BD317" s="831">
        <v>0</v>
      </c>
      <c r="BE317" s="831">
        <v>0</v>
      </c>
      <c r="BF317" s="831">
        <v>0</v>
      </c>
      <c r="BG317" s="831">
        <v>0</v>
      </c>
      <c r="BH317" s="831">
        <v>0</v>
      </c>
      <c r="BI317" s="831">
        <v>0</v>
      </c>
      <c r="BJ317" s="831">
        <v>0</v>
      </c>
      <c r="BK317" s="151"/>
      <c r="BL317" s="151"/>
      <c r="BM317" s="151"/>
      <c r="BN317" s="151"/>
      <c r="BO317" s="151"/>
      <c r="BP317" s="151"/>
      <c r="BQ317" s="151"/>
      <c r="BR317" s="151"/>
      <c r="BS317" s="831" t="s">
        <v>87</v>
      </c>
      <c r="BT317" s="831"/>
      <c r="BU317" s="831"/>
      <c r="BV317" s="831"/>
      <c r="BW317" s="831"/>
      <c r="BX317" s="831"/>
      <c r="BY317" s="831"/>
      <c r="BZ317" s="831"/>
      <c r="CA317" s="831"/>
      <c r="CB317" s="831"/>
      <c r="CC317" s="831"/>
      <c r="CD317" s="831"/>
      <c r="CE317" s="831"/>
      <c r="CF317" s="831"/>
      <c r="CG317" s="831"/>
      <c r="CH317" s="831"/>
      <c r="CI317" s="831"/>
      <c r="CJ317" s="831"/>
      <c r="CK317" s="831"/>
      <c r="CL317" s="831"/>
      <c r="CM317" s="831"/>
      <c r="CN317" s="831"/>
      <c r="CO317" s="831"/>
      <c r="CP317" s="831"/>
      <c r="CQ317" s="831"/>
      <c r="CR317" s="831"/>
      <c r="CS317" s="831"/>
      <c r="CT317" s="831"/>
      <c r="CU317" s="831"/>
      <c r="CV317" s="831"/>
      <c r="CW317" s="831"/>
      <c r="CX317" s="831"/>
      <c r="CY317" s="831"/>
      <c r="CZ317" s="831"/>
      <c r="DA317" s="831"/>
      <c r="DB317" s="831"/>
      <c r="DC317" s="831"/>
      <c r="DD317" s="831"/>
      <c r="DE317" s="831"/>
      <c r="DF317" s="831"/>
      <c r="DG317" s="831"/>
      <c r="DH317" s="831"/>
      <c r="DI317" s="831"/>
      <c r="DJ317" s="831"/>
      <c r="DK317" s="831"/>
      <c r="DL317" s="831"/>
      <c r="DM317" s="831"/>
      <c r="DN317" s="831"/>
      <c r="DO317" s="831"/>
      <c r="DP317" s="831"/>
      <c r="DQ317" s="831"/>
      <c r="DR317" s="831"/>
      <c r="DS317" s="831"/>
      <c r="DT317" s="831"/>
      <c r="DU317" s="831"/>
      <c r="DV317" s="831"/>
      <c r="DW317" s="831"/>
      <c r="DX317" s="831"/>
      <c r="DY317" s="151"/>
      <c r="DZ317" s="151"/>
      <c r="EA317" s="151"/>
      <c r="EB317" s="151"/>
      <c r="EC317" s="151"/>
      <c r="ED317" s="200"/>
      <c r="EE317" s="243"/>
      <c r="EF317" s="243"/>
      <c r="EG317" s="243"/>
      <c r="EH317" s="243"/>
      <c r="EI317" s="243"/>
      <c r="EJ317" s="243"/>
      <c r="EK317" s="243"/>
      <c r="EL317" s="243"/>
      <c r="EM317" s="243"/>
      <c r="EN317" s="243"/>
      <c r="EO317" s="243"/>
      <c r="EP317" s="243"/>
      <c r="EQ317" s="243"/>
      <c r="ER317" s="243"/>
      <c r="ES317" s="243"/>
      <c r="ET317" s="243"/>
      <c r="EU317" s="243"/>
      <c r="EV317" s="243"/>
      <c r="EW317" s="243"/>
      <c r="EX317" s="243"/>
      <c r="EY317" s="243"/>
      <c r="EZ317" s="243"/>
      <c r="FA317" s="243"/>
      <c r="FB317" s="243"/>
      <c r="FC317" s="243"/>
      <c r="FD317" s="243"/>
      <c r="FE317" s="243"/>
      <c r="FF317" s="243"/>
      <c r="FG317" s="243"/>
      <c r="FH317" s="243"/>
      <c r="FI317" s="243"/>
      <c r="FJ317" s="243"/>
      <c r="FK317" s="243"/>
      <c r="FL317" s="243"/>
      <c r="FM317" s="243"/>
      <c r="FN317" s="243"/>
      <c r="FO317" s="243"/>
      <c r="FP317" s="243"/>
      <c r="FQ317" s="243"/>
      <c r="FR317" s="243"/>
      <c r="FS317" s="243"/>
      <c r="FT317" s="243"/>
      <c r="FU317" s="243"/>
      <c r="FV317" s="243"/>
      <c r="FW317" s="243"/>
      <c r="FX317" s="243"/>
      <c r="FY317" s="243"/>
      <c r="FZ317" s="243"/>
      <c r="GA317" s="243"/>
      <c r="GB317" s="243"/>
      <c r="GC317" s="243"/>
      <c r="GD317" s="243"/>
      <c r="GE317" s="243"/>
      <c r="GF317" s="243"/>
      <c r="GG317" s="243"/>
      <c r="GH317" s="243"/>
      <c r="GI317" s="243"/>
      <c r="GJ317" s="243"/>
      <c r="GK317" s="243"/>
      <c r="GL317" s="243"/>
      <c r="GM317" s="243"/>
    </row>
    <row r="318" spans="1:195" s="244" customFormat="1" ht="28.5" customHeight="1">
      <c r="A318" s="151"/>
      <c r="B318" s="152"/>
      <c r="C318" s="151"/>
      <c r="D318" s="151"/>
      <c r="E318" s="831" t="s">
        <v>175</v>
      </c>
      <c r="F318" s="831" t="s">
        <v>175</v>
      </c>
      <c r="G318" s="831">
        <v>0</v>
      </c>
      <c r="H318" s="831">
        <v>0</v>
      </c>
      <c r="I318" s="831">
        <v>0</v>
      </c>
      <c r="J318" s="831">
        <v>0</v>
      </c>
      <c r="K318" s="831">
        <v>0</v>
      </c>
      <c r="L318" s="831">
        <v>0</v>
      </c>
      <c r="M318" s="831">
        <v>0</v>
      </c>
      <c r="N318" s="831">
        <v>0</v>
      </c>
      <c r="O318" s="831">
        <v>0</v>
      </c>
      <c r="P318" s="831">
        <v>0</v>
      </c>
      <c r="Q318" s="831">
        <v>0</v>
      </c>
      <c r="R318" s="831">
        <v>0</v>
      </c>
      <c r="S318" s="831">
        <v>0</v>
      </c>
      <c r="T318" s="831">
        <v>0</v>
      </c>
      <c r="U318" s="831">
        <v>0</v>
      </c>
      <c r="V318" s="831">
        <v>0</v>
      </c>
      <c r="W318" s="831">
        <v>0</v>
      </c>
      <c r="X318" s="831">
        <v>0</v>
      </c>
      <c r="Y318" s="831">
        <v>0</v>
      </c>
      <c r="Z318" s="831">
        <v>0</v>
      </c>
      <c r="AA318" s="831">
        <v>0</v>
      </c>
      <c r="AB318" s="831">
        <v>0</v>
      </c>
      <c r="AC318" s="831">
        <v>0</v>
      </c>
      <c r="AD318" s="831">
        <v>0</v>
      </c>
      <c r="AE318" s="831">
        <v>0</v>
      </c>
      <c r="AF318" s="831">
        <v>0</v>
      </c>
      <c r="AG318" s="831">
        <v>0</v>
      </c>
      <c r="AH318" s="831">
        <v>0</v>
      </c>
      <c r="AI318" s="831">
        <v>0</v>
      </c>
      <c r="AJ318" s="831">
        <v>0</v>
      </c>
      <c r="AK318" s="831">
        <v>0</v>
      </c>
      <c r="AL318" s="831">
        <v>0</v>
      </c>
      <c r="AM318" s="831">
        <v>0</v>
      </c>
      <c r="AN318" s="831">
        <v>0</v>
      </c>
      <c r="AO318" s="831">
        <v>0</v>
      </c>
      <c r="AP318" s="831">
        <v>0</v>
      </c>
      <c r="AQ318" s="831">
        <v>0</v>
      </c>
      <c r="AR318" s="831">
        <v>0</v>
      </c>
      <c r="AS318" s="831">
        <v>0</v>
      </c>
      <c r="AT318" s="831">
        <v>0</v>
      </c>
      <c r="AU318" s="831">
        <v>0</v>
      </c>
      <c r="AV318" s="831">
        <v>0</v>
      </c>
      <c r="AW318" s="831">
        <v>0</v>
      </c>
      <c r="AX318" s="831">
        <v>0</v>
      </c>
      <c r="AY318" s="831">
        <v>0</v>
      </c>
      <c r="AZ318" s="831">
        <v>0</v>
      </c>
      <c r="BA318" s="831">
        <v>0</v>
      </c>
      <c r="BB318" s="831">
        <v>0</v>
      </c>
      <c r="BC318" s="831">
        <v>0</v>
      </c>
      <c r="BD318" s="831">
        <v>0</v>
      </c>
      <c r="BE318" s="831">
        <v>0</v>
      </c>
      <c r="BF318" s="831">
        <v>0</v>
      </c>
      <c r="BG318" s="831">
        <v>0</v>
      </c>
      <c r="BH318" s="831">
        <v>0</v>
      </c>
      <c r="BI318" s="831">
        <v>0</v>
      </c>
      <c r="BJ318" s="831">
        <v>0</v>
      </c>
      <c r="BK318" s="151"/>
      <c r="BL318" s="151"/>
      <c r="BM318" s="151"/>
      <c r="BN318" s="151"/>
      <c r="BO318" s="151"/>
      <c r="BP318" s="151"/>
      <c r="BQ318" s="151"/>
      <c r="BR318" s="151"/>
      <c r="BS318" s="831" t="s">
        <v>175</v>
      </c>
      <c r="BT318" s="831"/>
      <c r="BU318" s="831"/>
      <c r="BV318" s="831"/>
      <c r="BW318" s="831"/>
      <c r="BX318" s="831"/>
      <c r="BY318" s="831"/>
      <c r="BZ318" s="831"/>
      <c r="CA318" s="831"/>
      <c r="CB318" s="831"/>
      <c r="CC318" s="831"/>
      <c r="CD318" s="831"/>
      <c r="CE318" s="831"/>
      <c r="CF318" s="831"/>
      <c r="CG318" s="831"/>
      <c r="CH318" s="831"/>
      <c r="CI318" s="831"/>
      <c r="CJ318" s="831"/>
      <c r="CK318" s="831"/>
      <c r="CL318" s="831"/>
      <c r="CM318" s="831"/>
      <c r="CN318" s="831"/>
      <c r="CO318" s="831"/>
      <c r="CP318" s="831"/>
      <c r="CQ318" s="831"/>
      <c r="CR318" s="831"/>
      <c r="CS318" s="831"/>
      <c r="CT318" s="831"/>
      <c r="CU318" s="831"/>
      <c r="CV318" s="831"/>
      <c r="CW318" s="831"/>
      <c r="CX318" s="831"/>
      <c r="CY318" s="831"/>
      <c r="CZ318" s="831"/>
      <c r="DA318" s="831"/>
      <c r="DB318" s="831"/>
      <c r="DC318" s="831"/>
      <c r="DD318" s="831"/>
      <c r="DE318" s="831"/>
      <c r="DF318" s="831"/>
      <c r="DG318" s="831"/>
      <c r="DH318" s="831"/>
      <c r="DI318" s="831"/>
      <c r="DJ318" s="831"/>
      <c r="DK318" s="831"/>
      <c r="DL318" s="831"/>
      <c r="DM318" s="831"/>
      <c r="DN318" s="831"/>
      <c r="DO318" s="831"/>
      <c r="DP318" s="831"/>
      <c r="DQ318" s="831"/>
      <c r="DR318" s="831"/>
      <c r="DS318" s="831"/>
      <c r="DT318" s="831"/>
      <c r="DU318" s="831"/>
      <c r="DV318" s="831"/>
      <c r="DW318" s="831"/>
      <c r="DX318" s="831"/>
      <c r="DY318" s="151"/>
      <c r="DZ318" s="151"/>
      <c r="EA318" s="151"/>
      <c r="EB318" s="151"/>
      <c r="EC318" s="151"/>
      <c r="ED318" s="200"/>
      <c r="EE318" s="243"/>
      <c r="EF318" s="243"/>
      <c r="EG318" s="243"/>
      <c r="EH318" s="243"/>
      <c r="EI318" s="243"/>
      <c r="EJ318" s="243"/>
      <c r="EK318" s="243"/>
      <c r="EL318" s="243"/>
      <c r="EM318" s="243"/>
      <c r="EN318" s="243"/>
      <c r="EO318" s="243"/>
      <c r="EP318" s="243"/>
      <c r="EQ318" s="243"/>
      <c r="ER318" s="243"/>
      <c r="ES318" s="243"/>
      <c r="ET318" s="243"/>
      <c r="EU318" s="243"/>
      <c r="EV318" s="243"/>
      <c r="EW318" s="243"/>
      <c r="EX318" s="243"/>
      <c r="EY318" s="243"/>
      <c r="EZ318" s="243"/>
      <c r="FA318" s="243"/>
      <c r="FB318" s="243"/>
      <c r="FC318" s="243"/>
      <c r="FD318" s="243"/>
      <c r="FE318" s="243"/>
      <c r="FF318" s="243"/>
      <c r="FG318" s="243"/>
      <c r="FH318" s="243"/>
      <c r="FI318" s="243"/>
      <c r="FJ318" s="243"/>
      <c r="FK318" s="243"/>
      <c r="FL318" s="243"/>
      <c r="FM318" s="243"/>
      <c r="FN318" s="243"/>
      <c r="FO318" s="243"/>
      <c r="FP318" s="243"/>
      <c r="FQ318" s="243"/>
      <c r="FR318" s="243"/>
      <c r="FS318" s="243"/>
      <c r="FT318" s="243"/>
      <c r="FU318" s="243"/>
      <c r="FV318" s="243"/>
      <c r="FW318" s="243"/>
      <c r="FX318" s="243"/>
      <c r="FY318" s="243"/>
      <c r="FZ318" s="243"/>
      <c r="GA318" s="243"/>
      <c r="GB318" s="243"/>
      <c r="GC318" s="243"/>
      <c r="GD318" s="243"/>
      <c r="GE318" s="243"/>
      <c r="GF318" s="243"/>
      <c r="GG318" s="243"/>
      <c r="GH318" s="243"/>
      <c r="GI318" s="243"/>
      <c r="GJ318" s="243"/>
      <c r="GK318" s="243"/>
      <c r="GL318" s="243"/>
      <c r="GM318" s="243"/>
    </row>
    <row r="319" spans="1:195" s="244" customFormat="1" ht="42.75" customHeight="1">
      <c r="A319" s="151"/>
      <c r="B319" s="152"/>
      <c r="C319" s="151"/>
      <c r="D319" s="151"/>
      <c r="E319" s="831" t="s">
        <v>173</v>
      </c>
      <c r="F319" s="831" t="s">
        <v>173</v>
      </c>
      <c r="G319" s="831">
        <v>0</v>
      </c>
      <c r="H319" s="831">
        <v>0</v>
      </c>
      <c r="I319" s="831">
        <v>0</v>
      </c>
      <c r="J319" s="831">
        <v>0</v>
      </c>
      <c r="K319" s="831">
        <v>0</v>
      </c>
      <c r="L319" s="831">
        <v>0</v>
      </c>
      <c r="M319" s="831">
        <v>0</v>
      </c>
      <c r="N319" s="831">
        <v>0</v>
      </c>
      <c r="O319" s="831">
        <v>0</v>
      </c>
      <c r="P319" s="831">
        <v>0</v>
      </c>
      <c r="Q319" s="831">
        <v>0</v>
      </c>
      <c r="R319" s="831">
        <v>0</v>
      </c>
      <c r="S319" s="831">
        <v>0</v>
      </c>
      <c r="T319" s="831">
        <v>0</v>
      </c>
      <c r="U319" s="831">
        <v>0</v>
      </c>
      <c r="V319" s="831">
        <v>0</v>
      </c>
      <c r="W319" s="831">
        <v>0</v>
      </c>
      <c r="X319" s="831">
        <v>0</v>
      </c>
      <c r="Y319" s="831">
        <v>0</v>
      </c>
      <c r="Z319" s="831">
        <v>0</v>
      </c>
      <c r="AA319" s="831">
        <v>0</v>
      </c>
      <c r="AB319" s="831">
        <v>0</v>
      </c>
      <c r="AC319" s="831">
        <v>0</v>
      </c>
      <c r="AD319" s="831">
        <v>0</v>
      </c>
      <c r="AE319" s="831">
        <v>0</v>
      </c>
      <c r="AF319" s="831">
        <v>0</v>
      </c>
      <c r="AG319" s="831">
        <v>0</v>
      </c>
      <c r="AH319" s="831">
        <v>0</v>
      </c>
      <c r="AI319" s="831">
        <v>0</v>
      </c>
      <c r="AJ319" s="831">
        <v>0</v>
      </c>
      <c r="AK319" s="831">
        <v>0</v>
      </c>
      <c r="AL319" s="831">
        <v>0</v>
      </c>
      <c r="AM319" s="831">
        <v>0</v>
      </c>
      <c r="AN319" s="831">
        <v>0</v>
      </c>
      <c r="AO319" s="831">
        <v>0</v>
      </c>
      <c r="AP319" s="831">
        <v>0</v>
      </c>
      <c r="AQ319" s="831">
        <v>0</v>
      </c>
      <c r="AR319" s="831">
        <v>0</v>
      </c>
      <c r="AS319" s="831">
        <v>0</v>
      </c>
      <c r="AT319" s="831">
        <v>0</v>
      </c>
      <c r="AU319" s="831">
        <v>0</v>
      </c>
      <c r="AV319" s="831">
        <v>0</v>
      </c>
      <c r="AW319" s="831">
        <v>0</v>
      </c>
      <c r="AX319" s="831">
        <v>0</v>
      </c>
      <c r="AY319" s="831">
        <v>0</v>
      </c>
      <c r="AZ319" s="831">
        <v>0</v>
      </c>
      <c r="BA319" s="831">
        <v>0</v>
      </c>
      <c r="BB319" s="831">
        <v>0</v>
      </c>
      <c r="BC319" s="831">
        <v>0</v>
      </c>
      <c r="BD319" s="831">
        <v>0</v>
      </c>
      <c r="BE319" s="831">
        <v>0</v>
      </c>
      <c r="BF319" s="831">
        <v>0</v>
      </c>
      <c r="BG319" s="831">
        <v>0</v>
      </c>
      <c r="BH319" s="831">
        <v>0</v>
      </c>
      <c r="BI319" s="831">
        <v>0</v>
      </c>
      <c r="BJ319" s="831">
        <v>0</v>
      </c>
      <c r="BK319" s="151"/>
      <c r="BL319" s="151"/>
      <c r="BM319" s="151"/>
      <c r="BN319" s="151"/>
      <c r="BO319" s="151"/>
      <c r="BP319" s="151"/>
      <c r="BQ319" s="151"/>
      <c r="BR319" s="151"/>
      <c r="BS319" s="831" t="s">
        <v>173</v>
      </c>
      <c r="BT319" s="831"/>
      <c r="BU319" s="831"/>
      <c r="BV319" s="831"/>
      <c r="BW319" s="831"/>
      <c r="BX319" s="831"/>
      <c r="BY319" s="831"/>
      <c r="BZ319" s="831"/>
      <c r="CA319" s="831"/>
      <c r="CB319" s="831"/>
      <c r="CC319" s="831"/>
      <c r="CD319" s="831"/>
      <c r="CE319" s="831"/>
      <c r="CF319" s="831"/>
      <c r="CG319" s="831"/>
      <c r="CH319" s="831"/>
      <c r="CI319" s="831"/>
      <c r="CJ319" s="831"/>
      <c r="CK319" s="831"/>
      <c r="CL319" s="831"/>
      <c r="CM319" s="831"/>
      <c r="CN319" s="831"/>
      <c r="CO319" s="831"/>
      <c r="CP319" s="831"/>
      <c r="CQ319" s="831"/>
      <c r="CR319" s="831"/>
      <c r="CS319" s="831"/>
      <c r="CT319" s="831"/>
      <c r="CU319" s="831"/>
      <c r="CV319" s="831"/>
      <c r="CW319" s="831"/>
      <c r="CX319" s="831"/>
      <c r="CY319" s="831"/>
      <c r="CZ319" s="831"/>
      <c r="DA319" s="831"/>
      <c r="DB319" s="831"/>
      <c r="DC319" s="831"/>
      <c r="DD319" s="831"/>
      <c r="DE319" s="831"/>
      <c r="DF319" s="831"/>
      <c r="DG319" s="831"/>
      <c r="DH319" s="831"/>
      <c r="DI319" s="831"/>
      <c r="DJ319" s="831"/>
      <c r="DK319" s="831"/>
      <c r="DL319" s="831"/>
      <c r="DM319" s="831"/>
      <c r="DN319" s="831"/>
      <c r="DO319" s="831"/>
      <c r="DP319" s="831"/>
      <c r="DQ319" s="831"/>
      <c r="DR319" s="831"/>
      <c r="DS319" s="831"/>
      <c r="DT319" s="831"/>
      <c r="DU319" s="831"/>
      <c r="DV319" s="831"/>
      <c r="DW319" s="831"/>
      <c r="DX319" s="831"/>
      <c r="DY319" s="151"/>
      <c r="DZ319" s="151"/>
      <c r="EA319" s="151"/>
      <c r="EB319" s="151"/>
      <c r="EC319" s="151"/>
      <c r="ED319" s="200"/>
      <c r="EE319" s="243"/>
      <c r="EF319" s="243"/>
      <c r="EG319" s="243"/>
      <c r="EH319" s="243"/>
      <c r="EI319" s="243"/>
      <c r="EJ319" s="243"/>
      <c r="EK319" s="243"/>
      <c r="EL319" s="243"/>
      <c r="EM319" s="243"/>
      <c r="EN319" s="243"/>
      <c r="EO319" s="243"/>
      <c r="EP319" s="243"/>
      <c r="EQ319" s="243"/>
      <c r="ER319" s="243"/>
      <c r="ES319" s="243"/>
      <c r="ET319" s="243"/>
      <c r="EU319" s="243"/>
      <c r="EV319" s="243"/>
      <c r="EW319" s="243"/>
      <c r="EX319" s="243"/>
      <c r="EY319" s="243"/>
      <c r="EZ319" s="243"/>
      <c r="FA319" s="243"/>
      <c r="FB319" s="243"/>
      <c r="FC319" s="243"/>
      <c r="FD319" s="243"/>
      <c r="FE319" s="243"/>
      <c r="FF319" s="243"/>
      <c r="FG319" s="243"/>
      <c r="FH319" s="243"/>
      <c r="FI319" s="243"/>
      <c r="FJ319" s="243"/>
      <c r="FK319" s="243"/>
      <c r="FL319" s="243"/>
      <c r="FM319" s="243"/>
      <c r="FN319" s="243"/>
      <c r="FO319" s="243"/>
      <c r="FP319" s="243"/>
      <c r="FQ319" s="243"/>
      <c r="FR319" s="243"/>
      <c r="FS319" s="243"/>
      <c r="FT319" s="243"/>
      <c r="FU319" s="243"/>
      <c r="FV319" s="243"/>
      <c r="FW319" s="243"/>
      <c r="FX319" s="243"/>
      <c r="FY319" s="243"/>
      <c r="FZ319" s="243"/>
      <c r="GA319" s="243"/>
      <c r="GB319" s="243"/>
      <c r="GC319" s="243"/>
      <c r="GD319" s="243"/>
      <c r="GE319" s="243"/>
      <c r="GF319" s="243"/>
      <c r="GG319" s="243"/>
      <c r="GH319" s="243"/>
      <c r="GI319" s="243"/>
      <c r="GJ319" s="243"/>
      <c r="GK319" s="243"/>
      <c r="GL319" s="243"/>
      <c r="GM319" s="243"/>
    </row>
    <row r="320" spans="1:195" s="244" customFormat="1" ht="28.5" customHeight="1">
      <c r="A320" s="151"/>
      <c r="B320" s="152"/>
      <c r="C320" s="151"/>
      <c r="D320" s="151"/>
      <c r="E320" s="831" t="s">
        <v>174</v>
      </c>
      <c r="F320" s="831" t="s">
        <v>174</v>
      </c>
      <c r="G320" s="831">
        <v>0</v>
      </c>
      <c r="H320" s="831">
        <v>0</v>
      </c>
      <c r="I320" s="831">
        <v>0</v>
      </c>
      <c r="J320" s="831">
        <v>0</v>
      </c>
      <c r="K320" s="831">
        <v>0</v>
      </c>
      <c r="L320" s="831">
        <v>0</v>
      </c>
      <c r="M320" s="831">
        <v>0</v>
      </c>
      <c r="N320" s="831">
        <v>0</v>
      </c>
      <c r="O320" s="831">
        <v>0</v>
      </c>
      <c r="P320" s="831">
        <v>0</v>
      </c>
      <c r="Q320" s="831">
        <v>0</v>
      </c>
      <c r="R320" s="831">
        <v>0</v>
      </c>
      <c r="S320" s="831">
        <v>0</v>
      </c>
      <c r="T320" s="831">
        <v>0</v>
      </c>
      <c r="U320" s="831">
        <v>0</v>
      </c>
      <c r="V320" s="831">
        <v>0</v>
      </c>
      <c r="W320" s="831">
        <v>0</v>
      </c>
      <c r="X320" s="831">
        <v>0</v>
      </c>
      <c r="Y320" s="831">
        <v>0</v>
      </c>
      <c r="Z320" s="831">
        <v>0</v>
      </c>
      <c r="AA320" s="831">
        <v>0</v>
      </c>
      <c r="AB320" s="831">
        <v>0</v>
      </c>
      <c r="AC320" s="831">
        <v>0</v>
      </c>
      <c r="AD320" s="831">
        <v>0</v>
      </c>
      <c r="AE320" s="831">
        <v>0</v>
      </c>
      <c r="AF320" s="831">
        <v>0</v>
      </c>
      <c r="AG320" s="831">
        <v>0</v>
      </c>
      <c r="AH320" s="831">
        <v>0</v>
      </c>
      <c r="AI320" s="831">
        <v>0</v>
      </c>
      <c r="AJ320" s="831">
        <v>0</v>
      </c>
      <c r="AK320" s="831">
        <v>0</v>
      </c>
      <c r="AL320" s="831">
        <v>0</v>
      </c>
      <c r="AM320" s="831">
        <v>0</v>
      </c>
      <c r="AN320" s="831">
        <v>0</v>
      </c>
      <c r="AO320" s="831">
        <v>0</v>
      </c>
      <c r="AP320" s="831">
        <v>0</v>
      </c>
      <c r="AQ320" s="831">
        <v>0</v>
      </c>
      <c r="AR320" s="831">
        <v>0</v>
      </c>
      <c r="AS320" s="831">
        <v>0</v>
      </c>
      <c r="AT320" s="831">
        <v>0</v>
      </c>
      <c r="AU320" s="831">
        <v>0</v>
      </c>
      <c r="AV320" s="831">
        <v>0</v>
      </c>
      <c r="AW320" s="831">
        <v>0</v>
      </c>
      <c r="AX320" s="831">
        <v>0</v>
      </c>
      <c r="AY320" s="831">
        <v>0</v>
      </c>
      <c r="AZ320" s="831">
        <v>0</v>
      </c>
      <c r="BA320" s="831">
        <v>0</v>
      </c>
      <c r="BB320" s="831">
        <v>0</v>
      </c>
      <c r="BC320" s="831">
        <v>0</v>
      </c>
      <c r="BD320" s="831">
        <v>0</v>
      </c>
      <c r="BE320" s="831">
        <v>0</v>
      </c>
      <c r="BF320" s="831">
        <v>0</v>
      </c>
      <c r="BG320" s="831">
        <v>0</v>
      </c>
      <c r="BH320" s="831">
        <v>0</v>
      </c>
      <c r="BI320" s="831">
        <v>0</v>
      </c>
      <c r="BJ320" s="831">
        <v>0</v>
      </c>
      <c r="BK320" s="151"/>
      <c r="BL320" s="151"/>
      <c r="BM320" s="151"/>
      <c r="BN320" s="151"/>
      <c r="BO320" s="151"/>
      <c r="BP320" s="151"/>
      <c r="BQ320" s="151"/>
      <c r="BR320" s="151"/>
      <c r="BS320" s="831" t="s">
        <v>174</v>
      </c>
      <c r="BT320" s="831"/>
      <c r="BU320" s="831"/>
      <c r="BV320" s="831"/>
      <c r="BW320" s="831"/>
      <c r="BX320" s="831"/>
      <c r="BY320" s="831"/>
      <c r="BZ320" s="831"/>
      <c r="CA320" s="831"/>
      <c r="CB320" s="831"/>
      <c r="CC320" s="831"/>
      <c r="CD320" s="831"/>
      <c r="CE320" s="831"/>
      <c r="CF320" s="831"/>
      <c r="CG320" s="831"/>
      <c r="CH320" s="831"/>
      <c r="CI320" s="831"/>
      <c r="CJ320" s="831"/>
      <c r="CK320" s="831"/>
      <c r="CL320" s="831"/>
      <c r="CM320" s="831"/>
      <c r="CN320" s="831"/>
      <c r="CO320" s="831"/>
      <c r="CP320" s="831"/>
      <c r="CQ320" s="831"/>
      <c r="CR320" s="831"/>
      <c r="CS320" s="831"/>
      <c r="CT320" s="831"/>
      <c r="CU320" s="831"/>
      <c r="CV320" s="831"/>
      <c r="CW320" s="831"/>
      <c r="CX320" s="831"/>
      <c r="CY320" s="831"/>
      <c r="CZ320" s="831"/>
      <c r="DA320" s="831"/>
      <c r="DB320" s="831"/>
      <c r="DC320" s="831"/>
      <c r="DD320" s="831"/>
      <c r="DE320" s="831"/>
      <c r="DF320" s="831"/>
      <c r="DG320" s="831"/>
      <c r="DH320" s="831"/>
      <c r="DI320" s="831"/>
      <c r="DJ320" s="831"/>
      <c r="DK320" s="831"/>
      <c r="DL320" s="831"/>
      <c r="DM320" s="831"/>
      <c r="DN320" s="831"/>
      <c r="DO320" s="831"/>
      <c r="DP320" s="831"/>
      <c r="DQ320" s="831"/>
      <c r="DR320" s="831"/>
      <c r="DS320" s="831"/>
      <c r="DT320" s="831"/>
      <c r="DU320" s="831"/>
      <c r="DV320" s="831"/>
      <c r="DW320" s="831"/>
      <c r="DX320" s="831"/>
      <c r="DY320" s="151"/>
      <c r="DZ320" s="151"/>
      <c r="EA320" s="151"/>
      <c r="EB320" s="151"/>
      <c r="EC320" s="151"/>
      <c r="ED320" s="200"/>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row>
    <row r="321" spans="1:195" s="244" customFormat="1" ht="14.25" customHeight="1">
      <c r="A321" s="151"/>
      <c r="B321" s="152"/>
      <c r="C321" s="151"/>
      <c r="D321" s="151"/>
      <c r="E321" s="280"/>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1"/>
      <c r="BL321" s="151"/>
      <c r="BM321" s="151"/>
      <c r="BN321" s="151"/>
      <c r="BO321" s="151"/>
      <c r="BP321" s="151"/>
      <c r="BQ321" s="151"/>
      <c r="BR321" s="151"/>
      <c r="BS321" s="280"/>
      <c r="BT321" s="153"/>
      <c r="BU321" s="153"/>
      <c r="BV321" s="153"/>
      <c r="BW321" s="153"/>
      <c r="BX321" s="153"/>
      <c r="BY321" s="153"/>
      <c r="BZ321" s="153"/>
      <c r="CA321" s="153"/>
      <c r="CB321" s="153"/>
      <c r="CC321" s="153"/>
      <c r="CD321" s="153"/>
      <c r="CE321" s="153"/>
      <c r="CF321" s="153"/>
      <c r="CG321" s="153"/>
      <c r="CH321" s="153"/>
      <c r="CI321" s="153"/>
      <c r="CJ321" s="153"/>
      <c r="CK321" s="153"/>
      <c r="CL321" s="153"/>
      <c r="CM321" s="153"/>
      <c r="CN321" s="153"/>
      <c r="CO321" s="153"/>
      <c r="CP321" s="153"/>
      <c r="CQ321" s="153"/>
      <c r="CR321" s="153"/>
      <c r="CS321" s="153"/>
      <c r="CT321" s="153"/>
      <c r="CU321" s="153"/>
      <c r="CV321" s="153"/>
      <c r="CW321" s="153"/>
      <c r="CX321" s="153"/>
      <c r="CY321" s="153"/>
      <c r="CZ321" s="153"/>
      <c r="DA321" s="153"/>
      <c r="DB321" s="153"/>
      <c r="DC321" s="153"/>
      <c r="DD321" s="153"/>
      <c r="DE321" s="153"/>
      <c r="DF321" s="153"/>
      <c r="DG321" s="153"/>
      <c r="DH321" s="153"/>
      <c r="DI321" s="153"/>
      <c r="DJ321" s="153"/>
      <c r="DK321" s="153"/>
      <c r="DL321" s="153"/>
      <c r="DM321" s="153"/>
      <c r="DN321" s="153"/>
      <c r="DO321" s="153"/>
      <c r="DP321" s="153"/>
      <c r="DQ321" s="153"/>
      <c r="DR321" s="153"/>
      <c r="DS321" s="153"/>
      <c r="DT321" s="153"/>
      <c r="DU321" s="153"/>
      <c r="DV321" s="153"/>
      <c r="DW321" s="153"/>
      <c r="DX321" s="153"/>
      <c r="DY321" s="151"/>
      <c r="DZ321" s="151"/>
      <c r="EA321" s="151"/>
      <c r="EB321" s="151"/>
      <c r="EC321" s="151"/>
      <c r="ED321" s="200"/>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row>
    <row r="322" spans="1:195" s="244" customFormat="1" ht="14.25" customHeight="1">
      <c r="A322" s="151"/>
      <c r="B322" s="152"/>
      <c r="C322" s="151"/>
      <c r="D322" s="151"/>
      <c r="E322" s="831" t="s">
        <v>88</v>
      </c>
      <c r="F322" s="831" t="s">
        <v>88</v>
      </c>
      <c r="G322" s="831">
        <v>0</v>
      </c>
      <c r="H322" s="831">
        <v>0</v>
      </c>
      <c r="I322" s="831">
        <v>0</v>
      </c>
      <c r="J322" s="831">
        <v>0</v>
      </c>
      <c r="K322" s="831">
        <v>0</v>
      </c>
      <c r="L322" s="831">
        <v>0</v>
      </c>
      <c r="M322" s="831">
        <v>0</v>
      </c>
      <c r="N322" s="831">
        <v>0</v>
      </c>
      <c r="O322" s="831">
        <v>0</v>
      </c>
      <c r="P322" s="831">
        <v>0</v>
      </c>
      <c r="Q322" s="831">
        <v>0</v>
      </c>
      <c r="R322" s="831">
        <v>0</v>
      </c>
      <c r="S322" s="831">
        <v>0</v>
      </c>
      <c r="T322" s="831">
        <v>0</v>
      </c>
      <c r="U322" s="831">
        <v>0</v>
      </c>
      <c r="V322" s="831">
        <v>0</v>
      </c>
      <c r="W322" s="831">
        <v>0</v>
      </c>
      <c r="X322" s="831">
        <v>0</v>
      </c>
      <c r="Y322" s="831">
        <v>0</v>
      </c>
      <c r="Z322" s="831">
        <v>0</v>
      </c>
      <c r="AA322" s="831">
        <v>0</v>
      </c>
      <c r="AB322" s="831">
        <v>0</v>
      </c>
      <c r="AC322" s="831">
        <v>0</v>
      </c>
      <c r="AD322" s="831">
        <v>0</v>
      </c>
      <c r="AE322" s="831">
        <v>0</v>
      </c>
      <c r="AF322" s="831">
        <v>0</v>
      </c>
      <c r="AG322" s="831">
        <v>0</v>
      </c>
      <c r="AH322" s="831">
        <v>0</v>
      </c>
      <c r="AI322" s="831">
        <v>0</v>
      </c>
      <c r="AJ322" s="831">
        <v>0</v>
      </c>
      <c r="AK322" s="831">
        <v>0</v>
      </c>
      <c r="AL322" s="831">
        <v>0</v>
      </c>
      <c r="AM322" s="831">
        <v>0</v>
      </c>
      <c r="AN322" s="831">
        <v>0</v>
      </c>
      <c r="AO322" s="831">
        <v>0</v>
      </c>
      <c r="AP322" s="831">
        <v>0</v>
      </c>
      <c r="AQ322" s="831">
        <v>0</v>
      </c>
      <c r="AR322" s="831">
        <v>0</v>
      </c>
      <c r="AS322" s="831">
        <v>0</v>
      </c>
      <c r="AT322" s="831">
        <v>0</v>
      </c>
      <c r="AU322" s="831">
        <v>0</v>
      </c>
      <c r="AV322" s="831">
        <v>0</v>
      </c>
      <c r="AW322" s="831">
        <v>0</v>
      </c>
      <c r="AX322" s="831">
        <v>0</v>
      </c>
      <c r="AY322" s="831">
        <v>0</v>
      </c>
      <c r="AZ322" s="831">
        <v>0</v>
      </c>
      <c r="BA322" s="831">
        <v>0</v>
      </c>
      <c r="BB322" s="831">
        <v>0</v>
      </c>
      <c r="BC322" s="831">
        <v>0</v>
      </c>
      <c r="BD322" s="831">
        <v>0</v>
      </c>
      <c r="BE322" s="831">
        <v>0</v>
      </c>
      <c r="BF322" s="831">
        <v>0</v>
      </c>
      <c r="BG322" s="831">
        <v>0</v>
      </c>
      <c r="BH322" s="831">
        <v>0</v>
      </c>
      <c r="BI322" s="831">
        <v>0</v>
      </c>
      <c r="BJ322" s="831">
        <v>0</v>
      </c>
      <c r="BK322" s="151"/>
      <c r="BL322" s="151"/>
      <c r="BM322" s="151"/>
      <c r="BN322" s="151"/>
      <c r="BO322" s="151"/>
      <c r="BP322" s="151"/>
      <c r="BQ322" s="151"/>
      <c r="BR322" s="151"/>
      <c r="BS322" s="831" t="s">
        <v>88</v>
      </c>
      <c r="BT322" s="831"/>
      <c r="BU322" s="831"/>
      <c r="BV322" s="831"/>
      <c r="BW322" s="831"/>
      <c r="BX322" s="831"/>
      <c r="BY322" s="831"/>
      <c r="BZ322" s="831"/>
      <c r="CA322" s="831"/>
      <c r="CB322" s="831"/>
      <c r="CC322" s="831"/>
      <c r="CD322" s="831"/>
      <c r="CE322" s="831"/>
      <c r="CF322" s="831"/>
      <c r="CG322" s="831"/>
      <c r="CH322" s="831"/>
      <c r="CI322" s="831"/>
      <c r="CJ322" s="831"/>
      <c r="CK322" s="831"/>
      <c r="CL322" s="831"/>
      <c r="CM322" s="831"/>
      <c r="CN322" s="831"/>
      <c r="CO322" s="831"/>
      <c r="CP322" s="831"/>
      <c r="CQ322" s="831"/>
      <c r="CR322" s="831"/>
      <c r="CS322" s="831"/>
      <c r="CT322" s="831"/>
      <c r="CU322" s="831"/>
      <c r="CV322" s="831"/>
      <c r="CW322" s="831"/>
      <c r="CX322" s="831"/>
      <c r="CY322" s="831"/>
      <c r="CZ322" s="831"/>
      <c r="DA322" s="831"/>
      <c r="DB322" s="831"/>
      <c r="DC322" s="831"/>
      <c r="DD322" s="831"/>
      <c r="DE322" s="831"/>
      <c r="DF322" s="831"/>
      <c r="DG322" s="831"/>
      <c r="DH322" s="831"/>
      <c r="DI322" s="831"/>
      <c r="DJ322" s="831"/>
      <c r="DK322" s="831"/>
      <c r="DL322" s="831"/>
      <c r="DM322" s="831"/>
      <c r="DN322" s="831"/>
      <c r="DO322" s="831"/>
      <c r="DP322" s="831"/>
      <c r="DQ322" s="831"/>
      <c r="DR322" s="831"/>
      <c r="DS322" s="831"/>
      <c r="DT322" s="831"/>
      <c r="DU322" s="831"/>
      <c r="DV322" s="831"/>
      <c r="DW322" s="831"/>
      <c r="DX322" s="831"/>
      <c r="DY322" s="151"/>
      <c r="DZ322" s="151"/>
      <c r="EA322" s="151"/>
      <c r="EB322" s="151"/>
      <c r="EC322" s="151"/>
      <c r="ED322" s="200"/>
      <c r="EE322" s="243"/>
      <c r="EF322" s="243"/>
      <c r="EG322" s="243"/>
      <c r="EH322" s="243"/>
      <c r="EI322" s="243"/>
      <c r="EJ322" s="243"/>
      <c r="EK322" s="243"/>
      <c r="EL322" s="243"/>
      <c r="EM322" s="243"/>
      <c r="EN322" s="243"/>
      <c r="EO322" s="243"/>
      <c r="EP322" s="243"/>
      <c r="EQ322" s="243"/>
      <c r="ER322" s="243"/>
      <c r="ES322" s="243"/>
      <c r="ET322" s="243"/>
      <c r="EU322" s="243"/>
      <c r="EV322" s="243"/>
      <c r="EW322" s="243"/>
      <c r="EX322" s="243"/>
      <c r="EY322" s="243"/>
      <c r="EZ322" s="243"/>
      <c r="FA322" s="243"/>
      <c r="FB322" s="243"/>
      <c r="FC322" s="243"/>
      <c r="FD322" s="243"/>
      <c r="FE322" s="243"/>
      <c r="FF322" s="243"/>
      <c r="FG322" s="243"/>
      <c r="FH322" s="243"/>
      <c r="FI322" s="243"/>
      <c r="FJ322" s="243"/>
      <c r="FK322" s="243"/>
      <c r="FL322" s="243"/>
      <c r="FM322" s="243"/>
      <c r="FN322" s="243"/>
      <c r="FO322" s="243"/>
      <c r="FP322" s="243"/>
      <c r="FQ322" s="243"/>
      <c r="FR322" s="243"/>
      <c r="FS322" s="243"/>
      <c r="FT322" s="243"/>
      <c r="FU322" s="243"/>
      <c r="FV322" s="243"/>
      <c r="FW322" s="243"/>
      <c r="FX322" s="243"/>
      <c r="FY322" s="243"/>
      <c r="FZ322" s="243"/>
      <c r="GA322" s="243"/>
      <c r="GB322" s="243"/>
      <c r="GC322" s="243"/>
      <c r="GD322" s="243"/>
      <c r="GE322" s="243"/>
      <c r="GF322" s="243"/>
      <c r="GG322" s="243"/>
      <c r="GH322" s="243"/>
      <c r="GI322" s="243"/>
      <c r="GJ322" s="243"/>
      <c r="GK322" s="243"/>
      <c r="GL322" s="243"/>
      <c r="GM322" s="243"/>
    </row>
    <row r="323" spans="1:195" s="244" customFormat="1" ht="28.5" customHeight="1">
      <c r="A323" s="151"/>
      <c r="B323" s="152"/>
      <c r="C323" s="151"/>
      <c r="D323" s="151"/>
      <c r="E323" s="831" t="s">
        <v>169</v>
      </c>
      <c r="F323" s="831" t="s">
        <v>169</v>
      </c>
      <c r="G323" s="831">
        <v>0</v>
      </c>
      <c r="H323" s="831">
        <v>0</v>
      </c>
      <c r="I323" s="831">
        <v>0</v>
      </c>
      <c r="J323" s="831">
        <v>0</v>
      </c>
      <c r="K323" s="831">
        <v>0</v>
      </c>
      <c r="L323" s="831">
        <v>0</v>
      </c>
      <c r="M323" s="831">
        <v>0</v>
      </c>
      <c r="N323" s="831">
        <v>0</v>
      </c>
      <c r="O323" s="831">
        <v>0</v>
      </c>
      <c r="P323" s="831">
        <v>0</v>
      </c>
      <c r="Q323" s="831">
        <v>0</v>
      </c>
      <c r="R323" s="831">
        <v>0</v>
      </c>
      <c r="S323" s="831">
        <v>0</v>
      </c>
      <c r="T323" s="831">
        <v>0</v>
      </c>
      <c r="U323" s="831">
        <v>0</v>
      </c>
      <c r="V323" s="831">
        <v>0</v>
      </c>
      <c r="W323" s="831">
        <v>0</v>
      </c>
      <c r="X323" s="831">
        <v>0</v>
      </c>
      <c r="Y323" s="831">
        <v>0</v>
      </c>
      <c r="Z323" s="831">
        <v>0</v>
      </c>
      <c r="AA323" s="831">
        <v>0</v>
      </c>
      <c r="AB323" s="831">
        <v>0</v>
      </c>
      <c r="AC323" s="831">
        <v>0</v>
      </c>
      <c r="AD323" s="831">
        <v>0</v>
      </c>
      <c r="AE323" s="831">
        <v>0</v>
      </c>
      <c r="AF323" s="831">
        <v>0</v>
      </c>
      <c r="AG323" s="831">
        <v>0</v>
      </c>
      <c r="AH323" s="831">
        <v>0</v>
      </c>
      <c r="AI323" s="831">
        <v>0</v>
      </c>
      <c r="AJ323" s="831">
        <v>0</v>
      </c>
      <c r="AK323" s="831">
        <v>0</v>
      </c>
      <c r="AL323" s="831">
        <v>0</v>
      </c>
      <c r="AM323" s="831">
        <v>0</v>
      </c>
      <c r="AN323" s="831">
        <v>0</v>
      </c>
      <c r="AO323" s="831">
        <v>0</v>
      </c>
      <c r="AP323" s="831">
        <v>0</v>
      </c>
      <c r="AQ323" s="831">
        <v>0</v>
      </c>
      <c r="AR323" s="831">
        <v>0</v>
      </c>
      <c r="AS323" s="831">
        <v>0</v>
      </c>
      <c r="AT323" s="831">
        <v>0</v>
      </c>
      <c r="AU323" s="831">
        <v>0</v>
      </c>
      <c r="AV323" s="831">
        <v>0</v>
      </c>
      <c r="AW323" s="831">
        <v>0</v>
      </c>
      <c r="AX323" s="831">
        <v>0</v>
      </c>
      <c r="AY323" s="831">
        <v>0</v>
      </c>
      <c r="AZ323" s="831">
        <v>0</v>
      </c>
      <c r="BA323" s="831">
        <v>0</v>
      </c>
      <c r="BB323" s="831">
        <v>0</v>
      </c>
      <c r="BC323" s="831">
        <v>0</v>
      </c>
      <c r="BD323" s="831">
        <v>0</v>
      </c>
      <c r="BE323" s="831">
        <v>0</v>
      </c>
      <c r="BF323" s="831">
        <v>0</v>
      </c>
      <c r="BG323" s="831">
        <v>0</v>
      </c>
      <c r="BH323" s="831">
        <v>0</v>
      </c>
      <c r="BI323" s="831">
        <v>0</v>
      </c>
      <c r="BJ323" s="831">
        <v>0</v>
      </c>
      <c r="BK323" s="151"/>
      <c r="BL323" s="151"/>
      <c r="BM323" s="151"/>
      <c r="BN323" s="151"/>
      <c r="BO323" s="151"/>
      <c r="BP323" s="151"/>
      <c r="BQ323" s="151"/>
      <c r="BR323" s="151"/>
      <c r="BS323" s="831" t="s">
        <v>169</v>
      </c>
      <c r="BT323" s="831"/>
      <c r="BU323" s="831"/>
      <c r="BV323" s="831"/>
      <c r="BW323" s="831"/>
      <c r="BX323" s="831"/>
      <c r="BY323" s="831"/>
      <c r="BZ323" s="831"/>
      <c r="CA323" s="831"/>
      <c r="CB323" s="831"/>
      <c r="CC323" s="831"/>
      <c r="CD323" s="831"/>
      <c r="CE323" s="831"/>
      <c r="CF323" s="831"/>
      <c r="CG323" s="831"/>
      <c r="CH323" s="831"/>
      <c r="CI323" s="831"/>
      <c r="CJ323" s="831"/>
      <c r="CK323" s="831"/>
      <c r="CL323" s="831"/>
      <c r="CM323" s="831"/>
      <c r="CN323" s="831"/>
      <c r="CO323" s="831"/>
      <c r="CP323" s="831"/>
      <c r="CQ323" s="831"/>
      <c r="CR323" s="831"/>
      <c r="CS323" s="831"/>
      <c r="CT323" s="831"/>
      <c r="CU323" s="831"/>
      <c r="CV323" s="831"/>
      <c r="CW323" s="831"/>
      <c r="CX323" s="831"/>
      <c r="CY323" s="831"/>
      <c r="CZ323" s="831"/>
      <c r="DA323" s="831"/>
      <c r="DB323" s="831"/>
      <c r="DC323" s="831"/>
      <c r="DD323" s="831"/>
      <c r="DE323" s="831"/>
      <c r="DF323" s="831"/>
      <c r="DG323" s="831"/>
      <c r="DH323" s="831"/>
      <c r="DI323" s="831"/>
      <c r="DJ323" s="831"/>
      <c r="DK323" s="831"/>
      <c r="DL323" s="831"/>
      <c r="DM323" s="831"/>
      <c r="DN323" s="831"/>
      <c r="DO323" s="831"/>
      <c r="DP323" s="831"/>
      <c r="DQ323" s="831"/>
      <c r="DR323" s="831"/>
      <c r="DS323" s="831"/>
      <c r="DT323" s="831"/>
      <c r="DU323" s="831"/>
      <c r="DV323" s="831"/>
      <c r="DW323" s="831"/>
      <c r="DX323" s="831"/>
      <c r="DY323" s="151"/>
      <c r="DZ323" s="151"/>
      <c r="EA323" s="151"/>
      <c r="EB323" s="151"/>
      <c r="EC323" s="151"/>
      <c r="ED323" s="200"/>
      <c r="EE323" s="243"/>
      <c r="EF323" s="243"/>
      <c r="EG323" s="243"/>
      <c r="EH323" s="243"/>
      <c r="EI323" s="243"/>
      <c r="EJ323" s="243"/>
      <c r="EK323" s="243"/>
      <c r="EL323" s="243"/>
      <c r="EM323" s="243"/>
      <c r="EN323" s="243"/>
      <c r="EO323" s="243"/>
      <c r="EP323" s="243"/>
      <c r="EQ323" s="243"/>
      <c r="ER323" s="243"/>
      <c r="ES323" s="243"/>
      <c r="ET323" s="243"/>
      <c r="EU323" s="243"/>
      <c r="EV323" s="243"/>
      <c r="EW323" s="243"/>
      <c r="EX323" s="243"/>
      <c r="EY323" s="243"/>
      <c r="EZ323" s="243"/>
      <c r="FA323" s="243"/>
      <c r="FB323" s="243"/>
      <c r="FC323" s="243"/>
      <c r="FD323" s="243"/>
      <c r="FE323" s="243"/>
      <c r="FF323" s="243"/>
      <c r="FG323" s="243"/>
      <c r="FH323" s="243"/>
      <c r="FI323" s="243"/>
      <c r="FJ323" s="243"/>
      <c r="FK323" s="243"/>
      <c r="FL323" s="243"/>
      <c r="FM323" s="243"/>
      <c r="FN323" s="243"/>
      <c r="FO323" s="243"/>
      <c r="FP323" s="243"/>
      <c r="FQ323" s="243"/>
      <c r="FR323" s="243"/>
      <c r="FS323" s="243"/>
      <c r="FT323" s="243"/>
      <c r="FU323" s="243"/>
      <c r="FV323" s="243"/>
      <c r="FW323" s="243"/>
      <c r="FX323" s="243"/>
      <c r="FY323" s="243"/>
      <c r="FZ323" s="243"/>
      <c r="GA323" s="243"/>
      <c r="GB323" s="243"/>
      <c r="GC323" s="243"/>
      <c r="GD323" s="243"/>
      <c r="GE323" s="243"/>
      <c r="GF323" s="243"/>
      <c r="GG323" s="243"/>
      <c r="GH323" s="243"/>
      <c r="GI323" s="243"/>
      <c r="GJ323" s="243"/>
      <c r="GK323" s="243"/>
      <c r="GL323" s="243"/>
      <c r="GM323" s="243"/>
    </row>
    <row r="324" spans="1:195" s="244" customFormat="1" ht="14.25" customHeight="1">
      <c r="A324" s="151"/>
      <c r="B324" s="152"/>
      <c r="C324" s="151"/>
      <c r="D324" s="151"/>
      <c r="E324" s="831" t="s">
        <v>170</v>
      </c>
      <c r="F324" s="831" t="s">
        <v>170</v>
      </c>
      <c r="G324" s="831">
        <v>0</v>
      </c>
      <c r="H324" s="831">
        <v>0</v>
      </c>
      <c r="I324" s="831">
        <v>0</v>
      </c>
      <c r="J324" s="831">
        <v>0</v>
      </c>
      <c r="K324" s="831">
        <v>0</v>
      </c>
      <c r="L324" s="831">
        <v>0</v>
      </c>
      <c r="M324" s="831">
        <v>0</v>
      </c>
      <c r="N324" s="831">
        <v>0</v>
      </c>
      <c r="O324" s="831">
        <v>0</v>
      </c>
      <c r="P324" s="831">
        <v>0</v>
      </c>
      <c r="Q324" s="831">
        <v>0</v>
      </c>
      <c r="R324" s="831">
        <v>0</v>
      </c>
      <c r="S324" s="831">
        <v>0</v>
      </c>
      <c r="T324" s="831">
        <v>0</v>
      </c>
      <c r="U324" s="831">
        <v>0</v>
      </c>
      <c r="V324" s="831">
        <v>0</v>
      </c>
      <c r="W324" s="831">
        <v>0</v>
      </c>
      <c r="X324" s="831">
        <v>0</v>
      </c>
      <c r="Y324" s="831">
        <v>0</v>
      </c>
      <c r="Z324" s="831">
        <v>0</v>
      </c>
      <c r="AA324" s="831">
        <v>0</v>
      </c>
      <c r="AB324" s="831">
        <v>0</v>
      </c>
      <c r="AC324" s="831">
        <v>0</v>
      </c>
      <c r="AD324" s="831">
        <v>0</v>
      </c>
      <c r="AE324" s="831">
        <v>0</v>
      </c>
      <c r="AF324" s="831">
        <v>0</v>
      </c>
      <c r="AG324" s="831">
        <v>0</v>
      </c>
      <c r="AH324" s="831">
        <v>0</v>
      </c>
      <c r="AI324" s="831">
        <v>0</v>
      </c>
      <c r="AJ324" s="831">
        <v>0</v>
      </c>
      <c r="AK324" s="831">
        <v>0</v>
      </c>
      <c r="AL324" s="831">
        <v>0</v>
      </c>
      <c r="AM324" s="831">
        <v>0</v>
      </c>
      <c r="AN324" s="831">
        <v>0</v>
      </c>
      <c r="AO324" s="831">
        <v>0</v>
      </c>
      <c r="AP324" s="831">
        <v>0</v>
      </c>
      <c r="AQ324" s="831">
        <v>0</v>
      </c>
      <c r="AR324" s="831">
        <v>0</v>
      </c>
      <c r="AS324" s="831">
        <v>0</v>
      </c>
      <c r="AT324" s="831">
        <v>0</v>
      </c>
      <c r="AU324" s="831">
        <v>0</v>
      </c>
      <c r="AV324" s="831">
        <v>0</v>
      </c>
      <c r="AW324" s="831">
        <v>0</v>
      </c>
      <c r="AX324" s="831">
        <v>0</v>
      </c>
      <c r="AY324" s="831">
        <v>0</v>
      </c>
      <c r="AZ324" s="831">
        <v>0</v>
      </c>
      <c r="BA324" s="831">
        <v>0</v>
      </c>
      <c r="BB324" s="831">
        <v>0</v>
      </c>
      <c r="BC324" s="831">
        <v>0</v>
      </c>
      <c r="BD324" s="831">
        <v>0</v>
      </c>
      <c r="BE324" s="831">
        <v>0</v>
      </c>
      <c r="BF324" s="831">
        <v>0</v>
      </c>
      <c r="BG324" s="831">
        <v>0</v>
      </c>
      <c r="BH324" s="831">
        <v>0</v>
      </c>
      <c r="BI324" s="831">
        <v>0</v>
      </c>
      <c r="BJ324" s="831">
        <v>0</v>
      </c>
      <c r="BK324" s="151"/>
      <c r="BL324" s="151"/>
      <c r="BM324" s="151"/>
      <c r="BN324" s="151"/>
      <c r="BO324" s="151"/>
      <c r="BP324" s="151"/>
      <c r="BQ324" s="151"/>
      <c r="BR324" s="151"/>
      <c r="BS324" s="831" t="s">
        <v>170</v>
      </c>
      <c r="BT324" s="831"/>
      <c r="BU324" s="831"/>
      <c r="BV324" s="831"/>
      <c r="BW324" s="831"/>
      <c r="BX324" s="831"/>
      <c r="BY324" s="831"/>
      <c r="BZ324" s="831"/>
      <c r="CA324" s="831"/>
      <c r="CB324" s="831"/>
      <c r="CC324" s="831"/>
      <c r="CD324" s="831"/>
      <c r="CE324" s="831"/>
      <c r="CF324" s="831"/>
      <c r="CG324" s="831"/>
      <c r="CH324" s="831"/>
      <c r="CI324" s="831"/>
      <c r="CJ324" s="831"/>
      <c r="CK324" s="831"/>
      <c r="CL324" s="831"/>
      <c r="CM324" s="831"/>
      <c r="CN324" s="831"/>
      <c r="CO324" s="831"/>
      <c r="CP324" s="831"/>
      <c r="CQ324" s="831"/>
      <c r="CR324" s="831"/>
      <c r="CS324" s="831"/>
      <c r="CT324" s="831"/>
      <c r="CU324" s="831"/>
      <c r="CV324" s="831"/>
      <c r="CW324" s="831"/>
      <c r="CX324" s="831"/>
      <c r="CY324" s="831"/>
      <c r="CZ324" s="831"/>
      <c r="DA324" s="831"/>
      <c r="DB324" s="831"/>
      <c r="DC324" s="831"/>
      <c r="DD324" s="831"/>
      <c r="DE324" s="831"/>
      <c r="DF324" s="831"/>
      <c r="DG324" s="831"/>
      <c r="DH324" s="831"/>
      <c r="DI324" s="831"/>
      <c r="DJ324" s="831"/>
      <c r="DK324" s="831"/>
      <c r="DL324" s="831"/>
      <c r="DM324" s="831"/>
      <c r="DN324" s="831"/>
      <c r="DO324" s="831"/>
      <c r="DP324" s="831"/>
      <c r="DQ324" s="831"/>
      <c r="DR324" s="831"/>
      <c r="DS324" s="831"/>
      <c r="DT324" s="831"/>
      <c r="DU324" s="831"/>
      <c r="DV324" s="831"/>
      <c r="DW324" s="831"/>
      <c r="DX324" s="831"/>
      <c r="DY324" s="151"/>
      <c r="DZ324" s="151"/>
      <c r="EA324" s="151"/>
      <c r="EB324" s="151"/>
      <c r="EC324" s="151"/>
      <c r="ED324" s="200"/>
      <c r="EE324" s="243"/>
      <c r="EF324" s="243"/>
      <c r="EG324" s="243"/>
      <c r="EH324" s="243"/>
      <c r="EI324" s="243"/>
      <c r="EJ324" s="243"/>
      <c r="EK324" s="243"/>
      <c r="EL324" s="243"/>
      <c r="EM324" s="243"/>
      <c r="EN324" s="243"/>
      <c r="EO324" s="243"/>
      <c r="EP324" s="243"/>
      <c r="EQ324" s="243"/>
      <c r="ER324" s="243"/>
      <c r="ES324" s="243"/>
      <c r="ET324" s="243"/>
      <c r="EU324" s="243"/>
      <c r="EV324" s="243"/>
      <c r="EW324" s="243"/>
      <c r="EX324" s="243"/>
      <c r="EY324" s="243"/>
      <c r="EZ324" s="243"/>
      <c r="FA324" s="243"/>
      <c r="FB324" s="243"/>
      <c r="FC324" s="243"/>
      <c r="FD324" s="243"/>
      <c r="FE324" s="243"/>
      <c r="FF324" s="243"/>
      <c r="FG324" s="243"/>
      <c r="FH324" s="243"/>
      <c r="FI324" s="243"/>
      <c r="FJ324" s="243"/>
      <c r="FK324" s="243"/>
      <c r="FL324" s="243"/>
      <c r="FM324" s="243"/>
      <c r="FN324" s="243"/>
      <c r="FO324" s="243"/>
      <c r="FP324" s="243"/>
      <c r="FQ324" s="243"/>
      <c r="FR324" s="243"/>
      <c r="FS324" s="243"/>
      <c r="FT324" s="243"/>
      <c r="FU324" s="243"/>
      <c r="FV324" s="243"/>
      <c r="FW324" s="243"/>
      <c r="FX324" s="243"/>
      <c r="FY324" s="243"/>
      <c r="FZ324" s="243"/>
      <c r="GA324" s="243"/>
      <c r="GB324" s="243"/>
      <c r="GC324" s="243"/>
      <c r="GD324" s="243"/>
      <c r="GE324" s="243"/>
      <c r="GF324" s="243"/>
      <c r="GG324" s="243"/>
      <c r="GH324" s="243"/>
      <c r="GI324" s="243"/>
      <c r="GJ324" s="243"/>
      <c r="GK324" s="243"/>
      <c r="GL324" s="243"/>
      <c r="GM324" s="243"/>
    </row>
    <row r="325" spans="1:195" s="244" customFormat="1" ht="28.5" customHeight="1">
      <c r="A325" s="151"/>
      <c r="B325" s="152"/>
      <c r="C325" s="151"/>
      <c r="D325" s="151"/>
      <c r="E325" s="831" t="s">
        <v>171</v>
      </c>
      <c r="F325" s="831" t="s">
        <v>171</v>
      </c>
      <c r="G325" s="831">
        <v>0</v>
      </c>
      <c r="H325" s="831">
        <v>0</v>
      </c>
      <c r="I325" s="831">
        <v>0</v>
      </c>
      <c r="J325" s="831">
        <v>0</v>
      </c>
      <c r="K325" s="831">
        <v>0</v>
      </c>
      <c r="L325" s="831">
        <v>0</v>
      </c>
      <c r="M325" s="831">
        <v>0</v>
      </c>
      <c r="N325" s="831">
        <v>0</v>
      </c>
      <c r="O325" s="831">
        <v>0</v>
      </c>
      <c r="P325" s="831">
        <v>0</v>
      </c>
      <c r="Q325" s="831">
        <v>0</v>
      </c>
      <c r="R325" s="831">
        <v>0</v>
      </c>
      <c r="S325" s="831">
        <v>0</v>
      </c>
      <c r="T325" s="831">
        <v>0</v>
      </c>
      <c r="U325" s="831">
        <v>0</v>
      </c>
      <c r="V325" s="831">
        <v>0</v>
      </c>
      <c r="W325" s="831">
        <v>0</v>
      </c>
      <c r="X325" s="831">
        <v>0</v>
      </c>
      <c r="Y325" s="831">
        <v>0</v>
      </c>
      <c r="Z325" s="831">
        <v>0</v>
      </c>
      <c r="AA325" s="831">
        <v>0</v>
      </c>
      <c r="AB325" s="831">
        <v>0</v>
      </c>
      <c r="AC325" s="831">
        <v>0</v>
      </c>
      <c r="AD325" s="831">
        <v>0</v>
      </c>
      <c r="AE325" s="831">
        <v>0</v>
      </c>
      <c r="AF325" s="831">
        <v>0</v>
      </c>
      <c r="AG325" s="831">
        <v>0</v>
      </c>
      <c r="AH325" s="831">
        <v>0</v>
      </c>
      <c r="AI325" s="831">
        <v>0</v>
      </c>
      <c r="AJ325" s="831">
        <v>0</v>
      </c>
      <c r="AK325" s="831">
        <v>0</v>
      </c>
      <c r="AL325" s="831">
        <v>0</v>
      </c>
      <c r="AM325" s="831">
        <v>0</v>
      </c>
      <c r="AN325" s="831">
        <v>0</v>
      </c>
      <c r="AO325" s="831">
        <v>0</v>
      </c>
      <c r="AP325" s="831">
        <v>0</v>
      </c>
      <c r="AQ325" s="831">
        <v>0</v>
      </c>
      <c r="AR325" s="831">
        <v>0</v>
      </c>
      <c r="AS325" s="831">
        <v>0</v>
      </c>
      <c r="AT325" s="831">
        <v>0</v>
      </c>
      <c r="AU325" s="831">
        <v>0</v>
      </c>
      <c r="AV325" s="831">
        <v>0</v>
      </c>
      <c r="AW325" s="831">
        <v>0</v>
      </c>
      <c r="AX325" s="831">
        <v>0</v>
      </c>
      <c r="AY325" s="831">
        <v>0</v>
      </c>
      <c r="AZ325" s="831">
        <v>0</v>
      </c>
      <c r="BA325" s="831">
        <v>0</v>
      </c>
      <c r="BB325" s="831">
        <v>0</v>
      </c>
      <c r="BC325" s="831">
        <v>0</v>
      </c>
      <c r="BD325" s="831">
        <v>0</v>
      </c>
      <c r="BE325" s="831">
        <v>0</v>
      </c>
      <c r="BF325" s="831">
        <v>0</v>
      </c>
      <c r="BG325" s="831">
        <v>0</v>
      </c>
      <c r="BH325" s="831">
        <v>0</v>
      </c>
      <c r="BI325" s="831">
        <v>0</v>
      </c>
      <c r="BJ325" s="831">
        <v>0</v>
      </c>
      <c r="BK325" s="151"/>
      <c r="BL325" s="151"/>
      <c r="BM325" s="151"/>
      <c r="BN325" s="151"/>
      <c r="BO325" s="151"/>
      <c r="BP325" s="151"/>
      <c r="BQ325" s="151"/>
      <c r="BR325" s="151"/>
      <c r="BS325" s="831" t="s">
        <v>171</v>
      </c>
      <c r="BT325" s="831"/>
      <c r="BU325" s="831"/>
      <c r="BV325" s="831"/>
      <c r="BW325" s="831"/>
      <c r="BX325" s="831"/>
      <c r="BY325" s="831"/>
      <c r="BZ325" s="831"/>
      <c r="CA325" s="831"/>
      <c r="CB325" s="831"/>
      <c r="CC325" s="831"/>
      <c r="CD325" s="831"/>
      <c r="CE325" s="831"/>
      <c r="CF325" s="831"/>
      <c r="CG325" s="831"/>
      <c r="CH325" s="831"/>
      <c r="CI325" s="831"/>
      <c r="CJ325" s="831"/>
      <c r="CK325" s="831"/>
      <c r="CL325" s="831"/>
      <c r="CM325" s="831"/>
      <c r="CN325" s="831"/>
      <c r="CO325" s="831"/>
      <c r="CP325" s="831"/>
      <c r="CQ325" s="831"/>
      <c r="CR325" s="831"/>
      <c r="CS325" s="831"/>
      <c r="CT325" s="831"/>
      <c r="CU325" s="831"/>
      <c r="CV325" s="831"/>
      <c r="CW325" s="831"/>
      <c r="CX325" s="831"/>
      <c r="CY325" s="831"/>
      <c r="CZ325" s="831"/>
      <c r="DA325" s="831"/>
      <c r="DB325" s="831"/>
      <c r="DC325" s="831"/>
      <c r="DD325" s="831"/>
      <c r="DE325" s="831"/>
      <c r="DF325" s="831"/>
      <c r="DG325" s="831"/>
      <c r="DH325" s="831"/>
      <c r="DI325" s="831"/>
      <c r="DJ325" s="831"/>
      <c r="DK325" s="831"/>
      <c r="DL325" s="831"/>
      <c r="DM325" s="831"/>
      <c r="DN325" s="831"/>
      <c r="DO325" s="831"/>
      <c r="DP325" s="831"/>
      <c r="DQ325" s="831"/>
      <c r="DR325" s="831"/>
      <c r="DS325" s="831"/>
      <c r="DT325" s="831"/>
      <c r="DU325" s="831"/>
      <c r="DV325" s="831"/>
      <c r="DW325" s="831"/>
      <c r="DX325" s="831"/>
      <c r="DY325" s="151"/>
      <c r="DZ325" s="151"/>
      <c r="EA325" s="151"/>
      <c r="EB325" s="151"/>
      <c r="EC325" s="151"/>
      <c r="ED325" s="200"/>
      <c r="EE325" s="243"/>
      <c r="EF325" s="243"/>
      <c r="EG325" s="243"/>
      <c r="EH325" s="243"/>
      <c r="EI325" s="243"/>
      <c r="EJ325" s="243"/>
      <c r="EK325" s="243"/>
      <c r="EL325" s="243"/>
      <c r="EM325" s="243"/>
      <c r="EN325" s="243"/>
      <c r="EO325" s="243"/>
      <c r="EP325" s="243"/>
      <c r="EQ325" s="243"/>
      <c r="ER325" s="243"/>
      <c r="ES325" s="243"/>
      <c r="ET325" s="243"/>
      <c r="EU325" s="243"/>
      <c r="EV325" s="243"/>
      <c r="EW325" s="243"/>
      <c r="EX325" s="243"/>
      <c r="EY325" s="243"/>
      <c r="EZ325" s="243"/>
      <c r="FA325" s="243"/>
      <c r="FB325" s="243"/>
      <c r="FC325" s="243"/>
      <c r="FD325" s="243"/>
      <c r="FE325" s="243"/>
      <c r="FF325" s="243"/>
      <c r="FG325" s="243"/>
      <c r="FH325" s="243"/>
      <c r="FI325" s="243"/>
      <c r="FJ325" s="243"/>
      <c r="FK325" s="243"/>
      <c r="FL325" s="243"/>
      <c r="FM325" s="243"/>
      <c r="FN325" s="243"/>
      <c r="FO325" s="243"/>
      <c r="FP325" s="243"/>
      <c r="FQ325" s="243"/>
      <c r="FR325" s="243"/>
      <c r="FS325" s="243"/>
      <c r="FT325" s="243"/>
      <c r="FU325" s="243"/>
      <c r="FV325" s="243"/>
      <c r="FW325" s="243"/>
      <c r="FX325" s="243"/>
      <c r="FY325" s="243"/>
      <c r="FZ325" s="243"/>
      <c r="GA325" s="243"/>
      <c r="GB325" s="243"/>
      <c r="GC325" s="243"/>
      <c r="GD325" s="243"/>
      <c r="GE325" s="243"/>
      <c r="GF325" s="243"/>
      <c r="GG325" s="243"/>
      <c r="GH325" s="243"/>
      <c r="GI325" s="243"/>
      <c r="GJ325" s="243"/>
      <c r="GK325" s="243"/>
      <c r="GL325" s="243"/>
      <c r="GM325" s="243"/>
    </row>
    <row r="326" spans="1:195" s="244" customFormat="1" ht="14.25" customHeight="1">
      <c r="A326" s="151"/>
      <c r="B326" s="152"/>
      <c r="C326" s="151"/>
      <c r="D326" s="151"/>
      <c r="E326" s="280"/>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1"/>
      <c r="BL326" s="151"/>
      <c r="BM326" s="151"/>
      <c r="BN326" s="151"/>
      <c r="BO326" s="151"/>
      <c r="BP326" s="151"/>
      <c r="BQ326" s="151"/>
      <c r="BR326" s="151"/>
      <c r="BS326" s="280"/>
      <c r="BT326" s="153"/>
      <c r="BU326" s="153"/>
      <c r="BV326" s="153"/>
      <c r="BW326" s="153"/>
      <c r="BX326" s="153"/>
      <c r="BY326" s="153"/>
      <c r="BZ326" s="153"/>
      <c r="CA326" s="153"/>
      <c r="CB326" s="153"/>
      <c r="CC326" s="153"/>
      <c r="CD326" s="153"/>
      <c r="CE326" s="153"/>
      <c r="CF326" s="153"/>
      <c r="CG326" s="153"/>
      <c r="CH326" s="153"/>
      <c r="CI326" s="153"/>
      <c r="CJ326" s="153"/>
      <c r="CK326" s="153"/>
      <c r="CL326" s="153"/>
      <c r="CM326" s="153"/>
      <c r="CN326" s="153"/>
      <c r="CO326" s="153"/>
      <c r="CP326" s="153"/>
      <c r="CQ326" s="153"/>
      <c r="CR326" s="153"/>
      <c r="CS326" s="153"/>
      <c r="CT326" s="153"/>
      <c r="CU326" s="153"/>
      <c r="CV326" s="153"/>
      <c r="CW326" s="153"/>
      <c r="CX326" s="153"/>
      <c r="CY326" s="153"/>
      <c r="CZ326" s="153"/>
      <c r="DA326" s="153"/>
      <c r="DB326" s="153"/>
      <c r="DC326" s="153"/>
      <c r="DD326" s="153"/>
      <c r="DE326" s="153"/>
      <c r="DF326" s="153"/>
      <c r="DG326" s="153"/>
      <c r="DH326" s="153"/>
      <c r="DI326" s="153"/>
      <c r="DJ326" s="153"/>
      <c r="DK326" s="153"/>
      <c r="DL326" s="153"/>
      <c r="DM326" s="153"/>
      <c r="DN326" s="153"/>
      <c r="DO326" s="153"/>
      <c r="DP326" s="153"/>
      <c r="DQ326" s="153"/>
      <c r="DR326" s="153"/>
      <c r="DS326" s="153"/>
      <c r="DT326" s="153"/>
      <c r="DU326" s="153"/>
      <c r="DV326" s="153"/>
      <c r="DW326" s="153"/>
      <c r="DX326" s="153"/>
      <c r="DY326" s="151"/>
      <c r="DZ326" s="151"/>
      <c r="EA326" s="151"/>
      <c r="EB326" s="151"/>
      <c r="EC326" s="151"/>
      <c r="ED326" s="200"/>
      <c r="EE326" s="243"/>
      <c r="EF326" s="243"/>
      <c r="EG326" s="243"/>
      <c r="EH326" s="243"/>
      <c r="EI326" s="243"/>
      <c r="EJ326" s="243"/>
      <c r="EK326" s="243"/>
      <c r="EL326" s="243"/>
      <c r="EM326" s="243"/>
      <c r="EN326" s="243"/>
      <c r="EO326" s="243"/>
      <c r="EP326" s="243"/>
      <c r="EQ326" s="243"/>
      <c r="ER326" s="243"/>
      <c r="ES326" s="243"/>
      <c r="ET326" s="243"/>
      <c r="EU326" s="243"/>
      <c r="EV326" s="243"/>
      <c r="EW326" s="243"/>
      <c r="EX326" s="243"/>
      <c r="EY326" s="243"/>
      <c r="EZ326" s="243"/>
      <c r="FA326" s="243"/>
      <c r="FB326" s="243"/>
      <c r="FC326" s="243"/>
      <c r="FD326" s="243"/>
      <c r="FE326" s="243"/>
      <c r="FF326" s="243"/>
      <c r="FG326" s="243"/>
      <c r="FH326" s="243"/>
      <c r="FI326" s="243"/>
      <c r="FJ326" s="243"/>
      <c r="FK326" s="243"/>
      <c r="FL326" s="243"/>
      <c r="FM326" s="243"/>
      <c r="FN326" s="243"/>
      <c r="FO326" s="243"/>
      <c r="FP326" s="243"/>
      <c r="FQ326" s="243"/>
      <c r="FR326" s="243"/>
      <c r="FS326" s="243"/>
      <c r="FT326" s="243"/>
      <c r="FU326" s="243"/>
      <c r="FV326" s="243"/>
      <c r="FW326" s="243"/>
      <c r="FX326" s="243"/>
      <c r="FY326" s="243"/>
      <c r="FZ326" s="243"/>
      <c r="GA326" s="243"/>
      <c r="GB326" s="243"/>
      <c r="GC326" s="243"/>
      <c r="GD326" s="243"/>
      <c r="GE326" s="243"/>
      <c r="GF326" s="243"/>
      <c r="GG326" s="243"/>
      <c r="GH326" s="243"/>
      <c r="GI326" s="243"/>
      <c r="GJ326" s="243"/>
      <c r="GK326" s="243"/>
      <c r="GL326" s="243"/>
      <c r="GM326" s="243"/>
    </row>
    <row r="327" spans="1:195" s="244" customFormat="1" ht="14.25" customHeight="1">
      <c r="A327" s="151"/>
      <c r="B327" s="152"/>
      <c r="C327" s="151"/>
      <c r="D327" s="151"/>
      <c r="E327" s="831" t="s">
        <v>89</v>
      </c>
      <c r="F327" s="831" t="s">
        <v>89</v>
      </c>
      <c r="G327" s="831">
        <v>0</v>
      </c>
      <c r="H327" s="831">
        <v>0</v>
      </c>
      <c r="I327" s="831">
        <v>0</v>
      </c>
      <c r="J327" s="831">
        <v>0</v>
      </c>
      <c r="K327" s="831">
        <v>0</v>
      </c>
      <c r="L327" s="831">
        <v>0</v>
      </c>
      <c r="M327" s="831">
        <v>0</v>
      </c>
      <c r="N327" s="831">
        <v>0</v>
      </c>
      <c r="O327" s="831">
        <v>0</v>
      </c>
      <c r="P327" s="831">
        <v>0</v>
      </c>
      <c r="Q327" s="831">
        <v>0</v>
      </c>
      <c r="R327" s="831">
        <v>0</v>
      </c>
      <c r="S327" s="831">
        <v>0</v>
      </c>
      <c r="T327" s="831">
        <v>0</v>
      </c>
      <c r="U327" s="831">
        <v>0</v>
      </c>
      <c r="V327" s="831">
        <v>0</v>
      </c>
      <c r="W327" s="831">
        <v>0</v>
      </c>
      <c r="X327" s="831">
        <v>0</v>
      </c>
      <c r="Y327" s="831">
        <v>0</v>
      </c>
      <c r="Z327" s="831">
        <v>0</v>
      </c>
      <c r="AA327" s="831">
        <v>0</v>
      </c>
      <c r="AB327" s="831">
        <v>0</v>
      </c>
      <c r="AC327" s="831">
        <v>0</v>
      </c>
      <c r="AD327" s="831">
        <v>0</v>
      </c>
      <c r="AE327" s="831">
        <v>0</v>
      </c>
      <c r="AF327" s="831">
        <v>0</v>
      </c>
      <c r="AG327" s="831">
        <v>0</v>
      </c>
      <c r="AH327" s="831">
        <v>0</v>
      </c>
      <c r="AI327" s="831">
        <v>0</v>
      </c>
      <c r="AJ327" s="831">
        <v>0</v>
      </c>
      <c r="AK327" s="831">
        <v>0</v>
      </c>
      <c r="AL327" s="831">
        <v>0</v>
      </c>
      <c r="AM327" s="831">
        <v>0</v>
      </c>
      <c r="AN327" s="831">
        <v>0</v>
      </c>
      <c r="AO327" s="831">
        <v>0</v>
      </c>
      <c r="AP327" s="831">
        <v>0</v>
      </c>
      <c r="AQ327" s="831">
        <v>0</v>
      </c>
      <c r="AR327" s="831">
        <v>0</v>
      </c>
      <c r="AS327" s="831">
        <v>0</v>
      </c>
      <c r="AT327" s="831">
        <v>0</v>
      </c>
      <c r="AU327" s="831">
        <v>0</v>
      </c>
      <c r="AV327" s="831">
        <v>0</v>
      </c>
      <c r="AW327" s="831">
        <v>0</v>
      </c>
      <c r="AX327" s="831">
        <v>0</v>
      </c>
      <c r="AY327" s="831">
        <v>0</v>
      </c>
      <c r="AZ327" s="831">
        <v>0</v>
      </c>
      <c r="BA327" s="831">
        <v>0</v>
      </c>
      <c r="BB327" s="831">
        <v>0</v>
      </c>
      <c r="BC327" s="831">
        <v>0</v>
      </c>
      <c r="BD327" s="831">
        <v>0</v>
      </c>
      <c r="BE327" s="831">
        <v>0</v>
      </c>
      <c r="BF327" s="831">
        <v>0</v>
      </c>
      <c r="BG327" s="831">
        <v>0</v>
      </c>
      <c r="BH327" s="831">
        <v>0</v>
      </c>
      <c r="BI327" s="831">
        <v>0</v>
      </c>
      <c r="BJ327" s="831">
        <v>0</v>
      </c>
      <c r="BK327" s="151"/>
      <c r="BL327" s="151"/>
      <c r="BM327" s="151"/>
      <c r="BN327" s="151"/>
      <c r="BO327" s="151"/>
      <c r="BP327" s="151"/>
      <c r="BQ327" s="151"/>
      <c r="BR327" s="151"/>
      <c r="BS327" s="831" t="s">
        <v>89</v>
      </c>
      <c r="BT327" s="831"/>
      <c r="BU327" s="831"/>
      <c r="BV327" s="831"/>
      <c r="BW327" s="831"/>
      <c r="BX327" s="831"/>
      <c r="BY327" s="831"/>
      <c r="BZ327" s="831"/>
      <c r="CA327" s="831"/>
      <c r="CB327" s="831"/>
      <c r="CC327" s="831"/>
      <c r="CD327" s="831"/>
      <c r="CE327" s="831"/>
      <c r="CF327" s="831"/>
      <c r="CG327" s="831"/>
      <c r="CH327" s="831"/>
      <c r="CI327" s="831"/>
      <c r="CJ327" s="831"/>
      <c r="CK327" s="831"/>
      <c r="CL327" s="831"/>
      <c r="CM327" s="831"/>
      <c r="CN327" s="831"/>
      <c r="CO327" s="831"/>
      <c r="CP327" s="831"/>
      <c r="CQ327" s="831"/>
      <c r="CR327" s="831"/>
      <c r="CS327" s="831"/>
      <c r="CT327" s="831"/>
      <c r="CU327" s="831"/>
      <c r="CV327" s="831"/>
      <c r="CW327" s="831"/>
      <c r="CX327" s="831"/>
      <c r="CY327" s="831"/>
      <c r="CZ327" s="831"/>
      <c r="DA327" s="831"/>
      <c r="DB327" s="831"/>
      <c r="DC327" s="831"/>
      <c r="DD327" s="831"/>
      <c r="DE327" s="831"/>
      <c r="DF327" s="831"/>
      <c r="DG327" s="831"/>
      <c r="DH327" s="831"/>
      <c r="DI327" s="831"/>
      <c r="DJ327" s="831"/>
      <c r="DK327" s="831"/>
      <c r="DL327" s="831"/>
      <c r="DM327" s="831"/>
      <c r="DN327" s="831"/>
      <c r="DO327" s="831"/>
      <c r="DP327" s="831"/>
      <c r="DQ327" s="831"/>
      <c r="DR327" s="831"/>
      <c r="DS327" s="831"/>
      <c r="DT327" s="831"/>
      <c r="DU327" s="831"/>
      <c r="DV327" s="831"/>
      <c r="DW327" s="831"/>
      <c r="DX327" s="831"/>
      <c r="DY327" s="151"/>
      <c r="DZ327" s="151"/>
      <c r="EA327" s="151"/>
      <c r="EB327" s="151"/>
      <c r="EC327" s="151"/>
      <c r="ED327" s="200"/>
      <c r="EE327" s="243"/>
      <c r="EF327" s="243"/>
      <c r="EG327" s="243"/>
      <c r="EH327" s="243"/>
      <c r="EI327" s="243"/>
      <c r="EJ327" s="243"/>
      <c r="EK327" s="243"/>
      <c r="EL327" s="243"/>
      <c r="EM327" s="243"/>
      <c r="EN327" s="243"/>
      <c r="EO327" s="243"/>
      <c r="EP327" s="243"/>
      <c r="EQ327" s="243"/>
      <c r="ER327" s="243"/>
      <c r="ES327" s="243"/>
      <c r="ET327" s="243"/>
      <c r="EU327" s="243"/>
      <c r="EV327" s="243"/>
      <c r="EW327" s="243"/>
      <c r="EX327" s="243"/>
      <c r="EY327" s="243"/>
      <c r="EZ327" s="243"/>
      <c r="FA327" s="243"/>
      <c r="FB327" s="243"/>
      <c r="FC327" s="243"/>
      <c r="FD327" s="243"/>
      <c r="FE327" s="243"/>
      <c r="FF327" s="243"/>
      <c r="FG327" s="243"/>
      <c r="FH327" s="243"/>
      <c r="FI327" s="243"/>
      <c r="FJ327" s="243"/>
      <c r="FK327" s="243"/>
      <c r="FL327" s="243"/>
      <c r="FM327" s="243"/>
      <c r="FN327" s="243"/>
      <c r="FO327" s="243"/>
      <c r="FP327" s="243"/>
      <c r="FQ327" s="243"/>
      <c r="FR327" s="243"/>
      <c r="FS327" s="243"/>
      <c r="FT327" s="243"/>
      <c r="FU327" s="243"/>
      <c r="FV327" s="243"/>
      <c r="FW327" s="243"/>
      <c r="FX327" s="243"/>
      <c r="FY327" s="243"/>
      <c r="FZ327" s="243"/>
      <c r="GA327" s="243"/>
      <c r="GB327" s="243"/>
      <c r="GC327" s="243"/>
      <c r="GD327" s="243"/>
      <c r="GE327" s="243"/>
      <c r="GF327" s="243"/>
      <c r="GG327" s="243"/>
      <c r="GH327" s="243"/>
      <c r="GI327" s="243"/>
      <c r="GJ327" s="243"/>
      <c r="GK327" s="243"/>
      <c r="GL327" s="243"/>
      <c r="GM327" s="243"/>
    </row>
    <row r="328" spans="1:195" s="244" customFormat="1" ht="28.5" customHeight="1">
      <c r="A328" s="151"/>
      <c r="B328" s="152"/>
      <c r="C328" s="151"/>
      <c r="D328" s="151"/>
      <c r="E328" s="831" t="s">
        <v>172</v>
      </c>
      <c r="F328" s="831" t="s">
        <v>172</v>
      </c>
      <c r="G328" s="831">
        <v>0</v>
      </c>
      <c r="H328" s="831">
        <v>0</v>
      </c>
      <c r="I328" s="831">
        <v>0</v>
      </c>
      <c r="J328" s="831">
        <v>0</v>
      </c>
      <c r="K328" s="831">
        <v>0</v>
      </c>
      <c r="L328" s="831">
        <v>0</v>
      </c>
      <c r="M328" s="831">
        <v>0</v>
      </c>
      <c r="N328" s="831">
        <v>0</v>
      </c>
      <c r="O328" s="831">
        <v>0</v>
      </c>
      <c r="P328" s="831">
        <v>0</v>
      </c>
      <c r="Q328" s="831">
        <v>0</v>
      </c>
      <c r="R328" s="831">
        <v>0</v>
      </c>
      <c r="S328" s="831">
        <v>0</v>
      </c>
      <c r="T328" s="831">
        <v>0</v>
      </c>
      <c r="U328" s="831">
        <v>0</v>
      </c>
      <c r="V328" s="831">
        <v>0</v>
      </c>
      <c r="W328" s="831">
        <v>0</v>
      </c>
      <c r="X328" s="831">
        <v>0</v>
      </c>
      <c r="Y328" s="831">
        <v>0</v>
      </c>
      <c r="Z328" s="831">
        <v>0</v>
      </c>
      <c r="AA328" s="831">
        <v>0</v>
      </c>
      <c r="AB328" s="831">
        <v>0</v>
      </c>
      <c r="AC328" s="831">
        <v>0</v>
      </c>
      <c r="AD328" s="831">
        <v>0</v>
      </c>
      <c r="AE328" s="831">
        <v>0</v>
      </c>
      <c r="AF328" s="831">
        <v>0</v>
      </c>
      <c r="AG328" s="831">
        <v>0</v>
      </c>
      <c r="AH328" s="831">
        <v>0</v>
      </c>
      <c r="AI328" s="831">
        <v>0</v>
      </c>
      <c r="AJ328" s="831">
        <v>0</v>
      </c>
      <c r="AK328" s="831">
        <v>0</v>
      </c>
      <c r="AL328" s="831">
        <v>0</v>
      </c>
      <c r="AM328" s="831">
        <v>0</v>
      </c>
      <c r="AN328" s="831">
        <v>0</v>
      </c>
      <c r="AO328" s="831">
        <v>0</v>
      </c>
      <c r="AP328" s="831">
        <v>0</v>
      </c>
      <c r="AQ328" s="831">
        <v>0</v>
      </c>
      <c r="AR328" s="831">
        <v>0</v>
      </c>
      <c r="AS328" s="831">
        <v>0</v>
      </c>
      <c r="AT328" s="831">
        <v>0</v>
      </c>
      <c r="AU328" s="831">
        <v>0</v>
      </c>
      <c r="AV328" s="831">
        <v>0</v>
      </c>
      <c r="AW328" s="831">
        <v>0</v>
      </c>
      <c r="AX328" s="831">
        <v>0</v>
      </c>
      <c r="AY328" s="831">
        <v>0</v>
      </c>
      <c r="AZ328" s="831">
        <v>0</v>
      </c>
      <c r="BA328" s="831">
        <v>0</v>
      </c>
      <c r="BB328" s="831">
        <v>0</v>
      </c>
      <c r="BC328" s="831">
        <v>0</v>
      </c>
      <c r="BD328" s="831">
        <v>0</v>
      </c>
      <c r="BE328" s="831">
        <v>0</v>
      </c>
      <c r="BF328" s="831">
        <v>0</v>
      </c>
      <c r="BG328" s="831">
        <v>0</v>
      </c>
      <c r="BH328" s="831">
        <v>0</v>
      </c>
      <c r="BI328" s="831">
        <v>0</v>
      </c>
      <c r="BJ328" s="831">
        <v>0</v>
      </c>
      <c r="BK328" s="151"/>
      <c r="BL328" s="151"/>
      <c r="BM328" s="151"/>
      <c r="BN328" s="151"/>
      <c r="BO328" s="151"/>
      <c r="BP328" s="151"/>
      <c r="BQ328" s="151"/>
      <c r="BR328" s="151"/>
      <c r="BS328" s="831" t="s">
        <v>172</v>
      </c>
      <c r="BT328" s="831"/>
      <c r="BU328" s="831"/>
      <c r="BV328" s="831"/>
      <c r="BW328" s="831"/>
      <c r="BX328" s="831"/>
      <c r="BY328" s="831"/>
      <c r="BZ328" s="831"/>
      <c r="CA328" s="831"/>
      <c r="CB328" s="831"/>
      <c r="CC328" s="831"/>
      <c r="CD328" s="831"/>
      <c r="CE328" s="831"/>
      <c r="CF328" s="831"/>
      <c r="CG328" s="831"/>
      <c r="CH328" s="831"/>
      <c r="CI328" s="831"/>
      <c r="CJ328" s="831"/>
      <c r="CK328" s="831"/>
      <c r="CL328" s="831"/>
      <c r="CM328" s="831"/>
      <c r="CN328" s="831"/>
      <c r="CO328" s="831"/>
      <c r="CP328" s="831"/>
      <c r="CQ328" s="831"/>
      <c r="CR328" s="831"/>
      <c r="CS328" s="831"/>
      <c r="CT328" s="831"/>
      <c r="CU328" s="831"/>
      <c r="CV328" s="831"/>
      <c r="CW328" s="831"/>
      <c r="CX328" s="831"/>
      <c r="CY328" s="831"/>
      <c r="CZ328" s="831"/>
      <c r="DA328" s="831"/>
      <c r="DB328" s="831"/>
      <c r="DC328" s="831"/>
      <c r="DD328" s="831"/>
      <c r="DE328" s="831"/>
      <c r="DF328" s="831"/>
      <c r="DG328" s="831"/>
      <c r="DH328" s="831"/>
      <c r="DI328" s="831"/>
      <c r="DJ328" s="831"/>
      <c r="DK328" s="831"/>
      <c r="DL328" s="831"/>
      <c r="DM328" s="831"/>
      <c r="DN328" s="831"/>
      <c r="DO328" s="831"/>
      <c r="DP328" s="831"/>
      <c r="DQ328" s="831"/>
      <c r="DR328" s="831"/>
      <c r="DS328" s="831"/>
      <c r="DT328" s="831"/>
      <c r="DU328" s="831"/>
      <c r="DV328" s="831"/>
      <c r="DW328" s="831"/>
      <c r="DX328" s="831"/>
      <c r="DY328" s="151"/>
      <c r="DZ328" s="151"/>
      <c r="EA328" s="151"/>
      <c r="EB328" s="151"/>
      <c r="EC328" s="151"/>
      <c r="ED328" s="200"/>
      <c r="EE328" s="243"/>
      <c r="EF328" s="243"/>
      <c r="EG328" s="243"/>
      <c r="EH328" s="243"/>
      <c r="EI328" s="243"/>
      <c r="EJ328" s="243"/>
      <c r="EK328" s="243"/>
      <c r="EL328" s="243"/>
      <c r="EM328" s="243"/>
      <c r="EN328" s="243"/>
      <c r="EO328" s="243"/>
      <c r="EP328" s="243"/>
      <c r="EQ328" s="243"/>
      <c r="ER328" s="243"/>
      <c r="ES328" s="243"/>
      <c r="ET328" s="243"/>
      <c r="EU328" s="243"/>
      <c r="EV328" s="243"/>
      <c r="EW328" s="243"/>
      <c r="EX328" s="243"/>
      <c r="EY328" s="243"/>
      <c r="EZ328" s="243"/>
      <c r="FA328" s="243"/>
      <c r="FB328" s="243"/>
      <c r="FC328" s="243"/>
      <c r="FD328" s="243"/>
      <c r="FE328" s="243"/>
      <c r="FF328" s="243"/>
      <c r="FG328" s="243"/>
      <c r="FH328" s="243"/>
      <c r="FI328" s="243"/>
      <c r="FJ328" s="243"/>
      <c r="FK328" s="243"/>
      <c r="FL328" s="243"/>
      <c r="FM328" s="243"/>
      <c r="FN328" s="243"/>
      <c r="FO328" s="243"/>
      <c r="FP328" s="243"/>
      <c r="FQ328" s="243"/>
      <c r="FR328" s="243"/>
      <c r="FS328" s="243"/>
      <c r="FT328" s="243"/>
      <c r="FU328" s="243"/>
      <c r="FV328" s="243"/>
      <c r="FW328" s="243"/>
      <c r="FX328" s="243"/>
      <c r="FY328" s="243"/>
      <c r="FZ328" s="243"/>
      <c r="GA328" s="243"/>
      <c r="GB328" s="243"/>
      <c r="GC328" s="243"/>
      <c r="GD328" s="243"/>
      <c r="GE328" s="243"/>
      <c r="GF328" s="243"/>
      <c r="GG328" s="243"/>
      <c r="GH328" s="243"/>
      <c r="GI328" s="243"/>
      <c r="GJ328" s="243"/>
      <c r="GK328" s="243"/>
      <c r="GL328" s="243"/>
      <c r="GM328" s="243"/>
    </row>
    <row r="330" spans="1:195" ht="18.75" customHeight="1">
      <c r="E330" s="152"/>
    </row>
    <row r="331" spans="1:195" ht="18.75" customHeight="1">
      <c r="E331" s="152"/>
    </row>
    <row r="332" spans="1:195" ht="18.75" customHeight="1">
      <c r="E332" s="152"/>
    </row>
    <row r="333" spans="1:195" ht="18.75" customHeight="1">
      <c r="E333" s="152"/>
    </row>
    <row r="334" spans="1:195" ht="18.75" customHeight="1">
      <c r="E334" s="152"/>
    </row>
    <row r="348" spans="2:130" ht="18.7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BE348" s="758" t="s">
        <v>235</v>
      </c>
      <c r="BF348" s="759"/>
      <c r="BG348" s="759"/>
      <c r="BH348" s="759"/>
      <c r="BI348" s="759"/>
      <c r="BJ348" s="759"/>
      <c r="BK348" s="759"/>
      <c r="BL348" s="760"/>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DS348" s="758" t="s">
        <v>223</v>
      </c>
      <c r="DT348" s="759"/>
      <c r="DU348" s="759"/>
      <c r="DV348" s="759"/>
      <c r="DW348" s="759"/>
      <c r="DX348" s="759"/>
      <c r="DY348" s="759"/>
      <c r="DZ348" s="760"/>
    </row>
    <row r="349" spans="2:130" ht="18.75" customHeight="1">
      <c r="B349" s="58"/>
      <c r="BE349" s="761"/>
      <c r="BF349" s="762"/>
      <c r="BG349" s="762"/>
      <c r="BH349" s="762"/>
      <c r="BI349" s="762"/>
      <c r="BJ349" s="762"/>
      <c r="BK349" s="762"/>
      <c r="BL349" s="763"/>
      <c r="BP349" s="58"/>
      <c r="DS349" s="761"/>
      <c r="DT349" s="762"/>
      <c r="DU349" s="762"/>
      <c r="DV349" s="762"/>
      <c r="DW349" s="762"/>
      <c r="DX349" s="762"/>
      <c r="DY349" s="762"/>
      <c r="DZ349" s="763"/>
    </row>
    <row r="350" spans="2:130" ht="18.75" customHeight="1">
      <c r="B350" s="58"/>
      <c r="C350" s="155" t="s">
        <v>36</v>
      </c>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BP350" s="58"/>
      <c r="BQ350" s="155" t="s">
        <v>36</v>
      </c>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row>
    <row r="351" spans="2:130" ht="18.75" customHeight="1">
      <c r="B351" s="58"/>
      <c r="C351" s="59"/>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BP351" s="58"/>
      <c r="BQ351" s="59"/>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row>
    <row r="352" spans="2:130" ht="18.75" customHeight="1" thickBo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row>
    <row r="353" spans="2:146" ht="26.1" customHeight="1" thickBot="1">
      <c r="B353" s="58"/>
      <c r="C353" s="137" t="s">
        <v>447</v>
      </c>
      <c r="D353" s="138"/>
      <c r="E353" s="138"/>
      <c r="F353" s="138"/>
      <c r="G353" s="138"/>
      <c r="H353" s="139"/>
      <c r="I353" s="139"/>
      <c r="J353" s="139"/>
      <c r="K353" s="139"/>
      <c r="L353" s="139"/>
      <c r="M353" s="138" t="s">
        <v>95</v>
      </c>
      <c r="N353" s="829"/>
      <c r="O353" s="829"/>
      <c r="P353" s="829"/>
      <c r="Q353" s="829"/>
      <c r="R353" s="829"/>
      <c r="S353" s="829"/>
      <c r="T353" s="829"/>
      <c r="U353" s="829"/>
      <c r="V353" s="829"/>
      <c r="W353" s="829"/>
      <c r="X353" s="138" t="s">
        <v>96</v>
      </c>
      <c r="Y353" s="139"/>
      <c r="Z353" s="138" t="s">
        <v>95</v>
      </c>
      <c r="AA353" s="138" t="s">
        <v>97</v>
      </c>
      <c r="AB353" s="139"/>
      <c r="AC353" s="139"/>
      <c r="AD353" s="139"/>
      <c r="AE353" s="139"/>
      <c r="AF353" s="139"/>
      <c r="AG353" s="830"/>
      <c r="AH353" s="830"/>
      <c r="AI353" s="830"/>
      <c r="AJ353" s="830"/>
      <c r="AK353" s="830"/>
      <c r="AL353" s="830"/>
      <c r="AM353" s="830"/>
      <c r="AN353" s="830"/>
      <c r="AO353" s="830"/>
      <c r="AP353" s="830"/>
      <c r="AQ353" s="140" t="s">
        <v>96</v>
      </c>
      <c r="AR353" s="141"/>
      <c r="AX353" s="142"/>
      <c r="AY353" s="58"/>
      <c r="AZ353" s="58"/>
      <c r="BP353" s="58"/>
      <c r="BQ353" s="137" t="s">
        <v>447</v>
      </c>
      <c r="BR353" s="138"/>
      <c r="BS353" s="138"/>
      <c r="BT353" s="138"/>
      <c r="BU353" s="138"/>
      <c r="BV353" s="139"/>
      <c r="BW353" s="139"/>
      <c r="BX353" s="139"/>
      <c r="BY353" s="139"/>
      <c r="BZ353" s="139"/>
      <c r="CA353" s="138" t="s">
        <v>95</v>
      </c>
      <c r="CB353" s="829" t="s">
        <v>287</v>
      </c>
      <c r="CC353" s="829"/>
      <c r="CD353" s="829"/>
      <c r="CE353" s="829"/>
      <c r="CF353" s="829"/>
      <c r="CG353" s="829"/>
      <c r="CH353" s="829"/>
      <c r="CI353" s="829"/>
      <c r="CJ353" s="829"/>
      <c r="CK353" s="829"/>
      <c r="CL353" s="138" t="s">
        <v>96</v>
      </c>
      <c r="CM353" s="139"/>
      <c r="CN353" s="138" t="s">
        <v>95</v>
      </c>
      <c r="CO353" s="138" t="s">
        <v>97</v>
      </c>
      <c r="CP353" s="139"/>
      <c r="CQ353" s="139"/>
      <c r="CR353" s="139"/>
      <c r="CS353" s="139"/>
      <c r="CT353" s="139"/>
      <c r="CU353" s="830" t="s">
        <v>289</v>
      </c>
      <c r="CV353" s="830"/>
      <c r="CW353" s="830"/>
      <c r="CX353" s="830"/>
      <c r="CY353" s="830"/>
      <c r="CZ353" s="830"/>
      <c r="DA353" s="830"/>
      <c r="DB353" s="830"/>
      <c r="DC353" s="830"/>
      <c r="DD353" s="830"/>
      <c r="DE353" s="140" t="s">
        <v>96</v>
      </c>
      <c r="DF353" s="141"/>
      <c r="DL353" s="142"/>
      <c r="DM353" s="58"/>
      <c r="DN353" s="58"/>
    </row>
    <row r="354" spans="2:146" ht="18.75" customHeight="1" thickBot="1">
      <c r="B354" s="58"/>
      <c r="C354" s="58"/>
      <c r="D354" s="58"/>
      <c r="E354" s="143"/>
      <c r="F354" s="58"/>
      <c r="G354" s="58"/>
      <c r="H354" s="58"/>
      <c r="I354" s="58"/>
      <c r="J354" s="58"/>
      <c r="K354" s="58"/>
      <c r="L354" s="58"/>
      <c r="M354" s="58"/>
      <c r="N354" s="58"/>
      <c r="O354" s="58"/>
      <c r="P354" s="58"/>
      <c r="Q354" s="58"/>
      <c r="R354" s="58"/>
      <c r="S354" s="58"/>
      <c r="T354" s="58"/>
      <c r="U354" s="58"/>
      <c r="V354" s="58"/>
      <c r="W354" s="58"/>
      <c r="X354" s="58"/>
      <c r="Y354" s="58"/>
      <c r="Z354" s="58"/>
      <c r="BP354" s="58"/>
      <c r="BQ354" s="58"/>
      <c r="BR354" s="58"/>
      <c r="BS354" s="143"/>
      <c r="BT354" s="58"/>
      <c r="BU354" s="58"/>
      <c r="BV354" s="58"/>
      <c r="BW354" s="58"/>
      <c r="BX354" s="58"/>
      <c r="BY354" s="58"/>
      <c r="BZ354" s="58"/>
      <c r="CA354" s="58"/>
      <c r="CB354" s="58"/>
      <c r="CC354" s="58"/>
      <c r="CD354" s="58"/>
      <c r="CE354" s="58"/>
      <c r="CF354" s="58"/>
      <c r="CG354" s="58"/>
      <c r="CH354" s="58"/>
      <c r="CI354" s="58"/>
      <c r="CJ354" s="58"/>
      <c r="CK354" s="58"/>
      <c r="CL354" s="58"/>
      <c r="CM354" s="58"/>
      <c r="CN354" s="58"/>
    </row>
    <row r="355" spans="2:146" ht="18.75" customHeight="1">
      <c r="B355" s="58"/>
      <c r="C355" s="58"/>
      <c r="D355" s="58"/>
      <c r="E355" s="143"/>
      <c r="F355" s="58"/>
      <c r="I355" s="814" t="s">
        <v>448</v>
      </c>
      <c r="J355" s="815"/>
      <c r="K355" s="815"/>
      <c r="L355" s="815"/>
      <c r="M355" s="815"/>
      <c r="N355" s="815"/>
      <c r="O355" s="815"/>
      <c r="P355" s="816"/>
      <c r="Q355" s="823" t="s">
        <v>85</v>
      </c>
      <c r="R355" s="824"/>
      <c r="S355" s="824"/>
      <c r="T355" s="824"/>
      <c r="U355" s="824"/>
      <c r="V355" s="824"/>
      <c r="W355" s="824"/>
      <c r="X355" s="824"/>
      <c r="Y355" s="824"/>
      <c r="Z355" s="824"/>
      <c r="AA355" s="824"/>
      <c r="AB355" s="824"/>
      <c r="AC355" s="824"/>
      <c r="AD355" s="824"/>
      <c r="AE355" s="824"/>
      <c r="AF355" s="824"/>
      <c r="AG355" s="824"/>
      <c r="AH355" s="824"/>
      <c r="AI355" s="824"/>
      <c r="AJ355" s="825"/>
      <c r="AK355" s="823" t="s">
        <v>444</v>
      </c>
      <c r="AL355" s="824"/>
      <c r="AM355" s="824"/>
      <c r="AN355" s="824"/>
      <c r="AO355" s="824"/>
      <c r="AP355" s="824"/>
      <c r="AQ355" s="824"/>
      <c r="AR355" s="824"/>
      <c r="AS355" s="824"/>
      <c r="AT355" s="824"/>
      <c r="AU355" s="824"/>
      <c r="AV355" s="824"/>
      <c r="AW355" s="824"/>
      <c r="AX355" s="824"/>
      <c r="AY355" s="824"/>
      <c r="AZ355" s="824"/>
      <c r="BA355" s="824"/>
      <c r="BB355" s="824"/>
      <c r="BC355" s="824"/>
      <c r="BD355" s="824"/>
      <c r="BE355" s="824"/>
      <c r="BF355" s="824"/>
      <c r="BG355" s="824"/>
      <c r="BH355" s="825"/>
      <c r="BP355" s="58"/>
      <c r="BQ355" s="58"/>
      <c r="BR355" s="58"/>
      <c r="BS355" s="143"/>
      <c r="BT355" s="58"/>
      <c r="BW355" s="814" t="s">
        <v>448</v>
      </c>
      <c r="BX355" s="815"/>
      <c r="BY355" s="815"/>
      <c r="BZ355" s="815"/>
      <c r="CA355" s="815"/>
      <c r="CB355" s="815"/>
      <c r="CC355" s="815"/>
      <c r="CD355" s="816"/>
      <c r="CE355" s="823" t="s">
        <v>98</v>
      </c>
      <c r="CF355" s="824"/>
      <c r="CG355" s="824"/>
      <c r="CH355" s="824"/>
      <c r="CI355" s="824"/>
      <c r="CJ355" s="824"/>
      <c r="CK355" s="824"/>
      <c r="CL355" s="824"/>
      <c r="CM355" s="824"/>
      <c r="CN355" s="824"/>
      <c r="CO355" s="824"/>
      <c r="CP355" s="824"/>
      <c r="CQ355" s="824"/>
      <c r="CR355" s="824"/>
      <c r="CS355" s="824"/>
      <c r="CT355" s="824"/>
      <c r="CU355" s="824"/>
      <c r="CV355" s="824"/>
      <c r="CW355" s="824"/>
      <c r="CX355" s="825"/>
      <c r="CY355" s="823" t="s">
        <v>99</v>
      </c>
      <c r="CZ355" s="824"/>
      <c r="DA355" s="824"/>
      <c r="DB355" s="824"/>
      <c r="DC355" s="824"/>
      <c r="DD355" s="824"/>
      <c r="DE355" s="824"/>
      <c r="DF355" s="824"/>
      <c r="DG355" s="824"/>
      <c r="DH355" s="824"/>
      <c r="DI355" s="824"/>
      <c r="DJ355" s="824"/>
      <c r="DK355" s="824"/>
      <c r="DL355" s="824"/>
      <c r="DM355" s="824"/>
      <c r="DN355" s="824"/>
      <c r="DO355" s="824"/>
      <c r="DP355" s="824"/>
      <c r="DQ355" s="824"/>
      <c r="DR355" s="824"/>
      <c r="DS355" s="824"/>
      <c r="DT355" s="824"/>
      <c r="DU355" s="824"/>
      <c r="DV355" s="825"/>
    </row>
    <row r="356" spans="2:146" ht="18.75" customHeight="1" thickBot="1">
      <c r="B356" s="58"/>
      <c r="C356" s="58"/>
      <c r="D356" s="58"/>
      <c r="E356" s="143"/>
      <c r="F356" s="58"/>
      <c r="I356" s="817"/>
      <c r="J356" s="818"/>
      <c r="K356" s="818"/>
      <c r="L356" s="818"/>
      <c r="M356" s="818"/>
      <c r="N356" s="818"/>
      <c r="O356" s="818"/>
      <c r="P356" s="819"/>
      <c r="Q356" s="826"/>
      <c r="R356" s="827"/>
      <c r="S356" s="827"/>
      <c r="T356" s="827"/>
      <c r="U356" s="827"/>
      <c r="V356" s="827"/>
      <c r="W356" s="827"/>
      <c r="X356" s="827"/>
      <c r="Y356" s="827"/>
      <c r="Z356" s="827"/>
      <c r="AA356" s="827"/>
      <c r="AB356" s="827"/>
      <c r="AC356" s="827"/>
      <c r="AD356" s="827"/>
      <c r="AE356" s="827"/>
      <c r="AF356" s="827"/>
      <c r="AG356" s="827"/>
      <c r="AH356" s="827"/>
      <c r="AI356" s="827"/>
      <c r="AJ356" s="828"/>
      <c r="AK356" s="826"/>
      <c r="AL356" s="827"/>
      <c r="AM356" s="827"/>
      <c r="AN356" s="827"/>
      <c r="AO356" s="827"/>
      <c r="AP356" s="827"/>
      <c r="AQ356" s="827"/>
      <c r="AR356" s="827"/>
      <c r="AS356" s="827"/>
      <c r="AT356" s="827"/>
      <c r="AU356" s="827"/>
      <c r="AV356" s="827"/>
      <c r="AW356" s="827"/>
      <c r="AX356" s="827"/>
      <c r="AY356" s="827"/>
      <c r="AZ356" s="827"/>
      <c r="BA356" s="827"/>
      <c r="BB356" s="827"/>
      <c r="BC356" s="827"/>
      <c r="BD356" s="827"/>
      <c r="BE356" s="827"/>
      <c r="BF356" s="827"/>
      <c r="BG356" s="827"/>
      <c r="BH356" s="828"/>
      <c r="BP356" s="58"/>
      <c r="BQ356" s="58"/>
      <c r="BR356" s="58"/>
      <c r="BS356" s="143"/>
      <c r="BT356" s="58"/>
      <c r="BW356" s="817"/>
      <c r="BX356" s="818"/>
      <c r="BY356" s="818"/>
      <c r="BZ356" s="818"/>
      <c r="CA356" s="818"/>
      <c r="CB356" s="818"/>
      <c r="CC356" s="818"/>
      <c r="CD356" s="819"/>
      <c r="CE356" s="826"/>
      <c r="CF356" s="827"/>
      <c r="CG356" s="827"/>
      <c r="CH356" s="827"/>
      <c r="CI356" s="827"/>
      <c r="CJ356" s="827"/>
      <c r="CK356" s="827"/>
      <c r="CL356" s="827"/>
      <c r="CM356" s="827"/>
      <c r="CN356" s="827"/>
      <c r="CO356" s="827"/>
      <c r="CP356" s="827"/>
      <c r="CQ356" s="827"/>
      <c r="CR356" s="827"/>
      <c r="CS356" s="827"/>
      <c r="CT356" s="827"/>
      <c r="CU356" s="827"/>
      <c r="CV356" s="827"/>
      <c r="CW356" s="827"/>
      <c r="CX356" s="828"/>
      <c r="CY356" s="826"/>
      <c r="CZ356" s="827"/>
      <c r="DA356" s="827"/>
      <c r="DB356" s="827"/>
      <c r="DC356" s="827"/>
      <c r="DD356" s="827"/>
      <c r="DE356" s="827"/>
      <c r="DF356" s="827"/>
      <c r="DG356" s="827"/>
      <c r="DH356" s="827"/>
      <c r="DI356" s="827"/>
      <c r="DJ356" s="827"/>
      <c r="DK356" s="827"/>
      <c r="DL356" s="827"/>
      <c r="DM356" s="827"/>
      <c r="DN356" s="827"/>
      <c r="DO356" s="827"/>
      <c r="DP356" s="827"/>
      <c r="DQ356" s="827"/>
      <c r="DR356" s="827"/>
      <c r="DS356" s="827"/>
      <c r="DT356" s="827"/>
      <c r="DU356" s="827"/>
      <c r="DV356" s="828"/>
    </row>
    <row r="357" spans="2:146" ht="18.75" customHeight="1">
      <c r="B357" s="58"/>
      <c r="C357" s="58"/>
      <c r="D357" s="58"/>
      <c r="E357" s="143"/>
      <c r="F357" s="58"/>
      <c r="I357" s="817"/>
      <c r="J357" s="818"/>
      <c r="K357" s="818"/>
      <c r="L357" s="818"/>
      <c r="M357" s="818"/>
      <c r="N357" s="818"/>
      <c r="O357" s="818"/>
      <c r="P357" s="819"/>
      <c r="Q357" s="278"/>
      <c r="R357" s="279"/>
      <c r="S357" s="279"/>
      <c r="T357" s="279"/>
      <c r="U357" s="279"/>
      <c r="V357" s="279"/>
      <c r="W357" s="279"/>
      <c r="X357" s="279"/>
      <c r="Y357" s="279"/>
      <c r="Z357" s="279"/>
      <c r="AA357" s="279"/>
      <c r="AB357" s="279"/>
      <c r="AC357" s="279"/>
      <c r="AD357" s="279"/>
      <c r="AE357" s="279"/>
      <c r="AF357" s="279"/>
      <c r="AG357" s="279"/>
      <c r="AH357" s="279"/>
      <c r="AI357" s="279"/>
      <c r="AJ357" s="144"/>
      <c r="AK357" s="279"/>
      <c r="AL357" s="279"/>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145"/>
      <c r="BP357" s="58"/>
      <c r="BQ357" s="58"/>
      <c r="BR357" s="58"/>
      <c r="BS357" s="143"/>
      <c r="BT357" s="58"/>
      <c r="BW357" s="817"/>
      <c r="BX357" s="818"/>
      <c r="BY357" s="818"/>
      <c r="BZ357" s="818"/>
      <c r="CA357" s="818"/>
      <c r="CB357" s="818"/>
      <c r="CC357" s="818"/>
      <c r="CD357" s="819"/>
      <c r="CE357" s="278"/>
      <c r="CF357" s="279"/>
      <c r="CG357" s="279"/>
      <c r="CH357" s="279"/>
      <c r="CI357" s="279"/>
      <c r="CJ357" s="279"/>
      <c r="CK357" s="279"/>
      <c r="CL357" s="279"/>
      <c r="CM357" s="279"/>
      <c r="CN357" s="279"/>
      <c r="CO357" s="279"/>
      <c r="CP357" s="279"/>
      <c r="CQ357" s="279"/>
      <c r="CR357" s="279"/>
      <c r="CS357" s="279"/>
      <c r="CT357" s="279"/>
      <c r="CU357" s="279"/>
      <c r="CV357" s="279"/>
      <c r="CW357" s="279"/>
      <c r="CX357" s="144"/>
      <c r="CY357" s="279"/>
      <c r="CZ357" s="279"/>
      <c r="DA357" s="276"/>
      <c r="DB357" s="276"/>
      <c r="DC357" s="276"/>
      <c r="DD357" s="276"/>
      <c r="DE357" s="276"/>
      <c r="DF357" s="276"/>
      <c r="DG357" s="276"/>
      <c r="DH357" s="276"/>
      <c r="DI357" s="276"/>
      <c r="DJ357" s="276"/>
      <c r="DK357" s="276"/>
      <c r="DL357" s="276"/>
      <c r="DM357" s="276"/>
      <c r="DN357" s="276"/>
      <c r="DO357" s="276"/>
      <c r="DP357" s="276"/>
      <c r="DQ357" s="276"/>
      <c r="DR357" s="276"/>
      <c r="DS357" s="276"/>
      <c r="DT357" s="276"/>
      <c r="DU357" s="276"/>
      <c r="DV357" s="145"/>
    </row>
    <row r="358" spans="2:146" ht="18.75" customHeight="1" thickBot="1">
      <c r="B358" s="58"/>
      <c r="C358" s="58"/>
      <c r="D358" s="58"/>
      <c r="E358" s="146"/>
      <c r="F358" s="147"/>
      <c r="G358" s="86"/>
      <c r="H358" s="86"/>
      <c r="I358" s="817"/>
      <c r="J358" s="818"/>
      <c r="K358" s="818"/>
      <c r="L358" s="818"/>
      <c r="M358" s="818"/>
      <c r="N358" s="818"/>
      <c r="O358" s="818"/>
      <c r="P358" s="819"/>
      <c r="Q358" s="807" t="s">
        <v>300</v>
      </c>
      <c r="R358" s="808"/>
      <c r="S358" s="808"/>
      <c r="T358" s="808"/>
      <c r="U358" s="808" t="s">
        <v>100</v>
      </c>
      <c r="V358" s="808"/>
      <c r="W358" s="777"/>
      <c r="X358" s="777"/>
      <c r="Y358" s="777"/>
      <c r="Z358" s="777"/>
      <c r="AA358" s="777"/>
      <c r="AB358" s="777"/>
      <c r="AC358" s="777"/>
      <c r="AD358" s="777"/>
      <c r="AE358" s="777"/>
      <c r="AF358" s="777"/>
      <c r="AG358" s="58" t="s">
        <v>101</v>
      </c>
      <c r="AH358" s="58"/>
      <c r="AI358" s="58"/>
      <c r="AJ358" s="148"/>
      <c r="AK358" s="58"/>
      <c r="AL358" s="806" t="s">
        <v>52</v>
      </c>
      <c r="AM358" s="806"/>
      <c r="AN358" s="92" t="s">
        <v>449</v>
      </c>
      <c r="AO358" s="92"/>
      <c r="AP358" s="92"/>
      <c r="AQ358" s="92"/>
      <c r="AR358" s="92"/>
      <c r="AS358" s="92"/>
      <c r="AT358" s="92"/>
      <c r="AU358" s="92"/>
      <c r="AV358" s="92"/>
      <c r="AW358" s="92"/>
      <c r="AX358" s="92"/>
      <c r="AY358" s="92"/>
      <c r="AZ358" s="92"/>
      <c r="BA358" s="92"/>
      <c r="BB358" s="92"/>
      <c r="BC358" s="92"/>
      <c r="BD358" s="92"/>
      <c r="BE358" s="92"/>
      <c r="BF358" s="92"/>
      <c r="BG358" s="92"/>
      <c r="BH358" s="148"/>
      <c r="BP358" s="58"/>
      <c r="BQ358" s="58"/>
      <c r="BR358" s="58"/>
      <c r="BS358" s="146"/>
      <c r="BT358" s="147"/>
      <c r="BU358" s="86"/>
      <c r="BV358" s="86"/>
      <c r="BW358" s="817"/>
      <c r="BX358" s="818"/>
      <c r="BY358" s="818"/>
      <c r="BZ358" s="818"/>
      <c r="CA358" s="818"/>
      <c r="CB358" s="818"/>
      <c r="CC358" s="818"/>
      <c r="CD358" s="819"/>
      <c r="CE358" s="807" t="s">
        <v>300</v>
      </c>
      <c r="CF358" s="808"/>
      <c r="CG358" s="808"/>
      <c r="CH358" s="808"/>
      <c r="CI358" s="808" t="s">
        <v>100</v>
      </c>
      <c r="CJ358" s="808"/>
      <c r="CK358" s="777" t="s">
        <v>445</v>
      </c>
      <c r="CL358" s="777"/>
      <c r="CM358" s="777"/>
      <c r="CN358" s="777"/>
      <c r="CO358" s="777"/>
      <c r="CP358" s="777"/>
      <c r="CQ358" s="777"/>
      <c r="CR358" s="777"/>
      <c r="CS358" s="777"/>
      <c r="CT358" s="777"/>
      <c r="CU358" s="58" t="s">
        <v>101</v>
      </c>
      <c r="CV358" s="58"/>
      <c r="CW358" s="58"/>
      <c r="CX358" s="148"/>
      <c r="CY358" s="58"/>
      <c r="CZ358" s="806" t="s">
        <v>52</v>
      </c>
      <c r="DA358" s="806"/>
      <c r="DB358" s="92" t="s">
        <v>449</v>
      </c>
      <c r="DC358" s="92"/>
      <c r="DD358" s="92"/>
      <c r="DE358" s="92"/>
      <c r="DF358" s="92"/>
      <c r="DG358" s="92"/>
      <c r="DH358" s="92"/>
      <c r="DI358" s="92"/>
      <c r="DJ358" s="92"/>
      <c r="DK358" s="92"/>
      <c r="DL358" s="92"/>
      <c r="DM358" s="92"/>
      <c r="DN358" s="92"/>
      <c r="DO358" s="92"/>
      <c r="DP358" s="92"/>
      <c r="DQ358" s="92"/>
      <c r="DR358" s="92"/>
      <c r="DS358" s="92"/>
      <c r="DT358" s="92"/>
      <c r="DU358" s="92"/>
      <c r="DV358" s="148"/>
      <c r="EE358" s="202"/>
      <c r="EF358" s="204"/>
      <c r="EG358" s="206"/>
      <c r="EH358" s="206"/>
      <c r="EI358" s="206"/>
      <c r="EJ358" s="206"/>
      <c r="EK358" s="206"/>
      <c r="EL358" s="206"/>
      <c r="EM358" s="206"/>
      <c r="EN358" s="206"/>
      <c r="EO358" s="206"/>
      <c r="EP358" s="206"/>
    </row>
    <row r="359" spans="2:146" ht="18.75" customHeight="1">
      <c r="B359" s="58"/>
      <c r="C359" s="58"/>
      <c r="D359" s="58"/>
      <c r="E359" s="143"/>
      <c r="F359" s="58"/>
      <c r="I359" s="817"/>
      <c r="J359" s="818"/>
      <c r="K359" s="818"/>
      <c r="L359" s="818"/>
      <c r="M359" s="818"/>
      <c r="N359" s="818"/>
      <c r="O359" s="818"/>
      <c r="P359" s="819"/>
      <c r="Q359" s="807" t="s">
        <v>301</v>
      </c>
      <c r="R359" s="808"/>
      <c r="S359" s="808"/>
      <c r="T359" s="808"/>
      <c r="U359" s="808" t="s">
        <v>100</v>
      </c>
      <c r="V359" s="808"/>
      <c r="W359" s="805"/>
      <c r="X359" s="805"/>
      <c r="Y359" s="90" t="s">
        <v>101</v>
      </c>
      <c r="Z359" s="58" t="s">
        <v>103</v>
      </c>
      <c r="AA359" s="58"/>
      <c r="AB359" s="58"/>
      <c r="AC359" s="58"/>
      <c r="AD359" s="58"/>
      <c r="AE359" s="58"/>
      <c r="AF359" s="58"/>
      <c r="AG359" s="58"/>
      <c r="AH359" s="58"/>
      <c r="AI359" s="58"/>
      <c r="AJ359" s="148"/>
      <c r="AK359" s="58"/>
      <c r="AL359" s="806" t="s">
        <v>52</v>
      </c>
      <c r="AM359" s="806"/>
      <c r="AN359" s="92" t="s">
        <v>102</v>
      </c>
      <c r="AO359" s="92"/>
      <c r="AP359" s="92"/>
      <c r="AQ359" s="92"/>
      <c r="AR359" s="92"/>
      <c r="AS359" s="92"/>
      <c r="AT359" s="92"/>
      <c r="AU359" s="92"/>
      <c r="AV359" s="92"/>
      <c r="AW359" s="92"/>
      <c r="AX359" s="92"/>
      <c r="AY359" s="92"/>
      <c r="AZ359" s="92"/>
      <c r="BA359" s="92"/>
      <c r="BB359" s="92"/>
      <c r="BC359" s="92"/>
      <c r="BD359" s="92"/>
      <c r="BE359" s="92"/>
      <c r="BF359" s="92"/>
      <c r="BG359" s="92"/>
      <c r="BH359" s="148"/>
      <c r="BP359" s="58"/>
      <c r="BQ359" s="58"/>
      <c r="BR359" s="58"/>
      <c r="BS359" s="143"/>
      <c r="BT359" s="58"/>
      <c r="BW359" s="817"/>
      <c r="BX359" s="818"/>
      <c r="BY359" s="818"/>
      <c r="BZ359" s="818"/>
      <c r="CA359" s="818"/>
      <c r="CB359" s="818"/>
      <c r="CC359" s="818"/>
      <c r="CD359" s="819"/>
      <c r="CE359" s="807" t="s">
        <v>301</v>
      </c>
      <c r="CF359" s="808"/>
      <c r="CG359" s="808"/>
      <c r="CH359" s="808"/>
      <c r="CI359" s="808" t="s">
        <v>100</v>
      </c>
      <c r="CJ359" s="808"/>
      <c r="CK359" s="805" t="s">
        <v>231</v>
      </c>
      <c r="CL359" s="805"/>
      <c r="CM359" s="90" t="s">
        <v>101</v>
      </c>
      <c r="CN359" s="58" t="s">
        <v>103</v>
      </c>
      <c r="CO359" s="58"/>
      <c r="CP359" s="58"/>
      <c r="CQ359" s="58"/>
      <c r="CR359" s="58"/>
      <c r="CS359" s="58"/>
      <c r="CT359" s="58"/>
      <c r="CU359" s="58"/>
      <c r="CV359" s="58"/>
      <c r="CW359" s="58"/>
      <c r="CX359" s="148"/>
      <c r="CY359" s="58"/>
      <c r="CZ359" s="806" t="s">
        <v>52</v>
      </c>
      <c r="DA359" s="806"/>
      <c r="DB359" s="92" t="s">
        <v>102</v>
      </c>
      <c r="DC359" s="92"/>
      <c r="DD359" s="92"/>
      <c r="DE359" s="92"/>
      <c r="DF359" s="92"/>
      <c r="DG359" s="92"/>
      <c r="DH359" s="92"/>
      <c r="DI359" s="92"/>
      <c r="DJ359" s="92"/>
      <c r="DK359" s="92"/>
      <c r="DL359" s="92"/>
      <c r="DM359" s="92"/>
      <c r="DN359" s="92"/>
      <c r="DO359" s="92"/>
      <c r="DP359" s="92"/>
      <c r="DQ359" s="92"/>
      <c r="DR359" s="92"/>
      <c r="DS359" s="92"/>
      <c r="DT359" s="92"/>
      <c r="DU359" s="92"/>
      <c r="DV359" s="148"/>
      <c r="EE359" s="202"/>
      <c r="EF359" s="204"/>
      <c r="EG359" s="206"/>
      <c r="EH359" s="206"/>
      <c r="EI359" s="206"/>
      <c r="EJ359" s="206"/>
      <c r="EK359" s="206"/>
      <c r="EL359" s="206"/>
      <c r="EM359" s="206"/>
      <c r="EN359" s="206"/>
      <c r="EO359" s="206"/>
      <c r="EP359" s="206"/>
    </row>
    <row r="360" spans="2:146" ht="18.75" customHeight="1">
      <c r="B360" s="58"/>
      <c r="C360" s="58"/>
      <c r="D360" s="58"/>
      <c r="E360" s="143"/>
      <c r="F360" s="58"/>
      <c r="I360" s="817"/>
      <c r="J360" s="818"/>
      <c r="K360" s="818"/>
      <c r="L360" s="818"/>
      <c r="M360" s="818"/>
      <c r="N360" s="818"/>
      <c r="O360" s="818"/>
      <c r="P360" s="819"/>
      <c r="Q360" s="807" t="s">
        <v>105</v>
      </c>
      <c r="R360" s="808"/>
      <c r="S360" s="808"/>
      <c r="T360" s="808"/>
      <c r="U360" s="805"/>
      <c r="V360" s="805"/>
      <c r="W360" s="805"/>
      <c r="X360" s="805"/>
      <c r="Y360" s="805"/>
      <c r="Z360" s="805"/>
      <c r="AA360" s="805"/>
      <c r="AB360" s="805"/>
      <c r="AC360" s="805"/>
      <c r="AD360" s="805"/>
      <c r="AE360" s="805"/>
      <c r="AF360" s="805"/>
      <c r="AG360" s="58"/>
      <c r="AH360" s="58"/>
      <c r="AI360" s="58"/>
      <c r="AJ360" s="148"/>
      <c r="AK360" s="58"/>
      <c r="AL360" s="806" t="s">
        <v>52</v>
      </c>
      <c r="AM360" s="806"/>
      <c r="AN360" s="92" t="s">
        <v>104</v>
      </c>
      <c r="AO360" s="92"/>
      <c r="AP360" s="92"/>
      <c r="AQ360" s="92"/>
      <c r="AR360" s="92"/>
      <c r="AS360" s="92"/>
      <c r="AT360" s="92"/>
      <c r="AU360" s="92"/>
      <c r="AV360" s="92"/>
      <c r="AW360" s="92"/>
      <c r="AX360" s="92"/>
      <c r="AY360" s="92"/>
      <c r="AZ360" s="92"/>
      <c r="BA360" s="92"/>
      <c r="BB360" s="92"/>
      <c r="BC360" s="92"/>
      <c r="BD360" s="92"/>
      <c r="BE360" s="92"/>
      <c r="BF360" s="92"/>
      <c r="BG360" s="92"/>
      <c r="BH360" s="148"/>
      <c r="BP360" s="58"/>
      <c r="BQ360" s="58"/>
      <c r="BR360" s="58"/>
      <c r="BS360" s="143"/>
      <c r="BT360" s="58"/>
      <c r="BW360" s="817"/>
      <c r="BX360" s="818"/>
      <c r="BY360" s="818"/>
      <c r="BZ360" s="818"/>
      <c r="CA360" s="818"/>
      <c r="CB360" s="818"/>
      <c r="CC360" s="818"/>
      <c r="CD360" s="819"/>
      <c r="CE360" s="807" t="s">
        <v>105</v>
      </c>
      <c r="CF360" s="808"/>
      <c r="CG360" s="808"/>
      <c r="CH360" s="808"/>
      <c r="CI360" s="805" t="s">
        <v>290</v>
      </c>
      <c r="CJ360" s="805"/>
      <c r="CK360" s="805"/>
      <c r="CL360" s="805"/>
      <c r="CM360" s="805"/>
      <c r="CN360" s="805"/>
      <c r="CO360" s="805"/>
      <c r="CP360" s="805"/>
      <c r="CQ360" s="805"/>
      <c r="CR360" s="805"/>
      <c r="CS360" s="805"/>
      <c r="CT360" s="805"/>
      <c r="CU360" s="58"/>
      <c r="CV360" s="58"/>
      <c r="CW360" s="58"/>
      <c r="CX360" s="148"/>
      <c r="CY360" s="58"/>
      <c r="CZ360" s="806" t="s">
        <v>52</v>
      </c>
      <c r="DA360" s="806"/>
      <c r="DB360" s="92" t="s">
        <v>104</v>
      </c>
      <c r="DC360" s="92"/>
      <c r="DD360" s="92"/>
      <c r="DE360" s="92"/>
      <c r="DF360" s="92"/>
      <c r="DG360" s="92"/>
      <c r="DH360" s="92"/>
      <c r="DI360" s="92"/>
      <c r="DJ360" s="92"/>
      <c r="DK360" s="92"/>
      <c r="DL360" s="92"/>
      <c r="DM360" s="92"/>
      <c r="DN360" s="92"/>
      <c r="DO360" s="92"/>
      <c r="DP360" s="92"/>
      <c r="DQ360" s="92"/>
      <c r="DR360" s="92"/>
      <c r="DS360" s="92"/>
      <c r="DT360" s="92"/>
      <c r="DU360" s="92"/>
      <c r="DV360" s="148"/>
      <c r="EE360" s="202"/>
      <c r="EF360" s="204"/>
      <c r="EG360" s="203"/>
      <c r="EH360" s="203"/>
      <c r="EI360" s="203"/>
      <c r="EJ360" s="203"/>
      <c r="EK360" s="203"/>
      <c r="EL360" s="203"/>
      <c r="EM360" s="203"/>
      <c r="EN360" s="203"/>
      <c r="EO360" s="203"/>
      <c r="EP360" s="206"/>
    </row>
    <row r="361" spans="2:146" ht="18.75" customHeight="1">
      <c r="B361" s="58"/>
      <c r="C361" s="58"/>
      <c r="D361" s="58"/>
      <c r="E361" s="143"/>
      <c r="F361" s="58"/>
      <c r="I361" s="817"/>
      <c r="J361" s="818"/>
      <c r="K361" s="818"/>
      <c r="L361" s="818"/>
      <c r="M361" s="818"/>
      <c r="N361" s="818"/>
      <c r="O361" s="818"/>
      <c r="P361" s="819"/>
      <c r="Q361" s="807" t="s">
        <v>105</v>
      </c>
      <c r="R361" s="808"/>
      <c r="S361" s="808"/>
      <c r="T361" s="808"/>
      <c r="U361" s="805"/>
      <c r="V361" s="805"/>
      <c r="W361" s="805"/>
      <c r="X361" s="805"/>
      <c r="Y361" s="805"/>
      <c r="Z361" s="805"/>
      <c r="AA361" s="805"/>
      <c r="AB361" s="805"/>
      <c r="AC361" s="805"/>
      <c r="AD361" s="805"/>
      <c r="AE361" s="805"/>
      <c r="AF361" s="805"/>
      <c r="AG361" s="58"/>
      <c r="AH361" s="58"/>
      <c r="AI361" s="58"/>
      <c r="AJ361" s="148"/>
      <c r="AK361" s="58"/>
      <c r="AL361" s="806" t="s">
        <v>52</v>
      </c>
      <c r="AM361" s="806"/>
      <c r="AN361" s="92" t="s">
        <v>106</v>
      </c>
      <c r="AO361" s="92"/>
      <c r="AP361" s="92"/>
      <c r="AQ361" s="92"/>
      <c r="AR361" s="92"/>
      <c r="AS361" s="92"/>
      <c r="AT361" s="92"/>
      <c r="AU361" s="92"/>
      <c r="AV361" s="92"/>
      <c r="AW361" s="92"/>
      <c r="AX361" s="92"/>
      <c r="AY361" s="92"/>
      <c r="AZ361" s="92"/>
      <c r="BA361" s="92"/>
      <c r="BB361" s="92"/>
      <c r="BC361" s="92"/>
      <c r="BD361" s="92"/>
      <c r="BE361" s="92"/>
      <c r="BF361" s="92"/>
      <c r="BG361" s="92"/>
      <c r="BH361" s="148"/>
      <c r="BP361" s="58"/>
      <c r="BQ361" s="58"/>
      <c r="BR361" s="58"/>
      <c r="BS361" s="143"/>
      <c r="BT361" s="58"/>
      <c r="BW361" s="817"/>
      <c r="BX361" s="818"/>
      <c r="BY361" s="818"/>
      <c r="BZ361" s="818"/>
      <c r="CA361" s="818"/>
      <c r="CB361" s="818"/>
      <c r="CC361" s="818"/>
      <c r="CD361" s="819"/>
      <c r="CE361" s="807" t="s">
        <v>105</v>
      </c>
      <c r="CF361" s="808"/>
      <c r="CG361" s="808"/>
      <c r="CH361" s="808"/>
      <c r="CI361" s="805" t="s">
        <v>290</v>
      </c>
      <c r="CJ361" s="805"/>
      <c r="CK361" s="805"/>
      <c r="CL361" s="805"/>
      <c r="CM361" s="805"/>
      <c r="CN361" s="805"/>
      <c r="CO361" s="805"/>
      <c r="CP361" s="805"/>
      <c r="CQ361" s="805"/>
      <c r="CR361" s="805"/>
      <c r="CS361" s="805"/>
      <c r="CT361" s="805"/>
      <c r="CU361" s="58"/>
      <c r="CV361" s="58"/>
      <c r="CW361" s="58"/>
      <c r="CX361" s="148"/>
      <c r="CY361" s="58"/>
      <c r="CZ361" s="806" t="s">
        <v>52</v>
      </c>
      <c r="DA361" s="806"/>
      <c r="DB361" s="92" t="s">
        <v>106</v>
      </c>
      <c r="DC361" s="92"/>
      <c r="DD361" s="92"/>
      <c r="DE361" s="92"/>
      <c r="DF361" s="92"/>
      <c r="DG361" s="92"/>
      <c r="DH361" s="92"/>
      <c r="DI361" s="92"/>
      <c r="DJ361" s="92"/>
      <c r="DK361" s="92"/>
      <c r="DL361" s="92"/>
      <c r="DM361" s="92"/>
      <c r="DN361" s="92"/>
      <c r="DO361" s="92"/>
      <c r="DP361" s="92"/>
      <c r="DQ361" s="92"/>
      <c r="DR361" s="92"/>
      <c r="DS361" s="92"/>
      <c r="DT361" s="92"/>
      <c r="DU361" s="92"/>
      <c r="DV361" s="148"/>
      <c r="EE361" s="202"/>
      <c r="EF361" s="204"/>
      <c r="EG361" s="203"/>
      <c r="EH361" s="203"/>
      <c r="EI361" s="203"/>
      <c r="EJ361" s="203"/>
      <c r="EK361" s="203"/>
      <c r="EL361" s="203"/>
      <c r="EM361" s="203"/>
      <c r="EN361" s="203"/>
      <c r="EO361" s="203"/>
      <c r="EP361" s="206"/>
    </row>
    <row r="362" spans="2:146" ht="18.75" customHeight="1">
      <c r="B362" s="58"/>
      <c r="C362" s="58"/>
      <c r="D362" s="58"/>
      <c r="E362" s="143"/>
      <c r="F362" s="58"/>
      <c r="I362" s="817"/>
      <c r="J362" s="818"/>
      <c r="K362" s="818"/>
      <c r="L362" s="818"/>
      <c r="M362" s="818"/>
      <c r="N362" s="818"/>
      <c r="O362" s="818"/>
      <c r="P362" s="819"/>
      <c r="Q362" s="143"/>
      <c r="R362" s="58"/>
      <c r="S362" s="58"/>
      <c r="T362" s="58"/>
      <c r="U362" s="58"/>
      <c r="V362" s="58"/>
      <c r="W362" s="58"/>
      <c r="X362" s="58"/>
      <c r="Y362" s="58"/>
      <c r="Z362" s="58"/>
      <c r="AA362" s="58"/>
      <c r="AB362" s="58"/>
      <c r="AC362" s="58"/>
      <c r="AD362" s="58"/>
      <c r="AE362" s="58"/>
      <c r="AF362" s="58"/>
      <c r="AG362" s="58"/>
      <c r="AH362" s="58"/>
      <c r="AI362" s="58"/>
      <c r="AJ362" s="148"/>
      <c r="AK362" s="58"/>
      <c r="AL362" s="806" t="s">
        <v>52</v>
      </c>
      <c r="AM362" s="806"/>
      <c r="AN362" s="92" t="s">
        <v>107</v>
      </c>
      <c r="AO362" s="92"/>
      <c r="AP362" s="92"/>
      <c r="AQ362" s="92"/>
      <c r="AR362" s="92"/>
      <c r="AS362" s="92"/>
      <c r="AT362" s="92"/>
      <c r="AU362" s="92"/>
      <c r="AV362" s="92"/>
      <c r="AW362" s="92"/>
      <c r="AX362" s="92"/>
      <c r="AY362" s="92"/>
      <c r="AZ362" s="92"/>
      <c r="BA362" s="92"/>
      <c r="BB362" s="92"/>
      <c r="BC362" s="92"/>
      <c r="BD362" s="92"/>
      <c r="BE362" s="92"/>
      <c r="BF362" s="92"/>
      <c r="BG362" s="92"/>
      <c r="BH362" s="148"/>
      <c r="BP362" s="58"/>
      <c r="BQ362" s="58"/>
      <c r="BR362" s="58"/>
      <c r="BS362" s="143"/>
      <c r="BT362" s="58"/>
      <c r="BW362" s="817"/>
      <c r="BX362" s="818"/>
      <c r="BY362" s="818"/>
      <c r="BZ362" s="818"/>
      <c r="CA362" s="818"/>
      <c r="CB362" s="818"/>
      <c r="CC362" s="818"/>
      <c r="CD362" s="819"/>
      <c r="CU362" s="58"/>
      <c r="CV362" s="58"/>
      <c r="CW362" s="58"/>
      <c r="CX362" s="148"/>
      <c r="CY362" s="58"/>
      <c r="CZ362" s="806" t="s">
        <v>52</v>
      </c>
      <c r="DA362" s="806"/>
      <c r="DB362" s="92" t="s">
        <v>107</v>
      </c>
      <c r="DC362" s="92"/>
      <c r="DD362" s="92"/>
      <c r="DE362" s="92"/>
      <c r="DF362" s="92"/>
      <c r="DG362" s="92"/>
      <c r="DH362" s="92"/>
      <c r="DI362" s="92"/>
      <c r="DJ362" s="92"/>
      <c r="DK362" s="92"/>
      <c r="DL362" s="92"/>
      <c r="DM362" s="92"/>
      <c r="DN362" s="92"/>
      <c r="DO362" s="92"/>
      <c r="DP362" s="92"/>
      <c r="DQ362" s="92"/>
      <c r="DR362" s="92"/>
      <c r="DS362" s="92"/>
      <c r="DT362" s="92"/>
      <c r="DU362" s="92"/>
      <c r="DV362" s="148"/>
      <c r="EE362" s="202"/>
      <c r="EF362" s="204"/>
      <c r="EG362" s="203"/>
      <c r="EH362" s="203"/>
      <c r="EI362" s="203"/>
      <c r="EJ362" s="203"/>
      <c r="EK362" s="203"/>
      <c r="EL362" s="203"/>
      <c r="EM362" s="203"/>
      <c r="EN362" s="203"/>
      <c r="EO362" s="203"/>
      <c r="EP362" s="206"/>
    </row>
    <row r="363" spans="2:146" ht="18.75" customHeight="1" thickBot="1">
      <c r="B363" s="58"/>
      <c r="C363" s="58"/>
      <c r="D363" s="58"/>
      <c r="E363" s="143"/>
      <c r="F363" s="58"/>
      <c r="I363" s="820"/>
      <c r="J363" s="821"/>
      <c r="K363" s="821"/>
      <c r="L363" s="821"/>
      <c r="M363" s="821"/>
      <c r="N363" s="821"/>
      <c r="O363" s="821"/>
      <c r="P363" s="822"/>
      <c r="Q363" s="146"/>
      <c r="R363" s="147"/>
      <c r="S363" s="147"/>
      <c r="T363" s="147"/>
      <c r="U363" s="147"/>
      <c r="V363" s="147"/>
      <c r="W363" s="147"/>
      <c r="X363" s="147"/>
      <c r="Y363" s="147"/>
      <c r="Z363" s="147"/>
      <c r="AA363" s="147"/>
      <c r="AB363" s="147"/>
      <c r="AC363" s="147"/>
      <c r="AD363" s="147"/>
      <c r="AE363" s="147"/>
      <c r="AF363" s="147"/>
      <c r="AG363" s="147"/>
      <c r="AH363" s="147"/>
      <c r="AI363" s="147"/>
      <c r="AJ363" s="149"/>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9"/>
      <c r="BP363" s="58"/>
      <c r="BQ363" s="58"/>
      <c r="BR363" s="58"/>
      <c r="BS363" s="143"/>
      <c r="BT363" s="58"/>
      <c r="BW363" s="820"/>
      <c r="BX363" s="821"/>
      <c r="BY363" s="821"/>
      <c r="BZ363" s="821"/>
      <c r="CA363" s="821"/>
      <c r="CB363" s="821"/>
      <c r="CC363" s="821"/>
      <c r="CD363" s="822"/>
      <c r="CE363" s="146"/>
      <c r="CF363" s="147"/>
      <c r="CG363" s="147"/>
      <c r="CH363" s="147"/>
      <c r="CI363" s="147"/>
      <c r="CJ363" s="147"/>
      <c r="CK363" s="147"/>
      <c r="CL363" s="147"/>
      <c r="CM363" s="147"/>
      <c r="CN363" s="147"/>
      <c r="CO363" s="147"/>
      <c r="CP363" s="147"/>
      <c r="CQ363" s="147"/>
      <c r="CR363" s="147"/>
      <c r="CS363" s="147"/>
      <c r="CT363" s="147"/>
      <c r="CU363" s="147"/>
      <c r="CV363" s="147"/>
      <c r="CW363" s="147"/>
      <c r="CX363" s="149"/>
      <c r="CY363" s="147"/>
      <c r="CZ363" s="147"/>
      <c r="DA363" s="147"/>
      <c r="DB363" s="147"/>
      <c r="DC363" s="147"/>
      <c r="DD363" s="147"/>
      <c r="DE363" s="147"/>
      <c r="DF363" s="147"/>
      <c r="DG363" s="147"/>
      <c r="DH363" s="147"/>
      <c r="DI363" s="147"/>
      <c r="DJ363" s="147"/>
      <c r="DK363" s="147"/>
      <c r="DL363" s="147"/>
      <c r="DM363" s="147"/>
      <c r="DN363" s="147"/>
      <c r="DO363" s="147"/>
      <c r="DP363" s="147"/>
      <c r="DQ363" s="147"/>
      <c r="DR363" s="147"/>
      <c r="DS363" s="147"/>
      <c r="DT363" s="147"/>
      <c r="DU363" s="147"/>
      <c r="DV363" s="149"/>
      <c r="EE363" s="206"/>
      <c r="EF363" s="206"/>
      <c r="EG363" s="206"/>
      <c r="EH363" s="206"/>
      <c r="EI363" s="206"/>
      <c r="EJ363" s="206"/>
      <c r="EK363" s="206"/>
      <c r="EL363" s="206"/>
      <c r="EM363" s="206"/>
      <c r="EN363" s="206"/>
      <c r="EO363" s="206"/>
      <c r="EP363" s="206"/>
    </row>
    <row r="364" spans="2:146" ht="18.75" customHeight="1" thickBot="1">
      <c r="B364" s="58"/>
      <c r="C364" s="58"/>
      <c r="D364" s="58"/>
      <c r="E364" s="143"/>
      <c r="F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P364" s="58"/>
      <c r="BQ364" s="58"/>
      <c r="BR364" s="58"/>
      <c r="BS364" s="143"/>
      <c r="BT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EE364" s="206"/>
      <c r="EF364" s="206"/>
      <c r="EG364" s="206"/>
      <c r="EH364" s="206"/>
      <c r="EI364" s="206"/>
      <c r="EJ364" s="206"/>
      <c r="EK364" s="206"/>
      <c r="EL364" s="206"/>
      <c r="EM364" s="206"/>
      <c r="EN364" s="206"/>
      <c r="EO364" s="206"/>
      <c r="EP364" s="206"/>
    </row>
    <row r="365" spans="2:146" ht="18.75" customHeight="1">
      <c r="B365" s="58"/>
      <c r="C365" s="58"/>
      <c r="D365" s="58"/>
      <c r="E365" s="143"/>
      <c r="F365" s="58"/>
      <c r="I365" s="814" t="s">
        <v>450</v>
      </c>
      <c r="J365" s="815"/>
      <c r="K365" s="815"/>
      <c r="L365" s="815"/>
      <c r="M365" s="815"/>
      <c r="N365" s="815"/>
      <c r="O365" s="815"/>
      <c r="P365" s="816"/>
      <c r="Q365" s="823" t="s">
        <v>85</v>
      </c>
      <c r="R365" s="824"/>
      <c r="S365" s="824"/>
      <c r="T365" s="824"/>
      <c r="U365" s="824"/>
      <c r="V365" s="824"/>
      <c r="W365" s="824"/>
      <c r="X365" s="824"/>
      <c r="Y365" s="824"/>
      <c r="Z365" s="824"/>
      <c r="AA365" s="824"/>
      <c r="AB365" s="824"/>
      <c r="AC365" s="824"/>
      <c r="AD365" s="824"/>
      <c r="AE365" s="824"/>
      <c r="AF365" s="824"/>
      <c r="AG365" s="824"/>
      <c r="AH365" s="824"/>
      <c r="AI365" s="824"/>
      <c r="AJ365" s="825"/>
      <c r="AK365" s="823" t="s">
        <v>444</v>
      </c>
      <c r="AL365" s="824"/>
      <c r="AM365" s="824"/>
      <c r="AN365" s="824"/>
      <c r="AO365" s="824"/>
      <c r="AP365" s="824"/>
      <c r="AQ365" s="824"/>
      <c r="AR365" s="824"/>
      <c r="AS365" s="824"/>
      <c r="AT365" s="824"/>
      <c r="AU365" s="824"/>
      <c r="AV365" s="824"/>
      <c r="AW365" s="824"/>
      <c r="AX365" s="824"/>
      <c r="AY365" s="824"/>
      <c r="AZ365" s="824"/>
      <c r="BA365" s="824"/>
      <c r="BB365" s="824"/>
      <c r="BC365" s="824"/>
      <c r="BD365" s="824"/>
      <c r="BE365" s="824"/>
      <c r="BF365" s="824"/>
      <c r="BG365" s="824"/>
      <c r="BH365" s="825"/>
      <c r="BP365" s="58"/>
      <c r="BQ365" s="58"/>
      <c r="BR365" s="58"/>
      <c r="BS365" s="143"/>
      <c r="BT365" s="58"/>
      <c r="BW365" s="814" t="s">
        <v>450</v>
      </c>
      <c r="BX365" s="815"/>
      <c r="BY365" s="815"/>
      <c r="BZ365" s="815"/>
      <c r="CA365" s="815"/>
      <c r="CB365" s="815"/>
      <c r="CC365" s="815"/>
      <c r="CD365" s="816"/>
      <c r="CE365" s="823" t="s">
        <v>98</v>
      </c>
      <c r="CF365" s="824"/>
      <c r="CG365" s="824"/>
      <c r="CH365" s="824"/>
      <c r="CI365" s="824"/>
      <c r="CJ365" s="824"/>
      <c r="CK365" s="824"/>
      <c r="CL365" s="824"/>
      <c r="CM365" s="824"/>
      <c r="CN365" s="824"/>
      <c r="CO365" s="824"/>
      <c r="CP365" s="824"/>
      <c r="CQ365" s="824"/>
      <c r="CR365" s="824"/>
      <c r="CS365" s="824"/>
      <c r="CT365" s="824"/>
      <c r="CU365" s="824"/>
      <c r="CV365" s="824"/>
      <c r="CW365" s="824"/>
      <c r="CX365" s="825"/>
      <c r="CY365" s="823" t="s">
        <v>99</v>
      </c>
      <c r="CZ365" s="824"/>
      <c r="DA365" s="824"/>
      <c r="DB365" s="824"/>
      <c r="DC365" s="824"/>
      <c r="DD365" s="824"/>
      <c r="DE365" s="824"/>
      <c r="DF365" s="824"/>
      <c r="DG365" s="824"/>
      <c r="DH365" s="824"/>
      <c r="DI365" s="824"/>
      <c r="DJ365" s="824"/>
      <c r="DK365" s="824"/>
      <c r="DL365" s="824"/>
      <c r="DM365" s="824"/>
      <c r="DN365" s="824"/>
      <c r="DO365" s="824"/>
      <c r="DP365" s="824"/>
      <c r="DQ365" s="824"/>
      <c r="DR365" s="824"/>
      <c r="DS365" s="824"/>
      <c r="DT365" s="824"/>
      <c r="DU365" s="824"/>
      <c r="DV365" s="825"/>
      <c r="EE365" s="206"/>
      <c r="EF365" s="206"/>
      <c r="EG365" s="206"/>
      <c r="EH365" s="206"/>
      <c r="EI365" s="206"/>
      <c r="EJ365" s="206"/>
      <c r="EK365" s="206"/>
      <c r="EL365" s="206"/>
      <c r="EM365" s="206"/>
      <c r="EN365" s="206"/>
      <c r="EO365" s="206"/>
      <c r="EP365" s="206"/>
    </row>
    <row r="366" spans="2:146" ht="18.75" customHeight="1" thickBot="1">
      <c r="B366" s="58"/>
      <c r="C366" s="58"/>
      <c r="D366" s="58"/>
      <c r="E366" s="143"/>
      <c r="F366" s="58"/>
      <c r="I366" s="817"/>
      <c r="J366" s="818"/>
      <c r="K366" s="818"/>
      <c r="L366" s="818"/>
      <c r="M366" s="818"/>
      <c r="N366" s="818"/>
      <c r="O366" s="818"/>
      <c r="P366" s="819"/>
      <c r="Q366" s="826"/>
      <c r="R366" s="827"/>
      <c r="S366" s="827"/>
      <c r="T366" s="827"/>
      <c r="U366" s="827"/>
      <c r="V366" s="827"/>
      <c r="W366" s="827"/>
      <c r="X366" s="827"/>
      <c r="Y366" s="827"/>
      <c r="Z366" s="827"/>
      <c r="AA366" s="827"/>
      <c r="AB366" s="827"/>
      <c r="AC366" s="827"/>
      <c r="AD366" s="827"/>
      <c r="AE366" s="827"/>
      <c r="AF366" s="827"/>
      <c r="AG366" s="827"/>
      <c r="AH366" s="827"/>
      <c r="AI366" s="827"/>
      <c r="AJ366" s="828"/>
      <c r="AK366" s="826"/>
      <c r="AL366" s="827"/>
      <c r="AM366" s="827"/>
      <c r="AN366" s="827"/>
      <c r="AO366" s="827"/>
      <c r="AP366" s="827"/>
      <c r="AQ366" s="827"/>
      <c r="AR366" s="827"/>
      <c r="AS366" s="827"/>
      <c r="AT366" s="827"/>
      <c r="AU366" s="827"/>
      <c r="AV366" s="827"/>
      <c r="AW366" s="827"/>
      <c r="AX366" s="827"/>
      <c r="AY366" s="827"/>
      <c r="AZ366" s="827"/>
      <c r="BA366" s="827"/>
      <c r="BB366" s="827"/>
      <c r="BC366" s="827"/>
      <c r="BD366" s="827"/>
      <c r="BE366" s="827"/>
      <c r="BF366" s="827"/>
      <c r="BG366" s="827"/>
      <c r="BH366" s="828"/>
      <c r="BP366" s="58"/>
      <c r="BQ366" s="58"/>
      <c r="BR366" s="58"/>
      <c r="BS366" s="143"/>
      <c r="BT366" s="58"/>
      <c r="BW366" s="817"/>
      <c r="BX366" s="818"/>
      <c r="BY366" s="818"/>
      <c r="BZ366" s="818"/>
      <c r="CA366" s="818"/>
      <c r="CB366" s="818"/>
      <c r="CC366" s="818"/>
      <c r="CD366" s="819"/>
      <c r="CE366" s="826"/>
      <c r="CF366" s="827"/>
      <c r="CG366" s="827"/>
      <c r="CH366" s="827"/>
      <c r="CI366" s="827"/>
      <c r="CJ366" s="827"/>
      <c r="CK366" s="827"/>
      <c r="CL366" s="827"/>
      <c r="CM366" s="827"/>
      <c r="CN366" s="827"/>
      <c r="CO366" s="827"/>
      <c r="CP366" s="827"/>
      <c r="CQ366" s="827"/>
      <c r="CR366" s="827"/>
      <c r="CS366" s="827"/>
      <c r="CT366" s="827"/>
      <c r="CU366" s="827"/>
      <c r="CV366" s="827"/>
      <c r="CW366" s="827"/>
      <c r="CX366" s="828"/>
      <c r="CY366" s="826"/>
      <c r="CZ366" s="827"/>
      <c r="DA366" s="827"/>
      <c r="DB366" s="827"/>
      <c r="DC366" s="827"/>
      <c r="DD366" s="827"/>
      <c r="DE366" s="827"/>
      <c r="DF366" s="827"/>
      <c r="DG366" s="827"/>
      <c r="DH366" s="827"/>
      <c r="DI366" s="827"/>
      <c r="DJ366" s="827"/>
      <c r="DK366" s="827"/>
      <c r="DL366" s="827"/>
      <c r="DM366" s="827"/>
      <c r="DN366" s="827"/>
      <c r="DO366" s="827"/>
      <c r="DP366" s="827"/>
      <c r="DQ366" s="827"/>
      <c r="DR366" s="827"/>
      <c r="DS366" s="827"/>
      <c r="DT366" s="827"/>
      <c r="DU366" s="827"/>
      <c r="DV366" s="828"/>
      <c r="EE366" s="206"/>
      <c r="EF366" s="206"/>
      <c r="EG366" s="206"/>
      <c r="EH366" s="206"/>
      <c r="EI366" s="206"/>
      <c r="EJ366" s="206"/>
      <c r="EK366" s="206"/>
      <c r="EL366" s="206"/>
      <c r="EM366" s="206"/>
      <c r="EN366" s="206"/>
      <c r="EO366" s="206"/>
      <c r="EP366" s="206"/>
    </row>
    <row r="367" spans="2:146" ht="18.75" customHeight="1">
      <c r="B367" s="58"/>
      <c r="C367" s="58"/>
      <c r="D367" s="58"/>
      <c r="E367" s="143"/>
      <c r="F367" s="58"/>
      <c r="I367" s="817"/>
      <c r="J367" s="818"/>
      <c r="K367" s="818"/>
      <c r="L367" s="818"/>
      <c r="M367" s="818"/>
      <c r="N367" s="818"/>
      <c r="O367" s="818"/>
      <c r="P367" s="819"/>
      <c r="Q367" s="278"/>
      <c r="R367" s="279"/>
      <c r="S367" s="279"/>
      <c r="T367" s="279"/>
      <c r="U367" s="279"/>
      <c r="V367" s="279"/>
      <c r="W367" s="279"/>
      <c r="X367" s="279"/>
      <c r="Y367" s="279"/>
      <c r="Z367" s="279"/>
      <c r="AA367" s="279"/>
      <c r="AB367" s="279"/>
      <c r="AC367" s="279"/>
      <c r="AD367" s="279"/>
      <c r="AE367" s="279"/>
      <c r="AF367" s="279"/>
      <c r="AG367" s="279"/>
      <c r="AH367" s="279"/>
      <c r="AI367" s="279"/>
      <c r="AJ367" s="144"/>
      <c r="AK367" s="279"/>
      <c r="AL367" s="279"/>
      <c r="AM367" s="279"/>
      <c r="AN367" s="279"/>
      <c r="AO367" s="279"/>
      <c r="AP367" s="279"/>
      <c r="AQ367" s="279"/>
      <c r="AR367" s="279"/>
      <c r="AS367" s="279"/>
      <c r="AT367" s="279"/>
      <c r="AU367" s="279"/>
      <c r="AV367" s="279"/>
      <c r="AW367" s="279"/>
      <c r="AX367" s="279"/>
      <c r="AY367" s="279"/>
      <c r="AZ367" s="279"/>
      <c r="BA367" s="279"/>
      <c r="BB367" s="279"/>
      <c r="BC367" s="279"/>
      <c r="BD367" s="279"/>
      <c r="BE367" s="279"/>
      <c r="BF367" s="279"/>
      <c r="BG367" s="279"/>
      <c r="BH367" s="148"/>
      <c r="BP367" s="58"/>
      <c r="BQ367" s="58"/>
      <c r="BR367" s="58"/>
      <c r="BS367" s="143"/>
      <c r="BT367" s="58"/>
      <c r="BW367" s="817"/>
      <c r="BX367" s="818"/>
      <c r="BY367" s="818"/>
      <c r="BZ367" s="818"/>
      <c r="CA367" s="818"/>
      <c r="CB367" s="818"/>
      <c r="CC367" s="818"/>
      <c r="CD367" s="819"/>
      <c r="CE367" s="278"/>
      <c r="CF367" s="279"/>
      <c r="CG367" s="279"/>
      <c r="CH367" s="279"/>
      <c r="CI367" s="279"/>
      <c r="CJ367" s="279"/>
      <c r="CK367" s="279"/>
      <c r="CL367" s="279"/>
      <c r="CM367" s="279"/>
      <c r="CN367" s="279"/>
      <c r="CO367" s="279"/>
      <c r="CP367" s="279"/>
      <c r="CQ367" s="279"/>
      <c r="CR367" s="279"/>
      <c r="CS367" s="279"/>
      <c r="CT367" s="279"/>
      <c r="CU367" s="279"/>
      <c r="CV367" s="279"/>
      <c r="CW367" s="279"/>
      <c r="CX367" s="144"/>
      <c r="CY367" s="279"/>
      <c r="CZ367" s="279"/>
      <c r="DA367" s="279"/>
      <c r="DB367" s="279"/>
      <c r="DC367" s="279"/>
      <c r="DD367" s="279"/>
      <c r="DE367" s="279"/>
      <c r="DF367" s="279"/>
      <c r="DG367" s="279"/>
      <c r="DH367" s="279"/>
      <c r="DI367" s="279"/>
      <c r="DJ367" s="279"/>
      <c r="DK367" s="279"/>
      <c r="DL367" s="279"/>
      <c r="DM367" s="279"/>
      <c r="DN367" s="279"/>
      <c r="DO367" s="279"/>
      <c r="DP367" s="279"/>
      <c r="DQ367" s="279"/>
      <c r="DR367" s="279"/>
      <c r="DS367" s="279"/>
      <c r="DT367" s="279"/>
      <c r="DU367" s="279"/>
      <c r="DV367" s="148"/>
      <c r="EE367" s="204"/>
      <c r="EF367" s="204"/>
      <c r="EG367" s="204"/>
      <c r="EH367" s="204"/>
      <c r="EI367" s="204"/>
      <c r="EJ367" s="204"/>
      <c r="EK367" s="204"/>
      <c r="EL367" s="204"/>
      <c r="EM367" s="204"/>
      <c r="EN367" s="204"/>
      <c r="EO367" s="204"/>
      <c r="EP367" s="206"/>
    </row>
    <row r="368" spans="2:146" ht="18.75" customHeight="1" thickBot="1">
      <c r="B368" s="58"/>
      <c r="C368" s="58"/>
      <c r="D368" s="58"/>
      <c r="E368" s="146"/>
      <c r="F368" s="147"/>
      <c r="G368" s="86"/>
      <c r="H368" s="86"/>
      <c r="I368" s="817"/>
      <c r="J368" s="818"/>
      <c r="K368" s="818"/>
      <c r="L368" s="818"/>
      <c r="M368" s="818"/>
      <c r="N368" s="818"/>
      <c r="O368" s="818"/>
      <c r="P368" s="819"/>
      <c r="Q368" s="807" t="s">
        <v>300</v>
      </c>
      <c r="R368" s="808"/>
      <c r="S368" s="808"/>
      <c r="T368" s="808"/>
      <c r="U368" s="808" t="s">
        <v>100</v>
      </c>
      <c r="V368" s="808"/>
      <c r="W368" s="777"/>
      <c r="X368" s="777"/>
      <c r="Y368" s="777"/>
      <c r="Z368" s="777"/>
      <c r="AA368" s="777"/>
      <c r="AB368" s="777"/>
      <c r="AC368" s="777"/>
      <c r="AD368" s="777"/>
      <c r="AE368" s="777"/>
      <c r="AF368" s="777"/>
      <c r="AG368" s="58" t="s">
        <v>101</v>
      </c>
      <c r="AH368" s="58"/>
      <c r="AI368" s="58"/>
      <c r="AJ368" s="148"/>
      <c r="AK368" s="58"/>
      <c r="AL368" s="806" t="s">
        <v>52</v>
      </c>
      <c r="AM368" s="806"/>
      <c r="AN368" s="92" t="s">
        <v>108</v>
      </c>
      <c r="AO368" s="92"/>
      <c r="AP368" s="92"/>
      <c r="AQ368" s="92"/>
      <c r="AR368" s="92"/>
      <c r="AS368" s="92"/>
      <c r="AT368" s="92"/>
      <c r="AU368" s="92"/>
      <c r="AV368" s="92"/>
      <c r="AW368" s="92"/>
      <c r="AX368" s="92"/>
      <c r="AY368" s="92"/>
      <c r="AZ368" s="92"/>
      <c r="BA368" s="92"/>
      <c r="BB368" s="92"/>
      <c r="BC368" s="92"/>
      <c r="BD368" s="92"/>
      <c r="BE368" s="92"/>
      <c r="BF368" s="92"/>
      <c r="BG368" s="92"/>
      <c r="BH368" s="148"/>
      <c r="BP368" s="58"/>
      <c r="BQ368" s="58"/>
      <c r="BR368" s="58"/>
      <c r="BS368" s="146"/>
      <c r="BT368" s="147"/>
      <c r="BU368" s="86"/>
      <c r="BV368" s="86"/>
      <c r="BW368" s="817"/>
      <c r="BX368" s="818"/>
      <c r="BY368" s="818"/>
      <c r="BZ368" s="818"/>
      <c r="CA368" s="818"/>
      <c r="CB368" s="818"/>
      <c r="CC368" s="818"/>
      <c r="CD368" s="819"/>
      <c r="CE368" s="807" t="s">
        <v>300</v>
      </c>
      <c r="CF368" s="808"/>
      <c r="CG368" s="808"/>
      <c r="CH368" s="808"/>
      <c r="CI368" s="808" t="s">
        <v>100</v>
      </c>
      <c r="CJ368" s="808"/>
      <c r="CK368" s="777" t="s">
        <v>445</v>
      </c>
      <c r="CL368" s="777"/>
      <c r="CM368" s="777"/>
      <c r="CN368" s="777"/>
      <c r="CO368" s="777"/>
      <c r="CP368" s="777"/>
      <c r="CQ368" s="777"/>
      <c r="CR368" s="777"/>
      <c r="CS368" s="777"/>
      <c r="CT368" s="777"/>
      <c r="CU368" s="58" t="s">
        <v>101</v>
      </c>
      <c r="CV368" s="58"/>
      <c r="CW368" s="58"/>
      <c r="CX368" s="148"/>
      <c r="CY368" s="58"/>
      <c r="CZ368" s="806" t="s">
        <v>52</v>
      </c>
      <c r="DA368" s="806"/>
      <c r="DB368" s="92" t="s">
        <v>108</v>
      </c>
      <c r="DC368" s="92"/>
      <c r="DD368" s="92"/>
      <c r="DE368" s="92"/>
      <c r="DF368" s="92"/>
      <c r="DG368" s="92"/>
      <c r="DH368" s="92"/>
      <c r="DI368" s="92"/>
      <c r="DJ368" s="92"/>
      <c r="DK368" s="92"/>
      <c r="DL368" s="92"/>
      <c r="DM368" s="92"/>
      <c r="DN368" s="92"/>
      <c r="DO368" s="92"/>
      <c r="DP368" s="92"/>
      <c r="DQ368" s="92"/>
      <c r="DR368" s="92"/>
      <c r="DS368" s="92"/>
      <c r="DT368" s="92"/>
      <c r="DU368" s="92"/>
      <c r="DV368" s="148"/>
      <c r="EE368" s="202"/>
      <c r="EF368" s="204"/>
      <c r="EG368" s="206"/>
      <c r="EH368" s="206"/>
      <c r="EI368" s="206"/>
      <c r="EJ368" s="206"/>
      <c r="EK368" s="206"/>
      <c r="EL368" s="206"/>
      <c r="EM368" s="206"/>
      <c r="EN368" s="206"/>
      <c r="EO368" s="206"/>
      <c r="EP368" s="206"/>
    </row>
    <row r="369" spans="1:195" ht="18.75" customHeight="1">
      <c r="B369" s="58"/>
      <c r="C369" s="58"/>
      <c r="D369" s="58"/>
      <c r="E369" s="58"/>
      <c r="F369" s="58"/>
      <c r="I369" s="817"/>
      <c r="J369" s="818"/>
      <c r="K369" s="818"/>
      <c r="L369" s="818"/>
      <c r="M369" s="818"/>
      <c r="N369" s="818"/>
      <c r="O369" s="818"/>
      <c r="P369" s="819"/>
      <c r="Q369" s="807" t="s">
        <v>301</v>
      </c>
      <c r="R369" s="808"/>
      <c r="S369" s="808"/>
      <c r="T369" s="808"/>
      <c r="U369" s="808" t="s">
        <v>100</v>
      </c>
      <c r="V369" s="808"/>
      <c r="W369" s="805"/>
      <c r="X369" s="805"/>
      <c r="Y369" s="90" t="s">
        <v>101</v>
      </c>
      <c r="Z369" s="58" t="s">
        <v>103</v>
      </c>
      <c r="AA369" s="58"/>
      <c r="AB369" s="58"/>
      <c r="AC369" s="58"/>
      <c r="AD369" s="58"/>
      <c r="AE369" s="58"/>
      <c r="AF369" s="58"/>
      <c r="AG369" s="58"/>
      <c r="AH369" s="58"/>
      <c r="AI369" s="58"/>
      <c r="AJ369" s="148"/>
      <c r="AK369" s="58"/>
      <c r="AL369" s="806" t="s">
        <v>52</v>
      </c>
      <c r="AM369" s="806"/>
      <c r="AN369" s="92" t="s">
        <v>109</v>
      </c>
      <c r="AO369" s="92"/>
      <c r="AP369" s="92"/>
      <c r="AQ369" s="92"/>
      <c r="AR369" s="92"/>
      <c r="AS369" s="92"/>
      <c r="AT369" s="92"/>
      <c r="AU369" s="92"/>
      <c r="AV369" s="92"/>
      <c r="AW369" s="92"/>
      <c r="AX369" s="92"/>
      <c r="AY369" s="92"/>
      <c r="AZ369" s="92"/>
      <c r="BA369" s="92"/>
      <c r="BB369" s="92"/>
      <c r="BC369" s="92"/>
      <c r="BD369" s="92"/>
      <c r="BE369" s="92"/>
      <c r="BF369" s="92"/>
      <c r="BG369" s="92"/>
      <c r="BH369" s="148"/>
      <c r="BP369" s="58"/>
      <c r="BQ369" s="58"/>
      <c r="BR369" s="58"/>
      <c r="BS369" s="58"/>
      <c r="BT369" s="58"/>
      <c r="BW369" s="817"/>
      <c r="BX369" s="818"/>
      <c r="BY369" s="818"/>
      <c r="BZ369" s="818"/>
      <c r="CA369" s="818"/>
      <c r="CB369" s="818"/>
      <c r="CC369" s="818"/>
      <c r="CD369" s="819"/>
      <c r="CE369" s="807" t="s">
        <v>301</v>
      </c>
      <c r="CF369" s="808"/>
      <c r="CG369" s="808"/>
      <c r="CH369" s="808"/>
      <c r="CI369" s="808" t="s">
        <v>100</v>
      </c>
      <c r="CJ369" s="808"/>
      <c r="CK369" s="805" t="s">
        <v>231</v>
      </c>
      <c r="CL369" s="805"/>
      <c r="CM369" s="90" t="s">
        <v>101</v>
      </c>
      <c r="CN369" s="58" t="s">
        <v>103</v>
      </c>
      <c r="CO369" s="58"/>
      <c r="CP369" s="58"/>
      <c r="CQ369" s="58"/>
      <c r="CR369" s="58"/>
      <c r="CS369" s="58"/>
      <c r="CT369" s="58"/>
      <c r="CU369" s="58"/>
      <c r="CV369" s="58"/>
      <c r="CW369" s="58"/>
      <c r="CX369" s="148"/>
      <c r="CY369" s="58"/>
      <c r="CZ369" s="806" t="s">
        <v>52</v>
      </c>
      <c r="DA369" s="806"/>
      <c r="DB369" s="92" t="s">
        <v>109</v>
      </c>
      <c r="DC369" s="92"/>
      <c r="DD369" s="92"/>
      <c r="DE369" s="92"/>
      <c r="DF369" s="92"/>
      <c r="DG369" s="92"/>
      <c r="DH369" s="92"/>
      <c r="DI369" s="92"/>
      <c r="DJ369" s="92"/>
      <c r="DK369" s="92"/>
      <c r="DL369" s="92"/>
      <c r="DM369" s="92"/>
      <c r="DN369" s="92"/>
      <c r="DO369" s="92"/>
      <c r="DP369" s="92"/>
      <c r="DQ369" s="92"/>
      <c r="DR369" s="92"/>
      <c r="DS369" s="92"/>
      <c r="DT369" s="92"/>
      <c r="DU369" s="92"/>
      <c r="DV369" s="148"/>
      <c r="EE369" s="202"/>
      <c r="EF369" s="204"/>
      <c r="EG369" s="206"/>
      <c r="EH369" s="206"/>
      <c r="EI369" s="206"/>
      <c r="EJ369" s="206"/>
      <c r="EK369" s="206"/>
      <c r="EL369" s="206"/>
      <c r="EM369" s="206"/>
      <c r="EN369" s="206"/>
      <c r="EO369" s="206"/>
      <c r="EP369" s="206"/>
    </row>
    <row r="370" spans="1:195" ht="18.75" customHeight="1">
      <c r="B370" s="58"/>
      <c r="C370" s="58"/>
      <c r="D370" s="58"/>
      <c r="E370" s="58"/>
      <c r="F370" s="58"/>
      <c r="I370" s="817"/>
      <c r="J370" s="818"/>
      <c r="K370" s="818"/>
      <c r="L370" s="818"/>
      <c r="M370" s="818"/>
      <c r="N370" s="818"/>
      <c r="O370" s="818"/>
      <c r="P370" s="819"/>
      <c r="Q370" s="807" t="s">
        <v>105</v>
      </c>
      <c r="R370" s="808"/>
      <c r="S370" s="808"/>
      <c r="T370" s="808"/>
      <c r="U370" s="805"/>
      <c r="V370" s="805"/>
      <c r="W370" s="805"/>
      <c r="X370" s="805"/>
      <c r="Y370" s="805"/>
      <c r="Z370" s="805"/>
      <c r="AA370" s="805"/>
      <c r="AB370" s="805"/>
      <c r="AC370" s="805"/>
      <c r="AD370" s="805"/>
      <c r="AE370" s="805"/>
      <c r="AF370" s="805"/>
      <c r="AG370" s="58"/>
      <c r="AH370" s="58"/>
      <c r="AI370" s="58"/>
      <c r="AJ370" s="148"/>
      <c r="AK370" s="58"/>
      <c r="AL370" s="277"/>
      <c r="AM370" s="277"/>
      <c r="AN370" s="92"/>
      <c r="AO370" s="92"/>
      <c r="AP370" s="92"/>
      <c r="AQ370" s="92"/>
      <c r="AR370" s="92"/>
      <c r="AS370" s="92"/>
      <c r="AT370" s="92"/>
      <c r="AU370" s="92"/>
      <c r="AV370" s="92"/>
      <c r="AW370" s="92"/>
      <c r="AX370" s="92"/>
      <c r="AY370" s="92"/>
      <c r="AZ370" s="92"/>
      <c r="BA370" s="92"/>
      <c r="BB370" s="92"/>
      <c r="BC370" s="92"/>
      <c r="BD370" s="92"/>
      <c r="BE370" s="92"/>
      <c r="BF370" s="92"/>
      <c r="BG370" s="92"/>
      <c r="BH370" s="148"/>
      <c r="BP370" s="58"/>
      <c r="BQ370" s="58"/>
      <c r="BR370" s="58"/>
      <c r="BS370" s="58"/>
      <c r="BT370" s="58"/>
      <c r="BW370" s="817"/>
      <c r="BX370" s="818"/>
      <c r="BY370" s="818"/>
      <c r="BZ370" s="818"/>
      <c r="CA370" s="818"/>
      <c r="CB370" s="818"/>
      <c r="CC370" s="818"/>
      <c r="CD370" s="819"/>
      <c r="CE370" s="807" t="s">
        <v>105</v>
      </c>
      <c r="CF370" s="808"/>
      <c r="CG370" s="808"/>
      <c r="CH370" s="808"/>
      <c r="CI370" s="805" t="s">
        <v>290</v>
      </c>
      <c r="CJ370" s="805"/>
      <c r="CK370" s="805"/>
      <c r="CL370" s="805"/>
      <c r="CM370" s="805"/>
      <c r="CN370" s="805"/>
      <c r="CO370" s="805"/>
      <c r="CP370" s="805"/>
      <c r="CQ370" s="805"/>
      <c r="CR370" s="805"/>
      <c r="CS370" s="805"/>
      <c r="CT370" s="805"/>
      <c r="CU370" s="58"/>
      <c r="CV370" s="58"/>
      <c r="CW370" s="58"/>
      <c r="CX370" s="148"/>
      <c r="CY370" s="58"/>
      <c r="CZ370" s="277"/>
      <c r="DA370" s="277"/>
      <c r="DB370" s="92"/>
      <c r="DC370" s="92"/>
      <c r="DD370" s="92"/>
      <c r="DE370" s="92"/>
      <c r="DF370" s="92"/>
      <c r="DG370" s="92"/>
      <c r="DH370" s="92"/>
      <c r="DI370" s="92"/>
      <c r="DJ370" s="92"/>
      <c r="DK370" s="92"/>
      <c r="DL370" s="92"/>
      <c r="DM370" s="92"/>
      <c r="DN370" s="92"/>
      <c r="DO370" s="92"/>
      <c r="DP370" s="92"/>
      <c r="DQ370" s="92"/>
      <c r="DR370" s="92"/>
      <c r="DS370" s="92"/>
      <c r="DT370" s="92"/>
      <c r="DU370" s="92"/>
      <c r="DV370" s="148"/>
    </row>
    <row r="371" spans="1:195" ht="18.75" customHeight="1">
      <c r="B371" s="58"/>
      <c r="C371" s="58"/>
      <c r="D371" s="58"/>
      <c r="E371" s="58"/>
      <c r="F371" s="58"/>
      <c r="I371" s="817"/>
      <c r="J371" s="818"/>
      <c r="K371" s="818"/>
      <c r="L371" s="818"/>
      <c r="M371" s="818"/>
      <c r="N371" s="818"/>
      <c r="O371" s="818"/>
      <c r="P371" s="819"/>
      <c r="Q371" s="807" t="s">
        <v>105</v>
      </c>
      <c r="R371" s="808"/>
      <c r="S371" s="808"/>
      <c r="T371" s="808"/>
      <c r="U371" s="805"/>
      <c r="V371" s="805"/>
      <c r="W371" s="805"/>
      <c r="X371" s="805"/>
      <c r="Y371" s="805"/>
      <c r="Z371" s="805"/>
      <c r="AA371" s="805"/>
      <c r="AB371" s="805"/>
      <c r="AC371" s="805"/>
      <c r="AD371" s="805"/>
      <c r="AE371" s="805"/>
      <c r="AF371" s="805"/>
      <c r="AG371" s="58"/>
      <c r="AH371" s="58"/>
      <c r="AI371" s="58"/>
      <c r="AJ371" s="148"/>
      <c r="AK371" s="58"/>
      <c r="AL371" s="58"/>
      <c r="AM371" s="277"/>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48"/>
      <c r="BP371" s="58"/>
      <c r="BQ371" s="58"/>
      <c r="BR371" s="58"/>
      <c r="BS371" s="58"/>
      <c r="BT371" s="58"/>
      <c r="BW371" s="817"/>
      <c r="BX371" s="818"/>
      <c r="BY371" s="818"/>
      <c r="BZ371" s="818"/>
      <c r="CA371" s="818"/>
      <c r="CB371" s="818"/>
      <c r="CC371" s="818"/>
      <c r="CD371" s="819"/>
      <c r="CE371" s="807" t="s">
        <v>105</v>
      </c>
      <c r="CF371" s="808"/>
      <c r="CG371" s="808"/>
      <c r="CH371" s="808"/>
      <c r="CI371" s="805" t="s">
        <v>290</v>
      </c>
      <c r="CJ371" s="805"/>
      <c r="CK371" s="805"/>
      <c r="CL371" s="805"/>
      <c r="CM371" s="805"/>
      <c r="CN371" s="805"/>
      <c r="CO371" s="805"/>
      <c r="CP371" s="805"/>
      <c r="CQ371" s="805"/>
      <c r="CR371" s="805"/>
      <c r="CS371" s="805"/>
      <c r="CT371" s="805"/>
      <c r="CU371" s="58"/>
      <c r="CV371" s="58"/>
      <c r="CW371" s="58"/>
      <c r="CX371" s="148"/>
      <c r="CY371" s="58"/>
      <c r="CZ371" s="58"/>
      <c r="DA371" s="277"/>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48"/>
    </row>
    <row r="372" spans="1:195" ht="18.75" customHeight="1">
      <c r="B372" s="58"/>
      <c r="C372" s="58"/>
      <c r="D372" s="58"/>
      <c r="E372" s="58"/>
      <c r="F372" s="58"/>
      <c r="I372" s="817"/>
      <c r="J372" s="818"/>
      <c r="K372" s="818"/>
      <c r="L372" s="818"/>
      <c r="M372" s="818"/>
      <c r="N372" s="818"/>
      <c r="O372" s="818"/>
      <c r="P372" s="819"/>
      <c r="AG372" s="58"/>
      <c r="AH372" s="58"/>
      <c r="AI372" s="58"/>
      <c r="AJ372" s="148"/>
      <c r="AK372" s="58"/>
      <c r="AL372" s="58"/>
      <c r="AM372" s="277"/>
      <c r="AN372" s="92"/>
      <c r="AO372" s="92"/>
      <c r="AP372" s="92"/>
      <c r="AQ372" s="92"/>
      <c r="AR372" s="92"/>
      <c r="AS372" s="92"/>
      <c r="AT372" s="92"/>
      <c r="AU372" s="92"/>
      <c r="AV372" s="92"/>
      <c r="AW372" s="92"/>
      <c r="AX372" s="92"/>
      <c r="AY372" s="92"/>
      <c r="AZ372" s="92"/>
      <c r="BA372" s="92"/>
      <c r="BB372" s="92"/>
      <c r="BC372" s="92"/>
      <c r="BD372" s="92"/>
      <c r="BE372" s="92"/>
      <c r="BF372" s="92"/>
      <c r="BG372" s="92"/>
      <c r="BH372" s="148"/>
      <c r="BP372" s="58"/>
      <c r="BQ372" s="58"/>
      <c r="BR372" s="58"/>
      <c r="BS372" s="58"/>
      <c r="BT372" s="58"/>
      <c r="BW372" s="817"/>
      <c r="BX372" s="818"/>
      <c r="BY372" s="818"/>
      <c r="BZ372" s="818"/>
      <c r="CA372" s="818"/>
      <c r="CB372" s="818"/>
      <c r="CC372" s="818"/>
      <c r="CD372" s="819"/>
      <c r="CU372" s="58"/>
      <c r="CV372" s="58"/>
      <c r="CW372" s="58"/>
      <c r="CX372" s="148"/>
      <c r="CY372" s="58"/>
      <c r="CZ372" s="58"/>
      <c r="DA372" s="277"/>
      <c r="DB372" s="92"/>
      <c r="DC372" s="92"/>
      <c r="DD372" s="92"/>
      <c r="DE372" s="92"/>
      <c r="DF372" s="92"/>
      <c r="DG372" s="92"/>
      <c r="DH372" s="92"/>
      <c r="DI372" s="92"/>
      <c r="DJ372" s="92"/>
      <c r="DK372" s="92"/>
      <c r="DL372" s="92"/>
      <c r="DM372" s="92"/>
      <c r="DN372" s="92"/>
      <c r="DO372" s="92"/>
      <c r="DP372" s="92"/>
      <c r="DQ372" s="92"/>
      <c r="DR372" s="92"/>
      <c r="DS372" s="92"/>
      <c r="DT372" s="92"/>
      <c r="DU372" s="92"/>
      <c r="DV372" s="148"/>
    </row>
    <row r="373" spans="1:195" ht="18.75" customHeight="1" thickBot="1">
      <c r="C373" s="58"/>
      <c r="D373" s="58"/>
      <c r="E373" s="58"/>
      <c r="F373" s="58"/>
      <c r="I373" s="820"/>
      <c r="J373" s="821"/>
      <c r="K373" s="821"/>
      <c r="L373" s="821"/>
      <c r="M373" s="821"/>
      <c r="N373" s="821"/>
      <c r="O373" s="821"/>
      <c r="P373" s="822"/>
      <c r="Q373" s="146"/>
      <c r="R373" s="147"/>
      <c r="S373" s="147"/>
      <c r="T373" s="147"/>
      <c r="U373" s="147"/>
      <c r="V373" s="147"/>
      <c r="W373" s="147"/>
      <c r="X373" s="147"/>
      <c r="Y373" s="147"/>
      <c r="Z373" s="147"/>
      <c r="AA373" s="147"/>
      <c r="AB373" s="147"/>
      <c r="AC373" s="147"/>
      <c r="AD373" s="147"/>
      <c r="AE373" s="147"/>
      <c r="AF373" s="147"/>
      <c r="AG373" s="147"/>
      <c r="AH373" s="147"/>
      <c r="AI373" s="147"/>
      <c r="AJ373" s="149"/>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9"/>
      <c r="BQ373" s="58"/>
      <c r="BR373" s="58"/>
      <c r="BS373" s="58"/>
      <c r="BT373" s="58"/>
      <c r="BW373" s="820"/>
      <c r="BX373" s="821"/>
      <c r="BY373" s="821"/>
      <c r="BZ373" s="821"/>
      <c r="CA373" s="821"/>
      <c r="CB373" s="821"/>
      <c r="CC373" s="821"/>
      <c r="CD373" s="822"/>
      <c r="CE373" s="146"/>
      <c r="CF373" s="147"/>
      <c r="CG373" s="147"/>
      <c r="CH373" s="147"/>
      <c r="CI373" s="147"/>
      <c r="CJ373" s="147"/>
      <c r="CK373" s="147"/>
      <c r="CL373" s="147"/>
      <c r="CM373" s="147"/>
      <c r="CN373" s="147"/>
      <c r="CO373" s="147"/>
      <c r="CP373" s="147"/>
      <c r="CQ373" s="147"/>
      <c r="CR373" s="147"/>
      <c r="CS373" s="147"/>
      <c r="CT373" s="147"/>
      <c r="CU373" s="147"/>
      <c r="CV373" s="147"/>
      <c r="CW373" s="147"/>
      <c r="CX373" s="149"/>
      <c r="CY373" s="147"/>
      <c r="CZ373" s="147"/>
      <c r="DA373" s="147"/>
      <c r="DB373" s="147"/>
      <c r="DC373" s="147"/>
      <c r="DD373" s="147"/>
      <c r="DE373" s="147"/>
      <c r="DF373" s="147"/>
      <c r="DG373" s="147"/>
      <c r="DH373" s="147"/>
      <c r="DI373" s="147"/>
      <c r="DJ373" s="147"/>
      <c r="DK373" s="147"/>
      <c r="DL373" s="147"/>
      <c r="DM373" s="147"/>
      <c r="DN373" s="147"/>
      <c r="DO373" s="147"/>
      <c r="DP373" s="147"/>
      <c r="DQ373" s="147"/>
      <c r="DR373" s="147"/>
      <c r="DS373" s="147"/>
      <c r="DT373" s="147"/>
      <c r="DU373" s="147"/>
      <c r="DV373" s="149"/>
    </row>
    <row r="374" spans="1:195" s="236" customFormat="1" ht="18.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188"/>
      <c r="EE374" s="206"/>
      <c r="EF374" s="206"/>
      <c r="EG374" s="206"/>
      <c r="EH374" s="206"/>
      <c r="EI374" s="206"/>
      <c r="EJ374" s="206"/>
      <c r="EK374" s="206"/>
      <c r="EL374" s="206"/>
      <c r="EM374" s="206"/>
      <c r="EN374" s="206"/>
      <c r="EO374" s="206"/>
      <c r="EP374" s="206"/>
      <c r="EQ374" s="206"/>
      <c r="ER374" s="206"/>
      <c r="ES374" s="206"/>
      <c r="ET374" s="206"/>
      <c r="EU374" s="206"/>
      <c r="EV374" s="206"/>
      <c r="EW374" s="206"/>
      <c r="EX374" s="206"/>
      <c r="EY374" s="206"/>
      <c r="EZ374" s="206"/>
      <c r="FA374" s="206"/>
      <c r="FB374" s="206"/>
      <c r="FC374" s="206"/>
      <c r="FD374" s="206"/>
      <c r="FE374" s="206"/>
      <c r="FF374" s="206"/>
      <c r="FG374" s="206"/>
      <c r="FH374" s="206"/>
      <c r="FI374" s="206"/>
      <c r="FJ374" s="206"/>
      <c r="FK374" s="206"/>
      <c r="FL374" s="206"/>
      <c r="FM374" s="206"/>
      <c r="FN374" s="206"/>
      <c r="FO374" s="206"/>
      <c r="FP374" s="206"/>
      <c r="FQ374" s="206"/>
      <c r="FR374" s="206"/>
      <c r="FS374" s="206"/>
      <c r="FT374" s="206"/>
      <c r="FU374" s="206"/>
      <c r="FV374" s="206"/>
      <c r="FW374" s="206"/>
      <c r="FX374" s="206"/>
      <c r="FY374" s="206"/>
      <c r="FZ374" s="206"/>
      <c r="GA374" s="206"/>
      <c r="GB374" s="206"/>
      <c r="GC374" s="206"/>
      <c r="GD374" s="206"/>
      <c r="GE374" s="206"/>
      <c r="GF374" s="206"/>
      <c r="GG374" s="206"/>
      <c r="GH374" s="206"/>
      <c r="GI374" s="206"/>
      <c r="GJ374" s="206"/>
      <c r="GK374" s="206"/>
      <c r="GL374" s="206"/>
      <c r="GM374" s="206"/>
    </row>
    <row r="375" spans="1:195" s="236" customFormat="1" ht="18.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188"/>
      <c r="EE375" s="206"/>
      <c r="EF375" s="206"/>
      <c r="EG375" s="206"/>
      <c r="EH375" s="206"/>
      <c r="EI375" s="206"/>
      <c r="EJ375" s="206"/>
      <c r="EK375" s="206"/>
      <c r="EL375" s="206"/>
      <c r="EM375" s="206"/>
      <c r="EN375" s="206"/>
      <c r="EO375" s="206"/>
      <c r="EP375" s="206"/>
      <c r="EQ375" s="206"/>
      <c r="ER375" s="206"/>
      <c r="ES375" s="206"/>
      <c r="ET375" s="206"/>
      <c r="EU375" s="206"/>
      <c r="EV375" s="206"/>
      <c r="EW375" s="206"/>
      <c r="EX375" s="206"/>
      <c r="EY375" s="206"/>
      <c r="EZ375" s="206"/>
      <c r="FA375" s="206"/>
      <c r="FB375" s="206"/>
      <c r="FC375" s="206"/>
      <c r="FD375" s="206"/>
      <c r="FE375" s="206"/>
      <c r="FF375" s="206"/>
      <c r="FG375" s="206"/>
      <c r="FH375" s="206"/>
      <c r="FI375" s="206"/>
      <c r="FJ375" s="206"/>
      <c r="FK375" s="206"/>
      <c r="FL375" s="206"/>
      <c r="FM375" s="206"/>
      <c r="FN375" s="206"/>
      <c r="FO375" s="206"/>
      <c r="FP375" s="206"/>
      <c r="FQ375" s="206"/>
      <c r="FR375" s="206"/>
      <c r="FS375" s="206"/>
      <c r="FT375" s="206"/>
      <c r="FU375" s="206"/>
      <c r="FV375" s="206"/>
      <c r="FW375" s="206"/>
      <c r="FX375" s="206"/>
      <c r="FY375" s="206"/>
      <c r="FZ375" s="206"/>
      <c r="GA375" s="206"/>
      <c r="GB375" s="206"/>
      <c r="GC375" s="206"/>
      <c r="GD375" s="206"/>
      <c r="GE375" s="206"/>
      <c r="GF375" s="206"/>
      <c r="GG375" s="206"/>
      <c r="GH375" s="206"/>
      <c r="GI375" s="206"/>
      <c r="GJ375" s="206"/>
      <c r="GK375" s="206"/>
      <c r="GL375" s="206"/>
      <c r="GM375" s="206"/>
    </row>
    <row r="376" spans="1:195" s="236" customFormat="1" ht="18.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188"/>
      <c r="EE376" s="206"/>
      <c r="EF376" s="206"/>
      <c r="EG376" s="206"/>
      <c r="EH376" s="206"/>
      <c r="EI376" s="206"/>
      <c r="EJ376" s="206"/>
      <c r="EK376" s="206"/>
      <c r="EL376" s="206"/>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206"/>
      <c r="FH376" s="206"/>
      <c r="FI376" s="206"/>
      <c r="FJ376" s="206"/>
      <c r="FK376" s="206"/>
      <c r="FL376" s="206"/>
      <c r="FM376" s="206"/>
      <c r="FN376" s="206"/>
      <c r="FO376" s="206"/>
      <c r="FP376" s="206"/>
      <c r="FQ376" s="206"/>
      <c r="FR376" s="206"/>
      <c r="FS376" s="206"/>
      <c r="FT376" s="206"/>
      <c r="FU376" s="206"/>
      <c r="FV376" s="206"/>
      <c r="FW376" s="206"/>
      <c r="FX376" s="206"/>
      <c r="FY376" s="206"/>
      <c r="FZ376" s="206"/>
      <c r="GA376" s="206"/>
      <c r="GB376" s="206"/>
      <c r="GC376" s="206"/>
      <c r="GD376" s="206"/>
      <c r="GE376" s="206"/>
      <c r="GF376" s="206"/>
      <c r="GG376" s="206"/>
      <c r="GH376" s="206"/>
      <c r="GI376" s="206"/>
      <c r="GJ376" s="206"/>
      <c r="GK376" s="206"/>
      <c r="GL376" s="206"/>
      <c r="GM376" s="206"/>
    </row>
    <row r="377" spans="1:195" s="236" customFormat="1" ht="18.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188"/>
      <c r="EE377" s="206"/>
      <c r="EF377" s="206"/>
      <c r="EG377" s="206"/>
      <c r="EH377" s="206"/>
      <c r="EI377" s="206"/>
      <c r="EJ377" s="206"/>
      <c r="EK377" s="206"/>
      <c r="EL377" s="206"/>
      <c r="EM377" s="206"/>
      <c r="EN377" s="206"/>
      <c r="EO377" s="206"/>
      <c r="EP377" s="206"/>
      <c r="EQ377" s="206"/>
      <c r="ER377" s="206"/>
      <c r="ES377" s="206"/>
      <c r="ET377" s="206"/>
      <c r="EU377" s="206"/>
      <c r="EV377" s="206"/>
      <c r="EW377" s="206"/>
      <c r="EX377" s="206"/>
      <c r="EY377" s="206"/>
      <c r="EZ377" s="206"/>
      <c r="FA377" s="206"/>
      <c r="FB377" s="206"/>
      <c r="FC377" s="206"/>
      <c r="FD377" s="206"/>
      <c r="FE377" s="206"/>
      <c r="FF377" s="206"/>
      <c r="FG377" s="206"/>
      <c r="FH377" s="206"/>
      <c r="FI377" s="206"/>
      <c r="FJ377" s="206"/>
      <c r="FK377" s="206"/>
      <c r="FL377" s="206"/>
      <c r="FM377" s="206"/>
      <c r="FN377" s="206"/>
      <c r="FO377" s="206"/>
      <c r="FP377" s="206"/>
      <c r="FQ377" s="206"/>
      <c r="FR377" s="206"/>
      <c r="FS377" s="206"/>
      <c r="FT377" s="206"/>
      <c r="FU377" s="206"/>
      <c r="FV377" s="206"/>
      <c r="FW377" s="206"/>
      <c r="FX377" s="206"/>
      <c r="FY377" s="206"/>
      <c r="FZ377" s="206"/>
      <c r="GA377" s="206"/>
      <c r="GB377" s="206"/>
      <c r="GC377" s="206"/>
      <c r="GD377" s="206"/>
      <c r="GE377" s="206"/>
      <c r="GF377" s="206"/>
      <c r="GG377" s="206"/>
      <c r="GH377" s="206"/>
      <c r="GI377" s="206"/>
      <c r="GJ377" s="206"/>
      <c r="GK377" s="206"/>
      <c r="GL377" s="206"/>
      <c r="GM377" s="206"/>
    </row>
    <row r="378" spans="1:195" s="236" customFormat="1" ht="18.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758" t="s">
        <v>236</v>
      </c>
      <c r="BF378" s="759"/>
      <c r="BG378" s="759"/>
      <c r="BH378" s="759"/>
      <c r="BI378" s="759"/>
      <c r="BJ378" s="759"/>
      <c r="BK378" s="759"/>
      <c r="BL378" s="760"/>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758" t="s">
        <v>223</v>
      </c>
      <c r="DT378" s="759"/>
      <c r="DU378" s="759"/>
      <c r="DV378" s="759"/>
      <c r="DW378" s="759"/>
      <c r="DX378" s="759"/>
      <c r="DY378" s="759"/>
      <c r="DZ378" s="760"/>
      <c r="EA378" s="58"/>
      <c r="EB378" s="58"/>
      <c r="EC378" s="58"/>
      <c r="ED378" s="188"/>
      <c r="EE378" s="206"/>
      <c r="EF378" s="206"/>
      <c r="EG378" s="206"/>
      <c r="EH378" s="206"/>
      <c r="EI378" s="206"/>
      <c r="EJ378" s="206"/>
      <c r="EK378" s="206"/>
      <c r="EL378" s="206"/>
      <c r="EM378" s="206"/>
      <c r="EN378" s="206"/>
      <c r="EO378" s="206"/>
      <c r="EP378" s="206"/>
      <c r="EQ378" s="206"/>
      <c r="ER378" s="206"/>
      <c r="ES378" s="206"/>
      <c r="ET378" s="206"/>
      <c r="EU378" s="206"/>
      <c r="EV378" s="206"/>
      <c r="EW378" s="206"/>
      <c r="EX378" s="206"/>
      <c r="EY378" s="206"/>
      <c r="EZ378" s="206"/>
      <c r="FA378" s="206"/>
      <c r="FB378" s="206"/>
      <c r="FC378" s="206"/>
      <c r="FD378" s="206"/>
      <c r="FE378" s="206"/>
      <c r="FF378" s="206"/>
      <c r="FG378" s="206"/>
      <c r="FH378" s="206"/>
      <c r="FI378" s="206"/>
      <c r="FJ378" s="206"/>
      <c r="FK378" s="206"/>
      <c r="FL378" s="206"/>
      <c r="FM378" s="206"/>
      <c r="FN378" s="206"/>
      <c r="FO378" s="206"/>
      <c r="FP378" s="206"/>
      <c r="FQ378" s="206"/>
      <c r="FR378" s="206"/>
      <c r="FS378" s="206"/>
      <c r="FT378" s="206"/>
      <c r="FU378" s="206"/>
      <c r="FV378" s="206"/>
      <c r="FW378" s="206"/>
      <c r="FX378" s="206"/>
      <c r="FY378" s="206"/>
      <c r="FZ378" s="206"/>
      <c r="GA378" s="206"/>
      <c r="GB378" s="206"/>
      <c r="GC378" s="206"/>
      <c r="GD378" s="206"/>
      <c r="GE378" s="206"/>
      <c r="GF378" s="206"/>
      <c r="GG378" s="206"/>
      <c r="GH378" s="206"/>
      <c r="GI378" s="206"/>
      <c r="GJ378" s="206"/>
      <c r="GK378" s="206"/>
      <c r="GL378" s="206"/>
      <c r="GM378" s="206"/>
    </row>
    <row r="379" spans="1:195" s="236" customFormat="1" ht="18.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761"/>
      <c r="BF379" s="762"/>
      <c r="BG379" s="762"/>
      <c r="BH379" s="762"/>
      <c r="BI379" s="762"/>
      <c r="BJ379" s="762"/>
      <c r="BK379" s="762"/>
      <c r="BL379" s="763"/>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761"/>
      <c r="DT379" s="762"/>
      <c r="DU379" s="762"/>
      <c r="DV379" s="762"/>
      <c r="DW379" s="762"/>
      <c r="DX379" s="762"/>
      <c r="DY379" s="762"/>
      <c r="DZ379" s="763"/>
      <c r="EA379" s="58"/>
      <c r="EB379" s="58"/>
      <c r="EC379" s="58"/>
      <c r="ED379" s="188"/>
      <c r="EE379" s="206"/>
      <c r="EF379" s="206"/>
      <c r="EG379" s="206"/>
      <c r="EH379" s="206"/>
      <c r="EI379" s="206"/>
      <c r="EJ379" s="206"/>
      <c r="EK379" s="206"/>
      <c r="EL379" s="206"/>
      <c r="EM379" s="206"/>
      <c r="EN379" s="206"/>
      <c r="EO379" s="206"/>
      <c r="EP379" s="206"/>
      <c r="EQ379" s="206"/>
      <c r="ER379" s="206"/>
      <c r="ES379" s="206"/>
      <c r="ET379" s="206"/>
      <c r="EU379" s="206"/>
      <c r="EV379" s="206"/>
      <c r="EW379" s="206"/>
      <c r="EX379" s="206"/>
      <c r="EY379" s="206"/>
      <c r="EZ379" s="206"/>
      <c r="FA379" s="206"/>
      <c r="FB379" s="206"/>
      <c r="FC379" s="206"/>
      <c r="FD379" s="206"/>
      <c r="FE379" s="206"/>
      <c r="FF379" s="206"/>
      <c r="FG379" s="206"/>
      <c r="FH379" s="206"/>
      <c r="FI379" s="206"/>
      <c r="FJ379" s="206"/>
      <c r="FK379" s="206"/>
      <c r="FL379" s="206"/>
      <c r="FM379" s="206"/>
      <c r="FN379" s="206"/>
      <c r="FO379" s="206"/>
      <c r="FP379" s="206"/>
      <c r="FQ379" s="206"/>
      <c r="FR379" s="206"/>
      <c r="FS379" s="206"/>
      <c r="FT379" s="206"/>
      <c r="FU379" s="206"/>
      <c r="FV379" s="206"/>
      <c r="FW379" s="206"/>
      <c r="FX379" s="206"/>
      <c r="FY379" s="206"/>
      <c r="FZ379" s="206"/>
      <c r="GA379" s="206"/>
      <c r="GB379" s="206"/>
      <c r="GC379" s="206"/>
      <c r="GD379" s="206"/>
      <c r="GE379" s="206"/>
      <c r="GF379" s="206"/>
      <c r="GG379" s="206"/>
      <c r="GH379" s="206"/>
      <c r="GI379" s="206"/>
      <c r="GJ379" s="206"/>
      <c r="GK379" s="206"/>
      <c r="GL379" s="206"/>
      <c r="GM379" s="206"/>
    </row>
    <row r="380" spans="1:195" s="236" customFormat="1" ht="18.75" customHeight="1">
      <c r="A380" s="58"/>
      <c r="B380" s="58"/>
      <c r="C380" s="155" t="s">
        <v>38</v>
      </c>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155"/>
      <c r="AB380" s="155"/>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155" t="s">
        <v>38</v>
      </c>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155"/>
      <c r="CP380" s="155"/>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188"/>
      <c r="EE380" s="206"/>
      <c r="EF380" s="206"/>
      <c r="EG380" s="206"/>
      <c r="EH380" s="206"/>
      <c r="EI380" s="206"/>
      <c r="EJ380" s="206"/>
      <c r="EK380" s="206"/>
      <c r="EL380" s="206"/>
      <c r="EM380" s="206"/>
      <c r="EN380" s="206"/>
      <c r="EO380" s="206"/>
      <c r="EP380" s="206"/>
      <c r="EQ380" s="206"/>
      <c r="ER380" s="206"/>
      <c r="ES380" s="206"/>
      <c r="ET380" s="206"/>
      <c r="EU380" s="206"/>
      <c r="EV380" s="206"/>
      <c r="EW380" s="206"/>
      <c r="EX380" s="206"/>
      <c r="EY380" s="206"/>
      <c r="EZ380" s="206"/>
      <c r="FA380" s="206"/>
      <c r="FB380" s="206"/>
      <c r="FC380" s="206"/>
      <c r="FD380" s="206"/>
      <c r="FE380" s="206"/>
      <c r="FF380" s="206"/>
      <c r="FG380" s="206"/>
      <c r="FH380" s="206"/>
      <c r="FI380" s="206"/>
      <c r="FJ380" s="206"/>
      <c r="FK380" s="206"/>
      <c r="FL380" s="206"/>
      <c r="FM380" s="206"/>
      <c r="FN380" s="206"/>
      <c r="FO380" s="206"/>
      <c r="FP380" s="206"/>
      <c r="FQ380" s="206"/>
      <c r="FR380" s="206"/>
      <c r="FS380" s="206"/>
      <c r="FT380" s="206"/>
      <c r="FU380" s="206"/>
      <c r="FV380" s="206"/>
      <c r="FW380" s="206"/>
      <c r="FX380" s="206"/>
      <c r="FY380" s="206"/>
      <c r="FZ380" s="206"/>
      <c r="GA380" s="206"/>
      <c r="GB380" s="206"/>
      <c r="GC380" s="206"/>
      <c r="GD380" s="206"/>
      <c r="GE380" s="206"/>
      <c r="GF380" s="206"/>
      <c r="GG380" s="206"/>
      <c r="GH380" s="206"/>
      <c r="GI380" s="206"/>
      <c r="GJ380" s="206"/>
      <c r="GK380" s="206"/>
      <c r="GL380" s="206"/>
      <c r="GM380" s="206"/>
    </row>
    <row r="381" spans="1:195" s="236" customFormat="1" ht="18.75" customHeight="1" thickBot="1">
      <c r="A381" s="58"/>
      <c r="B381" s="155"/>
      <c r="C381" s="155"/>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155"/>
      <c r="AB381" s="155"/>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155"/>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155"/>
      <c r="CP381" s="155"/>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188"/>
      <c r="EE381" s="206"/>
      <c r="EF381" s="206"/>
      <c r="EG381" s="206"/>
      <c r="EH381" s="206"/>
      <c r="EI381" s="206"/>
      <c r="EJ381" s="206"/>
      <c r="EK381" s="206"/>
      <c r="EL381" s="206"/>
      <c r="EM381" s="206"/>
      <c r="EN381" s="206"/>
      <c r="EO381" s="206"/>
      <c r="EP381" s="206"/>
      <c r="EQ381" s="206"/>
      <c r="ER381" s="206"/>
      <c r="ES381" s="206"/>
      <c r="ET381" s="206"/>
      <c r="EU381" s="206"/>
      <c r="EV381" s="206"/>
      <c r="EW381" s="206"/>
      <c r="EX381" s="206"/>
      <c r="EY381" s="206"/>
      <c r="EZ381" s="206"/>
      <c r="FA381" s="206"/>
      <c r="FB381" s="206"/>
      <c r="FC381" s="206"/>
      <c r="FD381" s="206"/>
      <c r="FE381" s="206"/>
      <c r="FF381" s="206"/>
      <c r="FG381" s="206"/>
      <c r="FH381" s="206"/>
      <c r="FI381" s="206"/>
      <c r="FJ381" s="206"/>
      <c r="FK381" s="206"/>
      <c r="FL381" s="206"/>
      <c r="FM381" s="206"/>
      <c r="FN381" s="206"/>
      <c r="FO381" s="206"/>
      <c r="FP381" s="206"/>
      <c r="FQ381" s="206"/>
      <c r="FR381" s="206"/>
      <c r="FS381" s="206"/>
      <c r="FT381" s="206"/>
      <c r="FU381" s="206"/>
      <c r="FV381" s="206"/>
      <c r="FW381" s="206"/>
      <c r="FX381" s="206"/>
      <c r="FY381" s="206"/>
      <c r="FZ381" s="206"/>
      <c r="GA381" s="206"/>
      <c r="GB381" s="206"/>
      <c r="GC381" s="206"/>
      <c r="GD381" s="206"/>
      <c r="GE381" s="206"/>
      <c r="GF381" s="206"/>
      <c r="GG381" s="206"/>
      <c r="GH381" s="206"/>
      <c r="GI381" s="206"/>
      <c r="GJ381" s="206"/>
      <c r="GK381" s="206"/>
      <c r="GL381" s="206"/>
      <c r="GM381" s="206"/>
    </row>
    <row r="382" spans="1:195" s="236" customFormat="1" ht="18.75" customHeight="1">
      <c r="A382" s="58"/>
      <c r="B382" s="58"/>
      <c r="C382" s="58"/>
      <c r="D382" s="58"/>
      <c r="E382" s="58"/>
      <c r="F382" s="58"/>
      <c r="G382" s="790" t="s">
        <v>110</v>
      </c>
      <c r="H382" s="791"/>
      <c r="I382" s="791"/>
      <c r="J382" s="791"/>
      <c r="K382" s="791"/>
      <c r="L382" s="791"/>
      <c r="M382" s="791"/>
      <c r="N382" s="791"/>
      <c r="O382" s="791"/>
      <c r="P382" s="791"/>
      <c r="Q382" s="791"/>
      <c r="R382" s="791"/>
      <c r="S382" s="791"/>
      <c r="T382" s="791"/>
      <c r="U382" s="791"/>
      <c r="V382" s="791"/>
      <c r="W382" s="791"/>
      <c r="X382" s="792"/>
      <c r="Y382" s="796" t="s">
        <v>111</v>
      </c>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c r="BC382" s="791"/>
      <c r="BD382" s="791"/>
      <c r="BE382" s="791"/>
      <c r="BF382" s="791"/>
      <c r="BG382" s="791"/>
      <c r="BH382" s="797"/>
      <c r="BI382" s="58"/>
      <c r="BJ382" s="58"/>
      <c r="BK382" s="58"/>
      <c r="BL382" s="58"/>
      <c r="BM382" s="58"/>
      <c r="BN382" s="58"/>
      <c r="BO382" s="58"/>
      <c r="BP382" s="58"/>
      <c r="BQ382" s="58"/>
      <c r="BR382" s="58"/>
      <c r="BS382" s="58"/>
      <c r="BT382" s="58"/>
      <c r="BU382" s="790" t="s">
        <v>110</v>
      </c>
      <c r="BV382" s="791"/>
      <c r="BW382" s="791"/>
      <c r="BX382" s="791"/>
      <c r="BY382" s="791"/>
      <c r="BZ382" s="791"/>
      <c r="CA382" s="791"/>
      <c r="CB382" s="791"/>
      <c r="CC382" s="791"/>
      <c r="CD382" s="791"/>
      <c r="CE382" s="791"/>
      <c r="CF382" s="791"/>
      <c r="CG382" s="791"/>
      <c r="CH382" s="791"/>
      <c r="CI382" s="791"/>
      <c r="CJ382" s="791"/>
      <c r="CK382" s="791"/>
      <c r="CL382" s="792"/>
      <c r="CM382" s="796" t="s">
        <v>111</v>
      </c>
      <c r="CN382" s="791"/>
      <c r="CO382" s="791"/>
      <c r="CP382" s="791"/>
      <c r="CQ382" s="791"/>
      <c r="CR382" s="791"/>
      <c r="CS382" s="791"/>
      <c r="CT382" s="791"/>
      <c r="CU382" s="791"/>
      <c r="CV382" s="791"/>
      <c r="CW382" s="791"/>
      <c r="CX382" s="791"/>
      <c r="CY382" s="791"/>
      <c r="CZ382" s="791"/>
      <c r="DA382" s="791"/>
      <c r="DB382" s="791"/>
      <c r="DC382" s="791"/>
      <c r="DD382" s="791"/>
      <c r="DE382" s="791"/>
      <c r="DF382" s="791"/>
      <c r="DG382" s="791"/>
      <c r="DH382" s="791"/>
      <c r="DI382" s="791"/>
      <c r="DJ382" s="791"/>
      <c r="DK382" s="791"/>
      <c r="DL382" s="791"/>
      <c r="DM382" s="791"/>
      <c r="DN382" s="791"/>
      <c r="DO382" s="791"/>
      <c r="DP382" s="791"/>
      <c r="DQ382" s="791"/>
      <c r="DR382" s="791"/>
      <c r="DS382" s="791"/>
      <c r="DT382" s="791"/>
      <c r="DU382" s="791"/>
      <c r="DV382" s="797"/>
      <c r="DW382" s="58"/>
      <c r="DX382" s="58"/>
      <c r="DY382" s="58"/>
      <c r="DZ382" s="58"/>
      <c r="EA382" s="58"/>
      <c r="EB382" s="58"/>
      <c r="EC382" s="58"/>
      <c r="ED382" s="188"/>
      <c r="EE382" s="206"/>
      <c r="EF382" s="206"/>
      <c r="EG382" s="206"/>
      <c r="EH382" s="206"/>
      <c r="EI382" s="206"/>
      <c r="EJ382" s="206"/>
      <c r="EK382" s="206"/>
      <c r="EL382" s="206"/>
      <c r="EM382" s="206"/>
      <c r="EN382" s="206"/>
      <c r="EO382" s="206"/>
      <c r="EP382" s="206"/>
      <c r="EQ382" s="206"/>
      <c r="ER382" s="206"/>
      <c r="ES382" s="206"/>
      <c r="ET382" s="206"/>
      <c r="EU382" s="206"/>
      <c r="EV382" s="206"/>
      <c r="EW382" s="206"/>
      <c r="EX382" s="206"/>
      <c r="EY382" s="206"/>
      <c r="EZ382" s="206"/>
      <c r="FA382" s="206"/>
      <c r="FB382" s="206"/>
      <c r="FC382" s="206"/>
      <c r="FD382" s="206"/>
      <c r="FE382" s="206"/>
      <c r="FF382" s="206"/>
      <c r="FG382" s="206"/>
      <c r="FH382" s="206"/>
      <c r="FI382" s="206"/>
      <c r="FJ382" s="206"/>
      <c r="FK382" s="206"/>
      <c r="FL382" s="206"/>
      <c r="FM382" s="206"/>
      <c r="FN382" s="206"/>
      <c r="FO382" s="206"/>
      <c r="FP382" s="206"/>
      <c r="FQ382" s="206"/>
      <c r="FR382" s="206"/>
      <c r="FS382" s="206"/>
      <c r="FT382" s="206"/>
      <c r="FU382" s="206"/>
      <c r="FV382" s="206"/>
      <c r="FW382" s="206"/>
      <c r="FX382" s="206"/>
      <c r="FY382" s="206"/>
      <c r="FZ382" s="206"/>
      <c r="GA382" s="206"/>
      <c r="GB382" s="206"/>
      <c r="GC382" s="206"/>
      <c r="GD382" s="206"/>
      <c r="GE382" s="206"/>
      <c r="GF382" s="206"/>
      <c r="GG382" s="206"/>
      <c r="GH382" s="206"/>
      <c r="GI382" s="206"/>
      <c r="GJ382" s="206"/>
      <c r="GK382" s="206"/>
      <c r="GL382" s="206"/>
      <c r="GM382" s="206"/>
    </row>
    <row r="383" spans="1:195" s="236" customFormat="1" ht="18.75" customHeight="1">
      <c r="A383" s="58"/>
      <c r="B383" s="58"/>
      <c r="C383" s="58"/>
      <c r="D383" s="58"/>
      <c r="E383" s="58"/>
      <c r="F383" s="58"/>
      <c r="G383" s="793"/>
      <c r="H383" s="794"/>
      <c r="I383" s="794"/>
      <c r="J383" s="794"/>
      <c r="K383" s="794"/>
      <c r="L383" s="794"/>
      <c r="M383" s="794"/>
      <c r="N383" s="794"/>
      <c r="O383" s="794"/>
      <c r="P383" s="794"/>
      <c r="Q383" s="794"/>
      <c r="R383" s="794"/>
      <c r="S383" s="794"/>
      <c r="T383" s="794"/>
      <c r="U383" s="794"/>
      <c r="V383" s="794"/>
      <c r="W383" s="794"/>
      <c r="X383" s="795"/>
      <c r="Y383" s="798"/>
      <c r="Z383" s="794"/>
      <c r="AA383" s="794"/>
      <c r="AB383" s="794"/>
      <c r="AC383" s="794"/>
      <c r="AD383" s="794"/>
      <c r="AE383" s="794"/>
      <c r="AF383" s="794"/>
      <c r="AG383" s="794"/>
      <c r="AH383" s="794"/>
      <c r="AI383" s="794"/>
      <c r="AJ383" s="794"/>
      <c r="AK383" s="794"/>
      <c r="AL383" s="794"/>
      <c r="AM383" s="794"/>
      <c r="AN383" s="794"/>
      <c r="AO383" s="794"/>
      <c r="AP383" s="794"/>
      <c r="AQ383" s="794"/>
      <c r="AR383" s="794"/>
      <c r="AS383" s="794"/>
      <c r="AT383" s="794"/>
      <c r="AU383" s="794"/>
      <c r="AV383" s="794"/>
      <c r="AW383" s="794"/>
      <c r="AX383" s="794"/>
      <c r="AY383" s="794"/>
      <c r="AZ383" s="794"/>
      <c r="BA383" s="794"/>
      <c r="BB383" s="794"/>
      <c r="BC383" s="794"/>
      <c r="BD383" s="794"/>
      <c r="BE383" s="794"/>
      <c r="BF383" s="794"/>
      <c r="BG383" s="794"/>
      <c r="BH383" s="799"/>
      <c r="BI383" s="58"/>
      <c r="BJ383" s="58"/>
      <c r="BK383" s="58"/>
      <c r="BL383" s="58"/>
      <c r="BM383" s="58"/>
      <c r="BN383" s="58"/>
      <c r="BO383" s="58"/>
      <c r="BP383" s="58"/>
      <c r="BQ383" s="58"/>
      <c r="BR383" s="58"/>
      <c r="BS383" s="58"/>
      <c r="BT383" s="58"/>
      <c r="BU383" s="793"/>
      <c r="BV383" s="794"/>
      <c r="BW383" s="794"/>
      <c r="BX383" s="794"/>
      <c r="BY383" s="794"/>
      <c r="BZ383" s="794"/>
      <c r="CA383" s="794"/>
      <c r="CB383" s="794"/>
      <c r="CC383" s="794"/>
      <c r="CD383" s="794"/>
      <c r="CE383" s="794"/>
      <c r="CF383" s="794"/>
      <c r="CG383" s="794"/>
      <c r="CH383" s="794"/>
      <c r="CI383" s="794"/>
      <c r="CJ383" s="794"/>
      <c r="CK383" s="794"/>
      <c r="CL383" s="795"/>
      <c r="CM383" s="798"/>
      <c r="CN383" s="794"/>
      <c r="CO383" s="794"/>
      <c r="CP383" s="794"/>
      <c r="CQ383" s="794"/>
      <c r="CR383" s="794"/>
      <c r="CS383" s="794"/>
      <c r="CT383" s="794"/>
      <c r="CU383" s="794"/>
      <c r="CV383" s="794"/>
      <c r="CW383" s="794"/>
      <c r="CX383" s="794"/>
      <c r="CY383" s="794"/>
      <c r="CZ383" s="794"/>
      <c r="DA383" s="794"/>
      <c r="DB383" s="794"/>
      <c r="DC383" s="794"/>
      <c r="DD383" s="794"/>
      <c r="DE383" s="794"/>
      <c r="DF383" s="794"/>
      <c r="DG383" s="794"/>
      <c r="DH383" s="794"/>
      <c r="DI383" s="794"/>
      <c r="DJ383" s="794"/>
      <c r="DK383" s="794"/>
      <c r="DL383" s="794"/>
      <c r="DM383" s="794"/>
      <c r="DN383" s="794"/>
      <c r="DO383" s="794"/>
      <c r="DP383" s="794"/>
      <c r="DQ383" s="794"/>
      <c r="DR383" s="794"/>
      <c r="DS383" s="794"/>
      <c r="DT383" s="794"/>
      <c r="DU383" s="794"/>
      <c r="DV383" s="799"/>
      <c r="DW383" s="58"/>
      <c r="DX383" s="58"/>
      <c r="DY383" s="58"/>
      <c r="DZ383" s="58"/>
      <c r="EA383" s="58"/>
      <c r="EB383" s="58"/>
      <c r="EC383" s="58"/>
      <c r="ED383" s="188"/>
      <c r="EE383" s="206"/>
      <c r="EF383" s="206"/>
      <c r="EG383" s="206"/>
      <c r="EH383" s="206"/>
      <c r="EI383" s="206"/>
      <c r="EJ383" s="206"/>
      <c r="EK383" s="206"/>
      <c r="EL383" s="206"/>
      <c r="EM383" s="206"/>
      <c r="EN383" s="206"/>
      <c r="EO383" s="206"/>
      <c r="EP383" s="206"/>
      <c r="EQ383" s="206"/>
      <c r="ER383" s="206"/>
      <c r="ES383" s="206"/>
      <c r="ET383" s="206"/>
      <c r="EU383" s="206"/>
      <c r="EV383" s="206"/>
      <c r="EW383" s="206"/>
      <c r="EX383" s="206"/>
      <c r="EY383" s="206"/>
      <c r="EZ383" s="206"/>
      <c r="FA383" s="206"/>
      <c r="FB383" s="206"/>
      <c r="FC383" s="206"/>
      <c r="FD383" s="206"/>
      <c r="FE383" s="206"/>
      <c r="FF383" s="206"/>
      <c r="FG383" s="206"/>
      <c r="FH383" s="206"/>
      <c r="FI383" s="206"/>
      <c r="FJ383" s="206"/>
      <c r="FK383" s="206"/>
      <c r="FL383" s="206"/>
      <c r="FM383" s="206"/>
      <c r="FN383" s="206"/>
      <c r="FO383" s="206"/>
      <c r="FP383" s="206"/>
      <c r="FQ383" s="206"/>
      <c r="FR383" s="206"/>
      <c r="FS383" s="206"/>
      <c r="FT383" s="206"/>
      <c r="FU383" s="206"/>
      <c r="FV383" s="206"/>
      <c r="FW383" s="206"/>
      <c r="FX383" s="206"/>
      <c r="FY383" s="206"/>
      <c r="FZ383" s="206"/>
      <c r="GA383" s="206"/>
      <c r="GB383" s="206"/>
      <c r="GC383" s="206"/>
      <c r="GD383" s="206"/>
      <c r="GE383" s="206"/>
      <c r="GF383" s="206"/>
      <c r="GG383" s="206"/>
      <c r="GH383" s="206"/>
      <c r="GI383" s="206"/>
      <c r="GJ383" s="206"/>
      <c r="GK383" s="206"/>
      <c r="GL383" s="206"/>
      <c r="GM383" s="206"/>
    </row>
    <row r="384" spans="1:195" s="236" customFormat="1" ht="18.75" customHeight="1">
      <c r="A384" s="58"/>
      <c r="B384" s="58"/>
      <c r="C384" s="58"/>
      <c r="D384" s="58"/>
      <c r="E384" s="58"/>
      <c r="F384" s="58"/>
      <c r="G384" s="800" t="s">
        <v>448</v>
      </c>
      <c r="H384" s="801"/>
      <c r="I384" s="801"/>
      <c r="J384" s="801"/>
      <c r="K384" s="801"/>
      <c r="L384" s="801"/>
      <c r="M384" s="801"/>
      <c r="N384" s="801"/>
      <c r="O384" s="801"/>
      <c r="P384" s="801"/>
      <c r="Q384" s="801"/>
      <c r="R384" s="801"/>
      <c r="S384" s="801"/>
      <c r="T384" s="801"/>
      <c r="U384" s="801"/>
      <c r="V384" s="801"/>
      <c r="W384" s="801"/>
      <c r="X384" s="802"/>
      <c r="Y384" s="803" t="s">
        <v>126</v>
      </c>
      <c r="Z384" s="801"/>
      <c r="AA384" s="801"/>
      <c r="AB384" s="801"/>
      <c r="AC384" s="801"/>
      <c r="AD384" s="801"/>
      <c r="AE384" s="801"/>
      <c r="AF384" s="801"/>
      <c r="AG384" s="801"/>
      <c r="AH384" s="801"/>
      <c r="AI384" s="801"/>
      <c r="AJ384" s="801"/>
      <c r="AK384" s="801"/>
      <c r="AL384" s="801"/>
      <c r="AM384" s="801"/>
      <c r="AN384" s="801"/>
      <c r="AO384" s="801"/>
      <c r="AP384" s="801"/>
      <c r="AQ384" s="801"/>
      <c r="AR384" s="801"/>
      <c r="AS384" s="801"/>
      <c r="AT384" s="801"/>
      <c r="AU384" s="801"/>
      <c r="AV384" s="801"/>
      <c r="AW384" s="801"/>
      <c r="AX384" s="801"/>
      <c r="AY384" s="801"/>
      <c r="AZ384" s="801"/>
      <c r="BA384" s="801"/>
      <c r="BB384" s="801"/>
      <c r="BC384" s="801"/>
      <c r="BD384" s="801"/>
      <c r="BE384" s="801"/>
      <c r="BF384" s="801"/>
      <c r="BG384" s="801"/>
      <c r="BH384" s="804"/>
      <c r="BI384" s="58"/>
      <c r="BJ384" s="58"/>
      <c r="BK384" s="58"/>
      <c r="BL384" s="58"/>
      <c r="BM384" s="58"/>
      <c r="BN384" s="58"/>
      <c r="BO384" s="58"/>
      <c r="BP384" s="58"/>
      <c r="BQ384" s="58"/>
      <c r="BR384" s="58"/>
      <c r="BS384" s="58"/>
      <c r="BT384" s="58"/>
      <c r="BU384" s="800" t="s">
        <v>448</v>
      </c>
      <c r="BV384" s="801"/>
      <c r="BW384" s="801"/>
      <c r="BX384" s="801"/>
      <c r="BY384" s="801"/>
      <c r="BZ384" s="801"/>
      <c r="CA384" s="801"/>
      <c r="CB384" s="801"/>
      <c r="CC384" s="801"/>
      <c r="CD384" s="801"/>
      <c r="CE384" s="801"/>
      <c r="CF384" s="801"/>
      <c r="CG384" s="801"/>
      <c r="CH384" s="801"/>
      <c r="CI384" s="801"/>
      <c r="CJ384" s="801"/>
      <c r="CK384" s="801"/>
      <c r="CL384" s="802"/>
      <c r="CM384" s="803" t="s">
        <v>126</v>
      </c>
      <c r="CN384" s="801"/>
      <c r="CO384" s="801"/>
      <c r="CP384" s="801"/>
      <c r="CQ384" s="801"/>
      <c r="CR384" s="801"/>
      <c r="CS384" s="801"/>
      <c r="CT384" s="801"/>
      <c r="CU384" s="801"/>
      <c r="CV384" s="801"/>
      <c r="CW384" s="801"/>
      <c r="CX384" s="801"/>
      <c r="CY384" s="801"/>
      <c r="CZ384" s="801"/>
      <c r="DA384" s="801"/>
      <c r="DB384" s="801"/>
      <c r="DC384" s="801"/>
      <c r="DD384" s="801"/>
      <c r="DE384" s="801">
        <v>0</v>
      </c>
      <c r="DF384" s="801"/>
      <c r="DG384" s="801"/>
      <c r="DH384" s="801"/>
      <c r="DI384" s="801"/>
      <c r="DJ384" s="801"/>
      <c r="DK384" s="801"/>
      <c r="DL384" s="801"/>
      <c r="DM384" s="801"/>
      <c r="DN384" s="801"/>
      <c r="DO384" s="801"/>
      <c r="DP384" s="801"/>
      <c r="DQ384" s="801"/>
      <c r="DR384" s="801"/>
      <c r="DS384" s="801"/>
      <c r="DT384" s="801"/>
      <c r="DU384" s="801"/>
      <c r="DV384" s="804"/>
      <c r="DW384" s="58"/>
      <c r="DX384" s="58"/>
      <c r="DY384" s="58"/>
      <c r="DZ384" s="58"/>
      <c r="EA384" s="58"/>
      <c r="EB384" s="58"/>
      <c r="EC384" s="58"/>
      <c r="ED384" s="188"/>
      <c r="EE384" s="206"/>
      <c r="EF384" s="206"/>
      <c r="EG384" s="206"/>
      <c r="EH384" s="206"/>
      <c r="EI384" s="206"/>
      <c r="EJ384" s="206"/>
      <c r="EK384" s="206"/>
      <c r="EL384" s="206"/>
      <c r="EM384" s="206"/>
      <c r="EN384" s="206"/>
      <c r="EO384" s="206"/>
      <c r="EP384" s="206"/>
      <c r="EQ384" s="206"/>
      <c r="ER384" s="206"/>
      <c r="ES384" s="206"/>
      <c r="ET384" s="206"/>
      <c r="EU384" s="206"/>
      <c r="EV384" s="206"/>
      <c r="EW384" s="206"/>
      <c r="EX384" s="206"/>
      <c r="EY384" s="206"/>
      <c r="EZ384" s="206"/>
      <c r="FA384" s="206"/>
      <c r="FB384" s="206"/>
      <c r="FC384" s="206"/>
      <c r="FD384" s="206"/>
      <c r="FE384" s="206"/>
      <c r="FF384" s="206"/>
      <c r="FG384" s="206"/>
      <c r="FH384" s="206"/>
      <c r="FI384" s="206"/>
      <c r="FJ384" s="206"/>
      <c r="FK384" s="206"/>
      <c r="FL384" s="206"/>
      <c r="FM384" s="206"/>
      <c r="FN384" s="206"/>
      <c r="FO384" s="206"/>
      <c r="FP384" s="206"/>
      <c r="FQ384" s="206"/>
      <c r="FR384" s="206"/>
      <c r="FS384" s="206"/>
      <c r="FT384" s="206"/>
      <c r="FU384" s="206"/>
      <c r="FV384" s="206"/>
      <c r="FW384" s="206"/>
      <c r="FX384" s="206"/>
      <c r="FY384" s="206"/>
      <c r="FZ384" s="206"/>
      <c r="GA384" s="206"/>
      <c r="GB384" s="206"/>
      <c r="GC384" s="206"/>
      <c r="GD384" s="206"/>
      <c r="GE384" s="206"/>
      <c r="GF384" s="206"/>
      <c r="GG384" s="206"/>
      <c r="GH384" s="206"/>
      <c r="GI384" s="206"/>
      <c r="GJ384" s="206"/>
      <c r="GK384" s="206"/>
      <c r="GL384" s="206"/>
      <c r="GM384" s="206"/>
    </row>
    <row r="385" spans="1:195" s="236" customFormat="1" ht="18.75" customHeight="1" thickBot="1">
      <c r="A385" s="58"/>
      <c r="B385" s="58"/>
      <c r="C385" s="58"/>
      <c r="D385" s="58"/>
      <c r="E385" s="58"/>
      <c r="F385" s="58"/>
      <c r="G385" s="809" t="s">
        <v>450</v>
      </c>
      <c r="H385" s="810"/>
      <c r="I385" s="810"/>
      <c r="J385" s="810"/>
      <c r="K385" s="810"/>
      <c r="L385" s="810"/>
      <c r="M385" s="810"/>
      <c r="N385" s="810"/>
      <c r="O385" s="810"/>
      <c r="P385" s="810"/>
      <c r="Q385" s="810"/>
      <c r="R385" s="810"/>
      <c r="S385" s="810"/>
      <c r="T385" s="810"/>
      <c r="U385" s="810"/>
      <c r="V385" s="810"/>
      <c r="W385" s="810"/>
      <c r="X385" s="811"/>
      <c r="Y385" s="812" t="s">
        <v>451</v>
      </c>
      <c r="Z385" s="810"/>
      <c r="AA385" s="810"/>
      <c r="AB385" s="810"/>
      <c r="AC385" s="810"/>
      <c r="AD385" s="810"/>
      <c r="AE385" s="810"/>
      <c r="AF385" s="810"/>
      <c r="AG385" s="810"/>
      <c r="AH385" s="810"/>
      <c r="AI385" s="810"/>
      <c r="AJ385" s="810"/>
      <c r="AK385" s="810"/>
      <c r="AL385" s="810"/>
      <c r="AM385" s="810"/>
      <c r="AN385" s="810"/>
      <c r="AO385" s="810"/>
      <c r="AP385" s="810"/>
      <c r="AQ385" s="810"/>
      <c r="AR385" s="810"/>
      <c r="AS385" s="810"/>
      <c r="AT385" s="810"/>
      <c r="AU385" s="810"/>
      <c r="AV385" s="810"/>
      <c r="AW385" s="810"/>
      <c r="AX385" s="810"/>
      <c r="AY385" s="810"/>
      <c r="AZ385" s="810"/>
      <c r="BA385" s="810"/>
      <c r="BB385" s="810"/>
      <c r="BC385" s="810"/>
      <c r="BD385" s="810"/>
      <c r="BE385" s="810"/>
      <c r="BF385" s="810"/>
      <c r="BG385" s="810"/>
      <c r="BH385" s="813"/>
      <c r="BI385" s="58"/>
      <c r="BJ385" s="58"/>
      <c r="BK385" s="58"/>
      <c r="BL385" s="58"/>
      <c r="BM385" s="58"/>
      <c r="BN385" s="58"/>
      <c r="BO385" s="58"/>
      <c r="BP385" s="58"/>
      <c r="BQ385" s="58"/>
      <c r="BR385" s="58"/>
      <c r="BS385" s="58"/>
      <c r="BT385" s="58"/>
      <c r="BU385" s="809" t="s">
        <v>450</v>
      </c>
      <c r="BV385" s="810"/>
      <c r="BW385" s="810"/>
      <c r="BX385" s="810"/>
      <c r="BY385" s="810"/>
      <c r="BZ385" s="810"/>
      <c r="CA385" s="810"/>
      <c r="CB385" s="810"/>
      <c r="CC385" s="810"/>
      <c r="CD385" s="810"/>
      <c r="CE385" s="810"/>
      <c r="CF385" s="810"/>
      <c r="CG385" s="810"/>
      <c r="CH385" s="810"/>
      <c r="CI385" s="810"/>
      <c r="CJ385" s="810"/>
      <c r="CK385" s="810"/>
      <c r="CL385" s="811"/>
      <c r="CM385" s="812" t="s">
        <v>451</v>
      </c>
      <c r="CN385" s="810"/>
      <c r="CO385" s="810"/>
      <c r="CP385" s="810"/>
      <c r="CQ385" s="810"/>
      <c r="CR385" s="810"/>
      <c r="CS385" s="810"/>
      <c r="CT385" s="810"/>
      <c r="CU385" s="810"/>
      <c r="CV385" s="810"/>
      <c r="CW385" s="810"/>
      <c r="CX385" s="810"/>
      <c r="CY385" s="810"/>
      <c r="CZ385" s="810"/>
      <c r="DA385" s="810"/>
      <c r="DB385" s="810"/>
      <c r="DC385" s="810"/>
      <c r="DD385" s="810"/>
      <c r="DE385" s="810">
        <v>0</v>
      </c>
      <c r="DF385" s="810"/>
      <c r="DG385" s="810"/>
      <c r="DH385" s="810"/>
      <c r="DI385" s="810"/>
      <c r="DJ385" s="810"/>
      <c r="DK385" s="810"/>
      <c r="DL385" s="810"/>
      <c r="DM385" s="810"/>
      <c r="DN385" s="810"/>
      <c r="DO385" s="810"/>
      <c r="DP385" s="810"/>
      <c r="DQ385" s="810"/>
      <c r="DR385" s="810"/>
      <c r="DS385" s="810"/>
      <c r="DT385" s="810"/>
      <c r="DU385" s="810"/>
      <c r="DV385" s="813"/>
      <c r="DW385" s="58"/>
      <c r="DX385" s="58"/>
      <c r="DY385" s="58"/>
      <c r="DZ385" s="58"/>
      <c r="EA385" s="58"/>
      <c r="EB385" s="58"/>
      <c r="EC385" s="58"/>
      <c r="ED385" s="188"/>
      <c r="EE385" s="206"/>
      <c r="EF385" s="206"/>
      <c r="EG385" s="206"/>
      <c r="EH385" s="206"/>
      <c r="EI385" s="206"/>
      <c r="EJ385" s="206"/>
      <c r="EK385" s="206"/>
      <c r="EL385" s="206"/>
      <c r="EM385" s="206"/>
      <c r="EN385" s="206"/>
      <c r="EO385" s="206"/>
      <c r="EP385" s="206"/>
      <c r="EQ385" s="206"/>
      <c r="ER385" s="206"/>
      <c r="ES385" s="206"/>
      <c r="ET385" s="206"/>
      <c r="EU385" s="206"/>
      <c r="EV385" s="206"/>
      <c r="EW385" s="206"/>
      <c r="EX385" s="206"/>
      <c r="EY385" s="206"/>
      <c r="EZ385" s="206"/>
      <c r="FA385" s="206"/>
      <c r="FB385" s="206"/>
      <c r="FC385" s="206"/>
      <c r="FD385" s="206"/>
      <c r="FE385" s="206"/>
      <c r="FF385" s="206"/>
      <c r="FG385" s="206"/>
      <c r="FH385" s="206"/>
      <c r="FI385" s="206"/>
      <c r="FJ385" s="206"/>
      <c r="FK385" s="206"/>
      <c r="FL385" s="206"/>
      <c r="FM385" s="206"/>
      <c r="FN385" s="206"/>
      <c r="FO385" s="206"/>
      <c r="FP385" s="206"/>
      <c r="FQ385" s="206"/>
      <c r="FR385" s="206"/>
      <c r="FS385" s="206"/>
      <c r="FT385" s="206"/>
      <c r="FU385" s="206"/>
      <c r="FV385" s="206"/>
      <c r="FW385" s="206"/>
      <c r="FX385" s="206"/>
      <c r="FY385" s="206"/>
      <c r="FZ385" s="206"/>
      <c r="GA385" s="206"/>
      <c r="GB385" s="206"/>
      <c r="GC385" s="206"/>
      <c r="GD385" s="206"/>
      <c r="GE385" s="206"/>
      <c r="GF385" s="206"/>
      <c r="GG385" s="206"/>
      <c r="GH385" s="206"/>
      <c r="GI385" s="206"/>
      <c r="GJ385" s="206"/>
      <c r="GK385" s="206"/>
      <c r="GL385" s="206"/>
      <c r="GM385" s="206"/>
    </row>
    <row r="405" spans="1:24" ht="18.75" customHeight="1">
      <c r="A405" s="5"/>
    </row>
    <row r="406" spans="1:24" ht="18.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row>
    <row r="407" spans="1:24" ht="18.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row>
    <row r="408" spans="1:24" ht="18.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row>
    <row r="409" spans="1:24" ht="18.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row>
  </sheetData>
  <mergeCells count="1085">
    <mergeCell ref="D189:M190"/>
    <mergeCell ref="N189:AB190"/>
    <mergeCell ref="AC189:BF190"/>
    <mergeCell ref="D191:M192"/>
    <mergeCell ref="N191:AB192"/>
    <mergeCell ref="AC191:BF192"/>
    <mergeCell ref="D193:M194"/>
    <mergeCell ref="N193:AB194"/>
    <mergeCell ref="AC193:BF194"/>
    <mergeCell ref="D195:M196"/>
    <mergeCell ref="N195:AB196"/>
    <mergeCell ref="AC195:BF196"/>
    <mergeCell ref="C247:BL249"/>
    <mergeCell ref="D177:M178"/>
    <mergeCell ref="N177:AB178"/>
    <mergeCell ref="AC177:BF178"/>
    <mergeCell ref="D179:M180"/>
    <mergeCell ref="N179:AB180"/>
    <mergeCell ref="AC179:BF180"/>
    <mergeCell ref="D181:M182"/>
    <mergeCell ref="N181:AB182"/>
    <mergeCell ref="AC181:BF182"/>
    <mergeCell ref="D183:M184"/>
    <mergeCell ref="N183:AB184"/>
    <mergeCell ref="AC183:BF184"/>
    <mergeCell ref="D185:M186"/>
    <mergeCell ref="N185:AB186"/>
    <mergeCell ref="AC185:BF186"/>
    <mergeCell ref="D187:M188"/>
    <mergeCell ref="N187:AB188"/>
    <mergeCell ref="AC187:BF188"/>
    <mergeCell ref="BK10:BL12"/>
    <mergeCell ref="BE2:BL3"/>
    <mergeCell ref="DS2:DZ3"/>
    <mergeCell ref="G6:BA7"/>
    <mergeCell ref="BE6:BL7"/>
    <mergeCell ref="BU6:DO7"/>
    <mergeCell ref="DS6:DZ7"/>
    <mergeCell ref="DY16:DZ18"/>
    <mergeCell ref="G21:T22"/>
    <mergeCell ref="BU21:CH22"/>
    <mergeCell ref="G23:V27"/>
    <mergeCell ref="BU23:CJ27"/>
    <mergeCell ref="Z24:AZ26"/>
    <mergeCell ref="BE24:BF26"/>
    <mergeCell ref="BG24:BH26"/>
    <mergeCell ref="BI24:BJ26"/>
    <mergeCell ref="BK24:BL26"/>
    <mergeCell ref="BI16:BJ18"/>
    <mergeCell ref="BK16:BL18"/>
    <mergeCell ref="CN16:DN18"/>
    <mergeCell ref="DS16:DT18"/>
    <mergeCell ref="DU16:DV18"/>
    <mergeCell ref="DW16:DX18"/>
    <mergeCell ref="CN10:DN12"/>
    <mergeCell ref="DS10:DT12"/>
    <mergeCell ref="DU10:DV12"/>
    <mergeCell ref="DW10:DX12"/>
    <mergeCell ref="DY10:DZ12"/>
    <mergeCell ref="G15:V19"/>
    <mergeCell ref="BU15:CJ19"/>
    <mergeCell ref="Z16:AZ18"/>
    <mergeCell ref="BE16:BF18"/>
    <mergeCell ref="BG16:BH18"/>
    <mergeCell ref="G9:V13"/>
    <mergeCell ref="BU9:CJ13"/>
    <mergeCell ref="Z10:AZ12"/>
    <mergeCell ref="BE10:BF12"/>
    <mergeCell ref="BG10:BH12"/>
    <mergeCell ref="BI10:BJ12"/>
    <mergeCell ref="DY30:DZ32"/>
    <mergeCell ref="G36:T37"/>
    <mergeCell ref="BU36:CH37"/>
    <mergeCell ref="G38:V42"/>
    <mergeCell ref="BU38:CJ42"/>
    <mergeCell ref="Z39:AZ41"/>
    <mergeCell ref="BE39:BF41"/>
    <mergeCell ref="BG39:BH41"/>
    <mergeCell ref="BI39:BJ41"/>
    <mergeCell ref="BK39:BL41"/>
    <mergeCell ref="BI30:BJ32"/>
    <mergeCell ref="BK30:BL32"/>
    <mergeCell ref="CN30:DN32"/>
    <mergeCell ref="DS30:DT32"/>
    <mergeCell ref="DU30:DV32"/>
    <mergeCell ref="DW30:DX32"/>
    <mergeCell ref="CN24:DN26"/>
    <mergeCell ref="DS24:DT26"/>
    <mergeCell ref="DU24:DV26"/>
    <mergeCell ref="DW24:DX26"/>
    <mergeCell ref="DY24:DZ26"/>
    <mergeCell ref="G29:V33"/>
    <mergeCell ref="BU29:CJ33"/>
    <mergeCell ref="Z30:AZ32"/>
    <mergeCell ref="BE30:BF32"/>
    <mergeCell ref="BG30:BH32"/>
    <mergeCell ref="DY45:DZ47"/>
    <mergeCell ref="G51:V55"/>
    <mergeCell ref="BU51:CJ55"/>
    <mergeCell ref="Z52:AZ54"/>
    <mergeCell ref="BE52:BF54"/>
    <mergeCell ref="BG52:BH54"/>
    <mergeCell ref="BI52:BJ54"/>
    <mergeCell ref="BK52:BL54"/>
    <mergeCell ref="CN52:DN54"/>
    <mergeCell ref="DS52:DT54"/>
    <mergeCell ref="BI45:BJ47"/>
    <mergeCell ref="BK45:BL47"/>
    <mergeCell ref="CN45:DN47"/>
    <mergeCell ref="DS45:DT47"/>
    <mergeCell ref="DU45:DV47"/>
    <mergeCell ref="DW45:DX47"/>
    <mergeCell ref="CN39:DN41"/>
    <mergeCell ref="DS39:DT41"/>
    <mergeCell ref="DU39:DV41"/>
    <mergeCell ref="DW39:DX41"/>
    <mergeCell ref="DY39:DZ41"/>
    <mergeCell ref="G44:V48"/>
    <mergeCell ref="BU44:CJ48"/>
    <mergeCell ref="Z45:AZ47"/>
    <mergeCell ref="BE45:BF47"/>
    <mergeCell ref="BG45:BH47"/>
    <mergeCell ref="CN58:DN60"/>
    <mergeCell ref="DS58:DT60"/>
    <mergeCell ref="DU58:DV60"/>
    <mergeCell ref="DW58:DX60"/>
    <mergeCell ref="DY58:DZ60"/>
    <mergeCell ref="BE80:BL81"/>
    <mergeCell ref="DS80:DZ81"/>
    <mergeCell ref="DU52:DV54"/>
    <mergeCell ref="DW52:DX54"/>
    <mergeCell ref="DY52:DZ54"/>
    <mergeCell ref="G57:V61"/>
    <mergeCell ref="BU57:CJ61"/>
    <mergeCell ref="Z58:AZ60"/>
    <mergeCell ref="BE58:BF60"/>
    <mergeCell ref="BG58:BH60"/>
    <mergeCell ref="BI58:BJ60"/>
    <mergeCell ref="BK58:BL60"/>
    <mergeCell ref="DE87:DN87"/>
    <mergeCell ref="DO87:DX87"/>
    <mergeCell ref="BR88:BT88"/>
    <mergeCell ref="BU88:BZ88"/>
    <mergeCell ref="CA88:CC88"/>
    <mergeCell ref="CD88:CM88"/>
    <mergeCell ref="CN88:CS88"/>
    <mergeCell ref="CT88:CV88"/>
    <mergeCell ref="CW88:DD88"/>
    <mergeCell ref="DE88:DN88"/>
    <mergeCell ref="BR86:BT87"/>
    <mergeCell ref="BU86:CM86"/>
    <mergeCell ref="CN86:DN86"/>
    <mergeCell ref="DO86:DX86"/>
    <mergeCell ref="BU87:BZ87"/>
    <mergeCell ref="CA87:CC87"/>
    <mergeCell ref="CD87:CM87"/>
    <mergeCell ref="CN87:CS87"/>
    <mergeCell ref="CT87:CV87"/>
    <mergeCell ref="CW87:DD87"/>
    <mergeCell ref="CW90:DD90"/>
    <mergeCell ref="DE90:DN90"/>
    <mergeCell ref="DO90:DX90"/>
    <mergeCell ref="BR91:BT91"/>
    <mergeCell ref="BU91:BZ91"/>
    <mergeCell ref="CA91:CC91"/>
    <mergeCell ref="CD91:CM91"/>
    <mergeCell ref="CN91:CS91"/>
    <mergeCell ref="CT91:CV91"/>
    <mergeCell ref="CW91:DD91"/>
    <mergeCell ref="BR90:BT90"/>
    <mergeCell ref="BU90:BZ90"/>
    <mergeCell ref="CA90:CC90"/>
    <mergeCell ref="CD90:CM90"/>
    <mergeCell ref="CN90:CS90"/>
    <mergeCell ref="CT90:CV90"/>
    <mergeCell ref="DO88:DX88"/>
    <mergeCell ref="BR89:BT89"/>
    <mergeCell ref="BU89:BZ89"/>
    <mergeCell ref="CA89:CC89"/>
    <mergeCell ref="CD89:CM89"/>
    <mergeCell ref="CN89:CS89"/>
    <mergeCell ref="CT89:CV89"/>
    <mergeCell ref="CW89:DD89"/>
    <mergeCell ref="DE89:DN89"/>
    <mergeCell ref="DO89:DX89"/>
    <mergeCell ref="DO92:DX92"/>
    <mergeCell ref="BR93:BT93"/>
    <mergeCell ref="BU93:BZ93"/>
    <mergeCell ref="CA93:CC93"/>
    <mergeCell ref="CD93:CM93"/>
    <mergeCell ref="CN93:CS93"/>
    <mergeCell ref="CT93:CV93"/>
    <mergeCell ref="CW93:DD93"/>
    <mergeCell ref="DE93:DN93"/>
    <mergeCell ref="DO93:DX93"/>
    <mergeCell ref="DE91:DN91"/>
    <mergeCell ref="DO91:DX91"/>
    <mergeCell ref="BR92:BT92"/>
    <mergeCell ref="BU92:BZ92"/>
    <mergeCell ref="CA92:CC92"/>
    <mergeCell ref="CD92:CM92"/>
    <mergeCell ref="CN92:CS92"/>
    <mergeCell ref="CT92:CV92"/>
    <mergeCell ref="CW92:DD92"/>
    <mergeCell ref="DE92:DN92"/>
    <mergeCell ref="DE95:DN95"/>
    <mergeCell ref="DO95:DX95"/>
    <mergeCell ref="BR96:BT96"/>
    <mergeCell ref="BU96:BZ96"/>
    <mergeCell ref="CA96:CC96"/>
    <mergeCell ref="CD96:CM96"/>
    <mergeCell ref="CN96:CS96"/>
    <mergeCell ref="CT96:CV96"/>
    <mergeCell ref="CW96:DD96"/>
    <mergeCell ref="DE96:DN96"/>
    <mergeCell ref="CW94:DD94"/>
    <mergeCell ref="DE94:DN94"/>
    <mergeCell ref="DO94:DX94"/>
    <mergeCell ref="BR95:BT95"/>
    <mergeCell ref="BU95:BZ95"/>
    <mergeCell ref="CA95:CC95"/>
    <mergeCell ref="CD95:CM95"/>
    <mergeCell ref="CN95:CS95"/>
    <mergeCell ref="CT95:CV95"/>
    <mergeCell ref="CW95:DD95"/>
    <mergeCell ref="BR94:BT94"/>
    <mergeCell ref="BU94:BZ94"/>
    <mergeCell ref="CA94:CC94"/>
    <mergeCell ref="CD94:CM94"/>
    <mergeCell ref="CN94:CS94"/>
    <mergeCell ref="CT94:CV94"/>
    <mergeCell ref="CW98:DD98"/>
    <mergeCell ref="DE98:DN98"/>
    <mergeCell ref="DO98:DX98"/>
    <mergeCell ref="BR99:BT99"/>
    <mergeCell ref="BU99:BZ99"/>
    <mergeCell ref="CA99:CC99"/>
    <mergeCell ref="CD99:CM99"/>
    <mergeCell ref="CN99:CS99"/>
    <mergeCell ref="CT99:CV99"/>
    <mergeCell ref="CW99:DD99"/>
    <mergeCell ref="BR98:BT98"/>
    <mergeCell ref="BU98:BZ98"/>
    <mergeCell ref="CA98:CC98"/>
    <mergeCell ref="CD98:CM98"/>
    <mergeCell ref="CN98:CS98"/>
    <mergeCell ref="CT98:CV98"/>
    <mergeCell ref="DO96:DX96"/>
    <mergeCell ref="BR97:BT97"/>
    <mergeCell ref="BU97:BZ97"/>
    <mergeCell ref="CA97:CC97"/>
    <mergeCell ref="CD97:CM97"/>
    <mergeCell ref="CN97:CS97"/>
    <mergeCell ref="CT97:CV97"/>
    <mergeCell ref="CW97:DD97"/>
    <mergeCell ref="DE97:DN97"/>
    <mergeCell ref="DO97:DX97"/>
    <mergeCell ref="DO100:DX100"/>
    <mergeCell ref="BR101:BT101"/>
    <mergeCell ref="BU101:BZ101"/>
    <mergeCell ref="CA101:CC101"/>
    <mergeCell ref="CD101:CM101"/>
    <mergeCell ref="CN101:CS101"/>
    <mergeCell ref="CT101:CV101"/>
    <mergeCell ref="CW101:DD101"/>
    <mergeCell ref="DE101:DN101"/>
    <mergeCell ref="DO101:DX101"/>
    <mergeCell ref="DE99:DN99"/>
    <mergeCell ref="DO99:DX99"/>
    <mergeCell ref="BR100:BT100"/>
    <mergeCell ref="BU100:BZ100"/>
    <mergeCell ref="CA100:CC100"/>
    <mergeCell ref="CD100:CM100"/>
    <mergeCell ref="CN100:CS100"/>
    <mergeCell ref="CT100:CV100"/>
    <mergeCell ref="CW100:DD100"/>
    <mergeCell ref="DE100:DN100"/>
    <mergeCell ref="DE103:DN103"/>
    <mergeCell ref="DO103:DX103"/>
    <mergeCell ref="BR104:BT104"/>
    <mergeCell ref="BU104:BZ104"/>
    <mergeCell ref="CA104:CC104"/>
    <mergeCell ref="CD104:CM104"/>
    <mergeCell ref="CN104:CS104"/>
    <mergeCell ref="CT104:CV104"/>
    <mergeCell ref="CW104:DD104"/>
    <mergeCell ref="DE104:DN104"/>
    <mergeCell ref="CW102:DD102"/>
    <mergeCell ref="DE102:DN102"/>
    <mergeCell ref="DO102:DX102"/>
    <mergeCell ref="BR103:BT103"/>
    <mergeCell ref="BU103:BZ103"/>
    <mergeCell ref="CA103:CC103"/>
    <mergeCell ref="CD103:CM103"/>
    <mergeCell ref="CN103:CS103"/>
    <mergeCell ref="CT103:CV103"/>
    <mergeCell ref="CW103:DD103"/>
    <mergeCell ref="BR102:BT102"/>
    <mergeCell ref="BU102:BZ102"/>
    <mergeCell ref="CA102:CC102"/>
    <mergeCell ref="CD102:CM102"/>
    <mergeCell ref="CN102:CS102"/>
    <mergeCell ref="CT102:CV102"/>
    <mergeCell ref="CW106:DD106"/>
    <mergeCell ref="DE106:DN106"/>
    <mergeCell ref="DO106:DX106"/>
    <mergeCell ref="BR107:BT107"/>
    <mergeCell ref="BU107:BZ107"/>
    <mergeCell ref="CA107:CC107"/>
    <mergeCell ref="CD107:CM107"/>
    <mergeCell ref="CN107:CS107"/>
    <mergeCell ref="CT107:CV107"/>
    <mergeCell ref="CW107:DD107"/>
    <mergeCell ref="BR106:BT106"/>
    <mergeCell ref="BU106:BZ106"/>
    <mergeCell ref="CA106:CC106"/>
    <mergeCell ref="CD106:CM106"/>
    <mergeCell ref="CN106:CS106"/>
    <mergeCell ref="CT106:CV106"/>
    <mergeCell ref="DO104:DX104"/>
    <mergeCell ref="BR105:BT105"/>
    <mergeCell ref="BU105:BZ105"/>
    <mergeCell ref="CA105:CC105"/>
    <mergeCell ref="CD105:CM105"/>
    <mergeCell ref="CN105:CS105"/>
    <mergeCell ref="CT105:CV105"/>
    <mergeCell ref="CW105:DD105"/>
    <mergeCell ref="DE105:DN105"/>
    <mergeCell ref="DO105:DX105"/>
    <mergeCell ref="DO108:DX108"/>
    <mergeCell ref="BR109:BT109"/>
    <mergeCell ref="BU109:BZ109"/>
    <mergeCell ref="CA109:CC109"/>
    <mergeCell ref="CD109:CM109"/>
    <mergeCell ref="CN109:CS109"/>
    <mergeCell ref="CT109:CV109"/>
    <mergeCell ref="CW109:DD109"/>
    <mergeCell ref="DE109:DN109"/>
    <mergeCell ref="DO109:DX109"/>
    <mergeCell ref="DE107:DN107"/>
    <mergeCell ref="DO107:DX107"/>
    <mergeCell ref="BR108:BT108"/>
    <mergeCell ref="BU108:BZ108"/>
    <mergeCell ref="CA108:CC108"/>
    <mergeCell ref="CD108:CM108"/>
    <mergeCell ref="CN108:CS108"/>
    <mergeCell ref="CT108:CV108"/>
    <mergeCell ref="CW108:DD108"/>
    <mergeCell ref="DE108:DN108"/>
    <mergeCell ref="DE111:DN111"/>
    <mergeCell ref="DO111:DX111"/>
    <mergeCell ref="BR112:BT112"/>
    <mergeCell ref="BU112:BZ112"/>
    <mergeCell ref="CA112:CC112"/>
    <mergeCell ref="CD112:CM112"/>
    <mergeCell ref="CN112:CS112"/>
    <mergeCell ref="CT112:CV112"/>
    <mergeCell ref="CW112:DD112"/>
    <mergeCell ref="DE112:DN112"/>
    <mergeCell ref="CW110:DD110"/>
    <mergeCell ref="DE110:DN110"/>
    <mergeCell ref="DO110:DX110"/>
    <mergeCell ref="BR111:BT111"/>
    <mergeCell ref="BU111:BZ111"/>
    <mergeCell ref="CA111:CC111"/>
    <mergeCell ref="CD111:CM111"/>
    <mergeCell ref="CN111:CS111"/>
    <mergeCell ref="CT111:CV111"/>
    <mergeCell ref="CW111:DD111"/>
    <mergeCell ref="BR110:BT110"/>
    <mergeCell ref="BU110:BZ110"/>
    <mergeCell ref="CA110:CC110"/>
    <mergeCell ref="CD110:CM110"/>
    <mergeCell ref="CN110:CS110"/>
    <mergeCell ref="CT110:CV110"/>
    <mergeCell ref="CW114:DD114"/>
    <mergeCell ref="DE114:DN114"/>
    <mergeCell ref="DO114:DX114"/>
    <mergeCell ref="BR115:BT115"/>
    <mergeCell ref="BU115:BZ115"/>
    <mergeCell ref="CA115:CC115"/>
    <mergeCell ref="CD115:CM115"/>
    <mergeCell ref="CN115:CS115"/>
    <mergeCell ref="CT115:CV115"/>
    <mergeCell ref="CW115:DD115"/>
    <mergeCell ref="BR114:BT114"/>
    <mergeCell ref="BU114:BZ114"/>
    <mergeCell ref="CA114:CC114"/>
    <mergeCell ref="CD114:CM114"/>
    <mergeCell ref="CN114:CS114"/>
    <mergeCell ref="CT114:CV114"/>
    <mergeCell ref="DO112:DX112"/>
    <mergeCell ref="BR113:BT113"/>
    <mergeCell ref="BU113:BZ113"/>
    <mergeCell ref="CA113:CC113"/>
    <mergeCell ref="CD113:CM113"/>
    <mergeCell ref="CN113:CS113"/>
    <mergeCell ref="CT113:CV113"/>
    <mergeCell ref="CW113:DD113"/>
    <mergeCell ref="DE113:DN113"/>
    <mergeCell ref="DO113:DX113"/>
    <mergeCell ref="DO116:DX116"/>
    <mergeCell ref="BR117:BT117"/>
    <mergeCell ref="BU117:BZ117"/>
    <mergeCell ref="CA117:CC117"/>
    <mergeCell ref="CD117:CM117"/>
    <mergeCell ref="CN117:CS117"/>
    <mergeCell ref="CT117:CV117"/>
    <mergeCell ref="CW117:DD117"/>
    <mergeCell ref="DE117:DN117"/>
    <mergeCell ref="DO117:DX117"/>
    <mergeCell ref="DE115:DN115"/>
    <mergeCell ref="DO115:DX115"/>
    <mergeCell ref="BR116:BT116"/>
    <mergeCell ref="BU116:BZ116"/>
    <mergeCell ref="CA116:CC116"/>
    <mergeCell ref="CD116:CM116"/>
    <mergeCell ref="CN116:CS116"/>
    <mergeCell ref="CT116:CV116"/>
    <mergeCell ref="CW116:DD116"/>
    <mergeCell ref="DE116:DN116"/>
    <mergeCell ref="DE119:DN119"/>
    <mergeCell ref="DO119:DX119"/>
    <mergeCell ref="BR120:BT120"/>
    <mergeCell ref="BU120:BZ120"/>
    <mergeCell ref="CA120:CC120"/>
    <mergeCell ref="CD120:CM120"/>
    <mergeCell ref="CN120:CS120"/>
    <mergeCell ref="CT120:CV120"/>
    <mergeCell ref="CW120:DD120"/>
    <mergeCell ref="DE120:DN120"/>
    <mergeCell ref="CW118:DD118"/>
    <mergeCell ref="DE118:DN118"/>
    <mergeCell ref="DO118:DX118"/>
    <mergeCell ref="BR119:BT119"/>
    <mergeCell ref="BU119:BZ119"/>
    <mergeCell ref="CA119:CC119"/>
    <mergeCell ref="CD119:CM119"/>
    <mergeCell ref="CN119:CS119"/>
    <mergeCell ref="CT119:CV119"/>
    <mergeCell ref="CW119:DD119"/>
    <mergeCell ref="BR118:BT118"/>
    <mergeCell ref="BU118:BZ118"/>
    <mergeCell ref="CA118:CC118"/>
    <mergeCell ref="CD118:CM118"/>
    <mergeCell ref="CN118:CS118"/>
    <mergeCell ref="CT118:CV118"/>
    <mergeCell ref="CW122:DD122"/>
    <mergeCell ref="DE122:DN122"/>
    <mergeCell ref="DO122:DX122"/>
    <mergeCell ref="BR123:BT123"/>
    <mergeCell ref="BU123:BZ123"/>
    <mergeCell ref="CA123:CC123"/>
    <mergeCell ref="CD123:CM123"/>
    <mergeCell ref="CN123:CS123"/>
    <mergeCell ref="CT123:CV123"/>
    <mergeCell ref="CW123:DD123"/>
    <mergeCell ref="BR122:BT122"/>
    <mergeCell ref="BU122:BZ122"/>
    <mergeCell ref="CA122:CC122"/>
    <mergeCell ref="CD122:CM122"/>
    <mergeCell ref="CN122:CS122"/>
    <mergeCell ref="CT122:CV122"/>
    <mergeCell ref="DO120:DX120"/>
    <mergeCell ref="BR121:BT121"/>
    <mergeCell ref="BU121:BZ121"/>
    <mergeCell ref="CA121:CC121"/>
    <mergeCell ref="CD121:CM121"/>
    <mergeCell ref="CN121:CS121"/>
    <mergeCell ref="CT121:CV121"/>
    <mergeCell ref="CW121:DD121"/>
    <mergeCell ref="DE121:DN121"/>
    <mergeCell ref="DO121:DX121"/>
    <mergeCell ref="DO124:DX124"/>
    <mergeCell ref="BR125:BT125"/>
    <mergeCell ref="BU125:BZ125"/>
    <mergeCell ref="CA125:CC125"/>
    <mergeCell ref="CD125:CM125"/>
    <mergeCell ref="CN125:CS125"/>
    <mergeCell ref="CT125:CV125"/>
    <mergeCell ref="CW125:DD125"/>
    <mergeCell ref="DE125:DN125"/>
    <mergeCell ref="DO125:DX125"/>
    <mergeCell ref="DE123:DN123"/>
    <mergeCell ref="DO123:DX123"/>
    <mergeCell ref="BR124:BT124"/>
    <mergeCell ref="BU124:BZ124"/>
    <mergeCell ref="CA124:CC124"/>
    <mergeCell ref="CD124:CM124"/>
    <mergeCell ref="CN124:CS124"/>
    <mergeCell ref="CT124:CV124"/>
    <mergeCell ref="CW124:DD124"/>
    <mergeCell ref="DE124:DN124"/>
    <mergeCell ref="DE127:DN127"/>
    <mergeCell ref="DO127:DX127"/>
    <mergeCell ref="BR128:BT128"/>
    <mergeCell ref="BU128:BZ128"/>
    <mergeCell ref="CA128:CC128"/>
    <mergeCell ref="CD128:CM128"/>
    <mergeCell ref="CN128:CS128"/>
    <mergeCell ref="CT128:CV128"/>
    <mergeCell ref="CW128:DD128"/>
    <mergeCell ref="DE128:DN128"/>
    <mergeCell ref="CW126:DD126"/>
    <mergeCell ref="DE126:DN126"/>
    <mergeCell ref="DO126:DX126"/>
    <mergeCell ref="BR127:BT127"/>
    <mergeCell ref="BU127:BZ127"/>
    <mergeCell ref="CA127:CC127"/>
    <mergeCell ref="CD127:CM127"/>
    <mergeCell ref="CN127:CS127"/>
    <mergeCell ref="CT127:CV127"/>
    <mergeCell ref="CW127:DD127"/>
    <mergeCell ref="BR126:BT126"/>
    <mergeCell ref="BU126:BZ126"/>
    <mergeCell ref="CA126:CC126"/>
    <mergeCell ref="CD126:CM126"/>
    <mergeCell ref="CN126:CS126"/>
    <mergeCell ref="CT126:CV126"/>
    <mergeCell ref="CW130:DD130"/>
    <mergeCell ref="DE130:DN130"/>
    <mergeCell ref="DO130:DX130"/>
    <mergeCell ref="BR131:BT131"/>
    <mergeCell ref="BU131:BZ131"/>
    <mergeCell ref="CA131:CC131"/>
    <mergeCell ref="CD131:CM131"/>
    <mergeCell ref="CN131:CS131"/>
    <mergeCell ref="CT131:CV131"/>
    <mergeCell ref="CW131:DD131"/>
    <mergeCell ref="BR130:BT130"/>
    <mergeCell ref="BU130:BZ130"/>
    <mergeCell ref="CA130:CC130"/>
    <mergeCell ref="CD130:CM130"/>
    <mergeCell ref="CN130:CS130"/>
    <mergeCell ref="CT130:CV130"/>
    <mergeCell ref="DO128:DX128"/>
    <mergeCell ref="BR129:BT129"/>
    <mergeCell ref="BU129:BZ129"/>
    <mergeCell ref="CA129:CC129"/>
    <mergeCell ref="CD129:CM129"/>
    <mergeCell ref="CN129:CS129"/>
    <mergeCell ref="CT129:CV129"/>
    <mergeCell ref="CW129:DD129"/>
    <mergeCell ref="DE129:DN129"/>
    <mergeCell ref="DO129:DX129"/>
    <mergeCell ref="DO132:DX132"/>
    <mergeCell ref="BR133:BT133"/>
    <mergeCell ref="BU133:BZ133"/>
    <mergeCell ref="CA133:CC133"/>
    <mergeCell ref="CD133:CM133"/>
    <mergeCell ref="CN133:CS133"/>
    <mergeCell ref="CT133:CV133"/>
    <mergeCell ref="CW133:DD133"/>
    <mergeCell ref="DE133:DN133"/>
    <mergeCell ref="DO133:DX133"/>
    <mergeCell ref="DE131:DN131"/>
    <mergeCell ref="DO131:DX131"/>
    <mergeCell ref="BR132:BT132"/>
    <mergeCell ref="BU132:BZ132"/>
    <mergeCell ref="CA132:CC132"/>
    <mergeCell ref="CD132:CM132"/>
    <mergeCell ref="CN132:CS132"/>
    <mergeCell ref="CT132:CV132"/>
    <mergeCell ref="CW132:DD132"/>
    <mergeCell ref="DE132:DN132"/>
    <mergeCell ref="DE135:DN135"/>
    <mergeCell ref="DO135:DX135"/>
    <mergeCell ref="BR136:BT136"/>
    <mergeCell ref="BU136:BZ136"/>
    <mergeCell ref="CA136:CC136"/>
    <mergeCell ref="CD136:CM136"/>
    <mergeCell ref="CN136:CS136"/>
    <mergeCell ref="CT136:CV136"/>
    <mergeCell ref="CW136:DD136"/>
    <mergeCell ref="DE136:DN136"/>
    <mergeCell ref="CW134:DD134"/>
    <mergeCell ref="DE134:DN134"/>
    <mergeCell ref="DO134:DX134"/>
    <mergeCell ref="BR135:BT135"/>
    <mergeCell ref="BU135:BZ135"/>
    <mergeCell ref="CA135:CC135"/>
    <mergeCell ref="CD135:CM135"/>
    <mergeCell ref="CN135:CS135"/>
    <mergeCell ref="CT135:CV135"/>
    <mergeCell ref="CW135:DD135"/>
    <mergeCell ref="BR134:BT134"/>
    <mergeCell ref="BU134:BZ134"/>
    <mergeCell ref="CA134:CC134"/>
    <mergeCell ref="CD134:CM134"/>
    <mergeCell ref="CN134:CS134"/>
    <mergeCell ref="CT134:CV134"/>
    <mergeCell ref="BV154:CE155"/>
    <mergeCell ref="CI154:CR155"/>
    <mergeCell ref="CV154:DE155"/>
    <mergeCell ref="DI154:DR155"/>
    <mergeCell ref="BV156:CE156"/>
    <mergeCell ref="CI156:CR156"/>
    <mergeCell ref="CV156:DE156"/>
    <mergeCell ref="DI156:DR156"/>
    <mergeCell ref="BE142:BL143"/>
    <mergeCell ref="DS142:DZ143"/>
    <mergeCell ref="CM145:DA146"/>
    <mergeCell ref="CM147:DA147"/>
    <mergeCell ref="CM149:DA150"/>
    <mergeCell ref="CM151:DA151"/>
    <mergeCell ref="DO136:DX136"/>
    <mergeCell ref="BR137:BT137"/>
    <mergeCell ref="BU137:BZ137"/>
    <mergeCell ref="CA137:CC137"/>
    <mergeCell ref="CD137:CM137"/>
    <mergeCell ref="CN137:CS137"/>
    <mergeCell ref="CT137:CV137"/>
    <mergeCell ref="CW137:DD137"/>
    <mergeCell ref="DE137:DN137"/>
    <mergeCell ref="DO137:DX137"/>
    <mergeCell ref="BV166:CE167"/>
    <mergeCell ref="CI166:CR167"/>
    <mergeCell ref="CV166:DE167"/>
    <mergeCell ref="DI166:DR167"/>
    <mergeCell ref="BV168:CE168"/>
    <mergeCell ref="CI168:CR168"/>
    <mergeCell ref="CV168:DE168"/>
    <mergeCell ref="DI168:DR168"/>
    <mergeCell ref="BV162:CE163"/>
    <mergeCell ref="CI162:CR163"/>
    <mergeCell ref="CV162:DE163"/>
    <mergeCell ref="DI162:DR163"/>
    <mergeCell ref="BV164:CE164"/>
    <mergeCell ref="CI164:CR164"/>
    <mergeCell ref="CV164:DE164"/>
    <mergeCell ref="DI164:DR164"/>
    <mergeCell ref="BV158:CE159"/>
    <mergeCell ref="CI158:CR159"/>
    <mergeCell ref="CV158:DE159"/>
    <mergeCell ref="DI158:DR159"/>
    <mergeCell ref="BV160:CE160"/>
    <mergeCell ref="CI160:CR160"/>
    <mergeCell ref="CV160:DE160"/>
    <mergeCell ref="DI160:DR160"/>
    <mergeCell ref="BR185:CA186"/>
    <mergeCell ref="CB185:CP186"/>
    <mergeCell ref="CQ185:DT186"/>
    <mergeCell ref="BR187:CA188"/>
    <mergeCell ref="CB187:CP188"/>
    <mergeCell ref="CQ187:DT188"/>
    <mergeCell ref="BR181:CA182"/>
    <mergeCell ref="CB181:CP182"/>
    <mergeCell ref="CQ181:DT182"/>
    <mergeCell ref="BR183:CA184"/>
    <mergeCell ref="CB183:CP184"/>
    <mergeCell ref="CQ183:DT184"/>
    <mergeCell ref="BE173:BL174"/>
    <mergeCell ref="DR173:DY174"/>
    <mergeCell ref="BR177:CA178"/>
    <mergeCell ref="CB177:CP178"/>
    <mergeCell ref="CQ177:DT178"/>
    <mergeCell ref="BR179:CA180"/>
    <mergeCell ref="CB179:CP180"/>
    <mergeCell ref="CQ179:DT180"/>
    <mergeCell ref="DR203:DY204"/>
    <mergeCell ref="CP204:CY204"/>
    <mergeCell ref="CZ204:DI204"/>
    <mergeCell ref="BR205:BY205"/>
    <mergeCell ref="BZ205:CG205"/>
    <mergeCell ref="CH205:CO205"/>
    <mergeCell ref="CP205:CY205"/>
    <mergeCell ref="CZ205:DI205"/>
    <mergeCell ref="DJ205:DQ205"/>
    <mergeCell ref="DR205:DY205"/>
    <mergeCell ref="BR189:CA190"/>
    <mergeCell ref="CB189:CP190"/>
    <mergeCell ref="CQ189:DT190"/>
    <mergeCell ref="BE199:BL200"/>
    <mergeCell ref="DS199:DZ200"/>
    <mergeCell ref="BR203:BY204"/>
    <mergeCell ref="BZ203:CG204"/>
    <mergeCell ref="CH203:CO204"/>
    <mergeCell ref="CP203:DI203"/>
    <mergeCell ref="DJ203:DQ204"/>
    <mergeCell ref="DR208:DY208"/>
    <mergeCell ref="BR209:BY209"/>
    <mergeCell ref="BZ209:CG209"/>
    <mergeCell ref="CH209:CO209"/>
    <mergeCell ref="CP209:CY209"/>
    <mergeCell ref="CZ209:DI209"/>
    <mergeCell ref="DJ209:DQ209"/>
    <mergeCell ref="DR209:DY209"/>
    <mergeCell ref="BR208:BY208"/>
    <mergeCell ref="BZ208:CG208"/>
    <mergeCell ref="CH208:CO208"/>
    <mergeCell ref="CP208:CY208"/>
    <mergeCell ref="CZ208:DI208"/>
    <mergeCell ref="DJ208:DQ208"/>
    <mergeCell ref="DR206:DY206"/>
    <mergeCell ref="BR207:BY207"/>
    <mergeCell ref="BZ207:CG207"/>
    <mergeCell ref="CH207:CO207"/>
    <mergeCell ref="CP207:CY207"/>
    <mergeCell ref="CZ207:DI207"/>
    <mergeCell ref="DJ207:DQ207"/>
    <mergeCell ref="DR207:DY207"/>
    <mergeCell ref="BR206:BY206"/>
    <mergeCell ref="BZ206:CG206"/>
    <mergeCell ref="CH206:CO206"/>
    <mergeCell ref="CP206:CY206"/>
    <mergeCell ref="CZ206:DI206"/>
    <mergeCell ref="DJ206:DQ206"/>
    <mergeCell ref="DR212:DY212"/>
    <mergeCell ref="BR213:BY213"/>
    <mergeCell ref="BZ213:CG213"/>
    <mergeCell ref="CH213:CO213"/>
    <mergeCell ref="CP213:CY213"/>
    <mergeCell ref="CZ213:DI213"/>
    <mergeCell ref="DJ213:DQ213"/>
    <mergeCell ref="DR213:DY213"/>
    <mergeCell ref="BR212:BY212"/>
    <mergeCell ref="BZ212:CG212"/>
    <mergeCell ref="CH212:CO212"/>
    <mergeCell ref="CP212:CY212"/>
    <mergeCell ref="CZ212:DI212"/>
    <mergeCell ref="DJ212:DQ212"/>
    <mergeCell ref="DR210:DY210"/>
    <mergeCell ref="BR211:BY211"/>
    <mergeCell ref="BZ211:CG211"/>
    <mergeCell ref="CH211:CO211"/>
    <mergeCell ref="CP211:CY211"/>
    <mergeCell ref="CZ211:DI211"/>
    <mergeCell ref="DJ211:DQ211"/>
    <mergeCell ref="DR211:DY211"/>
    <mergeCell ref="BR210:BY210"/>
    <mergeCell ref="BZ210:CG210"/>
    <mergeCell ref="CH210:CO210"/>
    <mergeCell ref="CP210:CY210"/>
    <mergeCell ref="CZ210:DI210"/>
    <mergeCell ref="DJ210:DQ210"/>
    <mergeCell ref="DR216:DY216"/>
    <mergeCell ref="BR217:BY217"/>
    <mergeCell ref="BZ217:CG217"/>
    <mergeCell ref="CH217:CO217"/>
    <mergeCell ref="CP217:CY217"/>
    <mergeCell ref="CZ217:DI217"/>
    <mergeCell ref="DJ217:DQ217"/>
    <mergeCell ref="DR217:DY217"/>
    <mergeCell ref="BR216:BY216"/>
    <mergeCell ref="BZ216:CG216"/>
    <mergeCell ref="CH216:CO216"/>
    <mergeCell ref="CP216:CY216"/>
    <mergeCell ref="CZ216:DI216"/>
    <mergeCell ref="DJ216:DQ216"/>
    <mergeCell ref="DR214:DY214"/>
    <mergeCell ref="BR215:BY215"/>
    <mergeCell ref="BZ215:CG215"/>
    <mergeCell ref="CH215:CO215"/>
    <mergeCell ref="CP215:CY215"/>
    <mergeCell ref="CZ215:DI215"/>
    <mergeCell ref="DJ215:DQ215"/>
    <mergeCell ref="DR215:DY215"/>
    <mergeCell ref="BR214:BY214"/>
    <mergeCell ref="BZ214:CG214"/>
    <mergeCell ref="CH214:CO214"/>
    <mergeCell ref="CP214:CY214"/>
    <mergeCell ref="CZ214:DI214"/>
    <mergeCell ref="DJ214:DQ214"/>
    <mergeCell ref="DR220:DY220"/>
    <mergeCell ref="BR221:BY221"/>
    <mergeCell ref="BZ221:CG221"/>
    <mergeCell ref="CH221:CO221"/>
    <mergeCell ref="CP221:CY221"/>
    <mergeCell ref="CZ221:DI221"/>
    <mergeCell ref="DJ221:DQ221"/>
    <mergeCell ref="DR221:DY221"/>
    <mergeCell ref="BR220:BY220"/>
    <mergeCell ref="BZ220:CG220"/>
    <mergeCell ref="CH220:CO220"/>
    <mergeCell ref="CP220:CY220"/>
    <mergeCell ref="CZ220:DI220"/>
    <mergeCell ref="DJ220:DQ220"/>
    <mergeCell ref="DR218:DY218"/>
    <mergeCell ref="BR219:BY219"/>
    <mergeCell ref="BZ219:CG219"/>
    <mergeCell ref="CH219:CO219"/>
    <mergeCell ref="CP219:CY219"/>
    <mergeCell ref="CZ219:DI219"/>
    <mergeCell ref="DJ219:DQ219"/>
    <mergeCell ref="DR219:DY219"/>
    <mergeCell ref="BR218:BY218"/>
    <mergeCell ref="BZ218:CG218"/>
    <mergeCell ref="CH218:CO218"/>
    <mergeCell ref="CP218:CY218"/>
    <mergeCell ref="CZ218:DI218"/>
    <mergeCell ref="DJ218:DQ218"/>
    <mergeCell ref="DR224:DY224"/>
    <mergeCell ref="BR225:BY225"/>
    <mergeCell ref="BZ225:CG225"/>
    <mergeCell ref="CH225:CO225"/>
    <mergeCell ref="CP225:CY225"/>
    <mergeCell ref="CZ225:DI225"/>
    <mergeCell ref="DJ225:DQ225"/>
    <mergeCell ref="DR225:DY225"/>
    <mergeCell ref="BR224:BY224"/>
    <mergeCell ref="BZ224:CG224"/>
    <mergeCell ref="CH224:CO224"/>
    <mergeCell ref="CP224:CY224"/>
    <mergeCell ref="CZ224:DI224"/>
    <mergeCell ref="DJ224:DQ224"/>
    <mergeCell ref="DR222:DY222"/>
    <mergeCell ref="BR223:BY223"/>
    <mergeCell ref="BZ223:CG223"/>
    <mergeCell ref="CH223:CO223"/>
    <mergeCell ref="CP223:CY223"/>
    <mergeCell ref="CZ223:DI223"/>
    <mergeCell ref="DJ223:DQ223"/>
    <mergeCell ref="DR223:DY223"/>
    <mergeCell ref="BR222:BY222"/>
    <mergeCell ref="BZ222:CG222"/>
    <mergeCell ref="CH222:CO222"/>
    <mergeCell ref="CP222:CY222"/>
    <mergeCell ref="CZ222:DI222"/>
    <mergeCell ref="DJ222:DQ222"/>
    <mergeCell ref="DR228:DY228"/>
    <mergeCell ref="BR229:BY229"/>
    <mergeCell ref="BZ229:CG229"/>
    <mergeCell ref="CH229:CO229"/>
    <mergeCell ref="CP229:CY229"/>
    <mergeCell ref="CZ229:DI229"/>
    <mergeCell ref="DJ229:DQ229"/>
    <mergeCell ref="DR229:DY229"/>
    <mergeCell ref="BR228:BY228"/>
    <mergeCell ref="BZ228:CG228"/>
    <mergeCell ref="CH228:CO228"/>
    <mergeCell ref="CP228:CY228"/>
    <mergeCell ref="CZ228:DI228"/>
    <mergeCell ref="DJ228:DQ228"/>
    <mergeCell ref="DR226:DY226"/>
    <mergeCell ref="BR227:BY227"/>
    <mergeCell ref="BZ227:CG227"/>
    <mergeCell ref="CH227:CO227"/>
    <mergeCell ref="CP227:CY227"/>
    <mergeCell ref="CZ227:DI227"/>
    <mergeCell ref="DJ227:DQ227"/>
    <mergeCell ref="DR227:DY227"/>
    <mergeCell ref="BR226:BY226"/>
    <mergeCell ref="BZ226:CG226"/>
    <mergeCell ref="CH226:CO226"/>
    <mergeCell ref="CP226:CY226"/>
    <mergeCell ref="CZ226:DI226"/>
    <mergeCell ref="DJ226:DQ226"/>
    <mergeCell ref="DR232:DY232"/>
    <mergeCell ref="BR233:BY233"/>
    <mergeCell ref="BZ233:CG233"/>
    <mergeCell ref="CH233:CO233"/>
    <mergeCell ref="CP233:CY233"/>
    <mergeCell ref="CZ233:DI233"/>
    <mergeCell ref="DJ233:DQ233"/>
    <mergeCell ref="DR233:DY233"/>
    <mergeCell ref="BR232:BY232"/>
    <mergeCell ref="BZ232:CG232"/>
    <mergeCell ref="CH232:CO232"/>
    <mergeCell ref="CP232:CY232"/>
    <mergeCell ref="CZ232:DI232"/>
    <mergeCell ref="DJ232:DQ232"/>
    <mergeCell ref="DR230:DY230"/>
    <mergeCell ref="BR231:BY231"/>
    <mergeCell ref="BZ231:CG231"/>
    <mergeCell ref="CH231:CO231"/>
    <mergeCell ref="CP231:CY231"/>
    <mergeCell ref="CZ231:DI231"/>
    <mergeCell ref="DJ231:DQ231"/>
    <mergeCell ref="DR231:DY231"/>
    <mergeCell ref="BR230:BY230"/>
    <mergeCell ref="BZ230:CG230"/>
    <mergeCell ref="CH230:CO230"/>
    <mergeCell ref="CP230:CY230"/>
    <mergeCell ref="CZ230:DI230"/>
    <mergeCell ref="DJ230:DQ230"/>
    <mergeCell ref="I252:P259"/>
    <mergeCell ref="Q252:AJ253"/>
    <mergeCell ref="AK252:BH253"/>
    <mergeCell ref="BW252:CD259"/>
    <mergeCell ref="CE252:CX253"/>
    <mergeCell ref="CY252:DV253"/>
    <mergeCell ref="Q255:T255"/>
    <mergeCell ref="U255:V255"/>
    <mergeCell ref="W255:AF255"/>
    <mergeCell ref="AL255:AM255"/>
    <mergeCell ref="BE244:BL245"/>
    <mergeCell ref="DS244:DZ245"/>
    <mergeCell ref="N250:W250"/>
    <mergeCell ref="AG250:AP250"/>
    <mergeCell ref="CB250:CK250"/>
    <mergeCell ref="CU250:DD250"/>
    <mergeCell ref="DR234:DY234"/>
    <mergeCell ref="BR235:BY235"/>
    <mergeCell ref="BZ235:CG235"/>
    <mergeCell ref="CH235:CO235"/>
    <mergeCell ref="DJ235:DQ235"/>
    <mergeCell ref="DR235:DY235"/>
    <mergeCell ref="BR234:BY234"/>
    <mergeCell ref="BZ234:CG234"/>
    <mergeCell ref="CH234:CO234"/>
    <mergeCell ref="CP234:CY234"/>
    <mergeCell ref="CZ234:DI234"/>
    <mergeCell ref="DJ234:DQ234"/>
    <mergeCell ref="Q258:T258"/>
    <mergeCell ref="U258:AF258"/>
    <mergeCell ref="AL258:AM258"/>
    <mergeCell ref="CE258:CH258"/>
    <mergeCell ref="CI258:CT258"/>
    <mergeCell ref="CZ258:DA258"/>
    <mergeCell ref="CK256:CL256"/>
    <mergeCell ref="CZ256:DA256"/>
    <mergeCell ref="Q257:T257"/>
    <mergeCell ref="U257:AF257"/>
    <mergeCell ref="AL257:AM257"/>
    <mergeCell ref="CE257:CH257"/>
    <mergeCell ref="CI257:CT257"/>
    <mergeCell ref="CZ257:DA257"/>
    <mergeCell ref="CE255:CH255"/>
    <mergeCell ref="CI255:CJ255"/>
    <mergeCell ref="CK255:CT255"/>
    <mergeCell ref="CZ255:DA255"/>
    <mergeCell ref="Q256:T256"/>
    <mergeCell ref="U256:V256"/>
    <mergeCell ref="W256:X256"/>
    <mergeCell ref="AL256:AM256"/>
    <mergeCell ref="CE256:CH256"/>
    <mergeCell ref="CI256:CJ256"/>
    <mergeCell ref="CK265:CL265"/>
    <mergeCell ref="CZ265:DA265"/>
    <mergeCell ref="Q266:T266"/>
    <mergeCell ref="U266:AF266"/>
    <mergeCell ref="CE266:CH266"/>
    <mergeCell ref="CI266:CT266"/>
    <mergeCell ref="CE264:CH264"/>
    <mergeCell ref="CI264:CJ264"/>
    <mergeCell ref="CK264:CT264"/>
    <mergeCell ref="CZ264:DA264"/>
    <mergeCell ref="Q265:T265"/>
    <mergeCell ref="U265:V265"/>
    <mergeCell ref="W265:X265"/>
    <mergeCell ref="AL265:AM265"/>
    <mergeCell ref="CE265:CH265"/>
    <mergeCell ref="CI265:CJ265"/>
    <mergeCell ref="I261:P268"/>
    <mergeCell ref="Q261:AJ262"/>
    <mergeCell ref="AK261:BH262"/>
    <mergeCell ref="BW261:CD268"/>
    <mergeCell ref="CE261:CX262"/>
    <mergeCell ref="CY261:DV262"/>
    <mergeCell ref="Q264:T264"/>
    <mergeCell ref="U264:V264"/>
    <mergeCell ref="W264:AF264"/>
    <mergeCell ref="AL264:AM264"/>
    <mergeCell ref="E309:BJ309"/>
    <mergeCell ref="BS309:DX309"/>
    <mergeCell ref="E310:BJ310"/>
    <mergeCell ref="BS310:DX310"/>
    <mergeCell ref="E311:BJ311"/>
    <mergeCell ref="BS311:DX311"/>
    <mergeCell ref="E306:BJ306"/>
    <mergeCell ref="BS306:DX306"/>
    <mergeCell ref="E307:BJ307"/>
    <mergeCell ref="BS307:DX307"/>
    <mergeCell ref="E308:BJ308"/>
    <mergeCell ref="BS308:DX308"/>
    <mergeCell ref="Q267:T267"/>
    <mergeCell ref="U267:AF267"/>
    <mergeCell ref="CE267:CH267"/>
    <mergeCell ref="CI267:CT267"/>
    <mergeCell ref="BE302:BL303"/>
    <mergeCell ref="DS302:DZ303"/>
    <mergeCell ref="E319:BJ319"/>
    <mergeCell ref="BS319:DX319"/>
    <mergeCell ref="E320:BJ320"/>
    <mergeCell ref="BS320:DX320"/>
    <mergeCell ref="E322:BJ322"/>
    <mergeCell ref="BS322:DX322"/>
    <mergeCell ref="E315:BJ315"/>
    <mergeCell ref="BS315:DX315"/>
    <mergeCell ref="E317:BJ317"/>
    <mergeCell ref="BS317:DX317"/>
    <mergeCell ref="E318:BJ318"/>
    <mergeCell ref="BS318:DX318"/>
    <mergeCell ref="E312:BJ312"/>
    <mergeCell ref="BS312:DX312"/>
    <mergeCell ref="E313:BJ313"/>
    <mergeCell ref="BS313:DX313"/>
    <mergeCell ref="E314:BJ314"/>
    <mergeCell ref="BS314:DX314"/>
    <mergeCell ref="E327:BJ327"/>
    <mergeCell ref="BS327:DX327"/>
    <mergeCell ref="E328:BJ328"/>
    <mergeCell ref="BS328:DX328"/>
    <mergeCell ref="BE348:BL349"/>
    <mergeCell ref="DS348:DZ349"/>
    <mergeCell ref="E323:BJ323"/>
    <mergeCell ref="BS323:DX323"/>
    <mergeCell ref="E324:BJ324"/>
    <mergeCell ref="BS324:DX324"/>
    <mergeCell ref="E325:BJ325"/>
    <mergeCell ref="BS325:DX325"/>
    <mergeCell ref="Q360:T360"/>
    <mergeCell ref="U360:AF360"/>
    <mergeCell ref="AL360:AM360"/>
    <mergeCell ref="CE360:CH360"/>
    <mergeCell ref="CI360:CT360"/>
    <mergeCell ref="CZ360:DA360"/>
    <mergeCell ref="CK358:CT358"/>
    <mergeCell ref="CZ358:DA358"/>
    <mergeCell ref="Q359:T359"/>
    <mergeCell ref="U359:V359"/>
    <mergeCell ref="Q358:T358"/>
    <mergeCell ref="U358:V358"/>
    <mergeCell ref="W358:AF358"/>
    <mergeCell ref="AL358:AM358"/>
    <mergeCell ref="CE358:CH358"/>
    <mergeCell ref="CI358:CJ358"/>
    <mergeCell ref="N353:W353"/>
    <mergeCell ref="AG353:AP353"/>
    <mergeCell ref="CB353:CK353"/>
    <mergeCell ref="CU353:DD353"/>
    <mergeCell ref="W369:X369"/>
    <mergeCell ref="AL369:AM369"/>
    <mergeCell ref="CE369:CH369"/>
    <mergeCell ref="CI369:CJ369"/>
    <mergeCell ref="W368:AF368"/>
    <mergeCell ref="AL368:AM368"/>
    <mergeCell ref="CE368:CH368"/>
    <mergeCell ref="CI368:CJ368"/>
    <mergeCell ref="CK368:CT368"/>
    <mergeCell ref="CZ368:DA368"/>
    <mergeCell ref="I355:P363"/>
    <mergeCell ref="Q355:AJ356"/>
    <mergeCell ref="AK355:BH356"/>
    <mergeCell ref="BW355:CD363"/>
    <mergeCell ref="CE355:CX356"/>
    <mergeCell ref="CY355:DV356"/>
    <mergeCell ref="Q368:T368"/>
    <mergeCell ref="U368:V368"/>
    <mergeCell ref="Q361:T361"/>
    <mergeCell ref="U361:AF361"/>
    <mergeCell ref="AL361:AM361"/>
    <mergeCell ref="CE361:CH361"/>
    <mergeCell ref="CI361:CT361"/>
    <mergeCell ref="CZ361:DA361"/>
    <mergeCell ref="W359:X359"/>
    <mergeCell ref="AL359:AM359"/>
    <mergeCell ref="CE359:CH359"/>
    <mergeCell ref="CI359:CJ359"/>
    <mergeCell ref="CK359:CL359"/>
    <mergeCell ref="CZ359:DA359"/>
    <mergeCell ref="AL362:AM362"/>
    <mergeCell ref="CZ362:DA362"/>
    <mergeCell ref="G385:X385"/>
    <mergeCell ref="Y385:BH385"/>
    <mergeCell ref="BU385:CL385"/>
    <mergeCell ref="CM385:DV385"/>
    <mergeCell ref="G382:X383"/>
    <mergeCell ref="Y382:BH383"/>
    <mergeCell ref="CM384:DV384"/>
    <mergeCell ref="BU382:CL383"/>
    <mergeCell ref="CM382:DV383"/>
    <mergeCell ref="G384:X384"/>
    <mergeCell ref="Y384:BH384"/>
    <mergeCell ref="BU384:CL384"/>
    <mergeCell ref="I365:P373"/>
    <mergeCell ref="Q365:AJ366"/>
    <mergeCell ref="AK365:BH366"/>
    <mergeCell ref="BW365:CD373"/>
    <mergeCell ref="CE365:CX366"/>
    <mergeCell ref="CY365:DV366"/>
    <mergeCell ref="Q371:T371"/>
    <mergeCell ref="U371:AF371"/>
    <mergeCell ref="CE371:CH371"/>
    <mergeCell ref="CI371:CT371"/>
    <mergeCell ref="BE378:BL379"/>
    <mergeCell ref="DS378:DZ379"/>
    <mergeCell ref="CK369:CL369"/>
    <mergeCell ref="CZ369:DA369"/>
    <mergeCell ref="Q370:T370"/>
    <mergeCell ref="U370:AF370"/>
    <mergeCell ref="CE370:CH370"/>
    <mergeCell ref="CI370:CT370"/>
    <mergeCell ref="Q369:T369"/>
    <mergeCell ref="U369:V369"/>
  </mergeCells>
  <phoneticPr fontId="23"/>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7" manualBreakCount="7">
    <brk id="78" max="65" man="1"/>
    <brk id="140" max="65" man="1"/>
    <brk id="197" max="65" man="1"/>
    <brk id="242" max="65" man="1"/>
    <brk id="300" max="65" man="1"/>
    <brk id="346" max="65" man="1"/>
    <brk id="403" max="6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topLeftCell="B1" workbookViewId="0">
      <selection activeCell="C1" sqref="C1:C2"/>
    </sheetView>
  </sheetViews>
  <sheetFormatPr defaultColWidth="8.875" defaultRowHeight="13.5"/>
  <cols>
    <col min="1" max="1" width="0" style="458" hidden="1" customWidth="1"/>
    <col min="2" max="2" width="5.25" style="480" bestFit="1" customWidth="1"/>
    <col min="3" max="3" width="21" style="481" customWidth="1"/>
    <col min="4" max="4" width="28" style="481" customWidth="1"/>
    <col min="5" max="5" width="13.875" style="481" customWidth="1"/>
    <col min="6" max="7" width="8.875" style="482" customWidth="1"/>
    <col min="8" max="8" width="14.25" style="482" customWidth="1"/>
    <col min="9" max="9" width="9.75" style="482" customWidth="1"/>
    <col min="10" max="11" width="8.875" style="484" customWidth="1"/>
    <col min="12" max="13" width="15.625" style="458" customWidth="1"/>
    <col min="14" max="14" width="2.625" style="458" customWidth="1"/>
    <col min="15" max="16384" width="8.875" style="458"/>
  </cols>
  <sheetData>
    <row r="1" spans="1:14" s="451" customFormat="1" ht="24" customHeight="1">
      <c r="A1" s="1211" t="s">
        <v>698</v>
      </c>
      <c r="B1" s="1213" t="s">
        <v>699</v>
      </c>
      <c r="C1" s="1215" t="s">
        <v>700</v>
      </c>
      <c r="D1" s="1215" t="s">
        <v>701</v>
      </c>
      <c r="E1" s="1215" t="s">
        <v>702</v>
      </c>
      <c r="F1" s="1217" t="s">
        <v>703</v>
      </c>
      <c r="G1" s="1217"/>
      <c r="H1" s="1217"/>
      <c r="I1" s="1217"/>
      <c r="J1" s="1217"/>
      <c r="K1" s="1217"/>
      <c r="L1" s="1207" t="s">
        <v>704</v>
      </c>
      <c r="M1" s="1208"/>
      <c r="N1" s="450"/>
    </row>
    <row r="2" spans="1:14" s="451" customFormat="1" ht="69.75" customHeight="1" thickBot="1">
      <c r="A2" s="1212"/>
      <c r="B2" s="1214"/>
      <c r="C2" s="1216"/>
      <c r="D2" s="1216"/>
      <c r="E2" s="1216"/>
      <c r="F2" s="452" t="s">
        <v>705</v>
      </c>
      <c r="G2" s="452" t="s">
        <v>706</v>
      </c>
      <c r="H2" s="453" t="s">
        <v>707</v>
      </c>
      <c r="I2" s="454" t="s">
        <v>708</v>
      </c>
      <c r="J2" s="455" t="s">
        <v>148</v>
      </c>
      <c r="K2" s="455" t="s">
        <v>709</v>
      </c>
      <c r="L2" s="456" t="s">
        <v>710</v>
      </c>
      <c r="M2" s="457" t="s">
        <v>711</v>
      </c>
      <c r="N2" s="450"/>
    </row>
    <row r="3" spans="1:14" ht="27" customHeight="1">
      <c r="A3" s="458" t="str">
        <f>TEXT(B3,"00")&amp;C3</f>
        <v>01市立東小学校</v>
      </c>
      <c r="B3" s="459">
        <f t="shared" ref="B3:B58" si="0">ROW()-ROW(B$3)+1</f>
        <v>1</v>
      </c>
      <c r="C3" s="460" t="s">
        <v>712</v>
      </c>
      <c r="D3" s="460" t="s">
        <v>713</v>
      </c>
      <c r="E3" s="461" t="s">
        <v>714</v>
      </c>
      <c r="F3" s="462" t="s">
        <v>314</v>
      </c>
      <c r="G3" s="462" t="s">
        <v>314</v>
      </c>
      <c r="H3" s="463"/>
      <c r="I3" s="463" t="s">
        <v>314</v>
      </c>
      <c r="J3" s="464" t="s">
        <v>314</v>
      </c>
      <c r="K3" s="464" t="s">
        <v>314</v>
      </c>
      <c r="L3" s="465" t="s">
        <v>715</v>
      </c>
      <c r="M3" s="466" t="s">
        <v>716</v>
      </c>
    </row>
    <row r="4" spans="1:14" ht="27">
      <c r="A4" s="458" t="str">
        <f t="shared" ref="A4:A58" si="1">TEXT(B4,"00")&amp;C4</f>
        <v>02市立第一中学校</v>
      </c>
      <c r="B4" s="467">
        <f t="shared" si="0"/>
        <v>2</v>
      </c>
      <c r="C4" s="468" t="s">
        <v>717</v>
      </c>
      <c r="D4" s="469" t="s">
        <v>718</v>
      </c>
      <c r="E4" s="470" t="s">
        <v>714</v>
      </c>
      <c r="F4" s="462" t="s">
        <v>662</v>
      </c>
      <c r="G4" s="462" t="s">
        <v>314</v>
      </c>
      <c r="H4" s="463"/>
      <c r="I4" s="463" t="s">
        <v>314</v>
      </c>
      <c r="J4" s="464" t="s">
        <v>314</v>
      </c>
      <c r="K4" s="464" t="s">
        <v>314</v>
      </c>
      <c r="L4" s="471" t="s">
        <v>719</v>
      </c>
      <c r="M4" s="472" t="s">
        <v>720</v>
      </c>
    </row>
    <row r="5" spans="1:14" ht="27">
      <c r="A5" s="458" t="str">
        <f t="shared" si="1"/>
        <v>03市立市民会館</v>
      </c>
      <c r="B5" s="467">
        <f t="shared" si="0"/>
        <v>3</v>
      </c>
      <c r="C5" s="469" t="s">
        <v>721</v>
      </c>
      <c r="D5" s="469" t="s">
        <v>722</v>
      </c>
      <c r="E5" s="470" t="s">
        <v>714</v>
      </c>
      <c r="F5" s="462" t="s">
        <v>662</v>
      </c>
      <c r="G5" s="462"/>
      <c r="H5" s="463"/>
      <c r="I5" s="463" t="s">
        <v>314</v>
      </c>
      <c r="J5" s="464" t="s">
        <v>314</v>
      </c>
      <c r="K5" s="464" t="s">
        <v>314</v>
      </c>
      <c r="L5" s="471" t="s">
        <v>723</v>
      </c>
      <c r="M5" s="472" t="s">
        <v>724</v>
      </c>
    </row>
    <row r="6" spans="1:14" ht="40.5">
      <c r="A6" s="458" t="str">
        <f t="shared" si="1"/>
        <v>04市立東ｺﾐｭﾆﾃｨｾﾝﾀｰ</v>
      </c>
      <c r="B6" s="467">
        <f t="shared" si="0"/>
        <v>4</v>
      </c>
      <c r="C6" s="468" t="s">
        <v>725</v>
      </c>
      <c r="D6" s="469" t="s">
        <v>726</v>
      </c>
      <c r="E6" s="470" t="s">
        <v>714</v>
      </c>
      <c r="F6" s="462" t="s">
        <v>314</v>
      </c>
      <c r="G6" s="462"/>
      <c r="H6" s="463"/>
      <c r="I6" s="463" t="s">
        <v>314</v>
      </c>
      <c r="J6" s="464" t="s">
        <v>314</v>
      </c>
      <c r="K6" s="464" t="s">
        <v>314</v>
      </c>
      <c r="L6" s="471" t="s">
        <v>727</v>
      </c>
      <c r="M6" s="472" t="s">
        <v>728</v>
      </c>
    </row>
    <row r="7" spans="1:14" ht="27">
      <c r="A7" s="458" t="str">
        <f t="shared" si="1"/>
        <v>05市立第二中学校</v>
      </c>
      <c r="B7" s="467">
        <f t="shared" si="0"/>
        <v>5</v>
      </c>
      <c r="C7" s="469" t="s">
        <v>729</v>
      </c>
      <c r="D7" s="469" t="s">
        <v>730</v>
      </c>
      <c r="E7" s="470" t="s">
        <v>714</v>
      </c>
      <c r="F7" s="462" t="s">
        <v>314</v>
      </c>
      <c r="G7" s="462"/>
      <c r="H7" s="463" t="s">
        <v>731</v>
      </c>
      <c r="I7" s="463" t="s">
        <v>314</v>
      </c>
      <c r="J7" s="464" t="s">
        <v>732</v>
      </c>
      <c r="K7" s="464" t="s">
        <v>314</v>
      </c>
      <c r="L7" s="471" t="s">
        <v>733</v>
      </c>
      <c r="M7" s="472" t="s">
        <v>734</v>
      </c>
    </row>
    <row r="8" spans="1:14" ht="27">
      <c r="A8" s="458" t="str">
        <f t="shared" si="1"/>
        <v>06市立木田小学校</v>
      </c>
      <c r="B8" s="467">
        <f t="shared" si="0"/>
        <v>6</v>
      </c>
      <c r="C8" s="468" t="s">
        <v>735</v>
      </c>
      <c r="D8" s="469" t="s">
        <v>736</v>
      </c>
      <c r="E8" s="470" t="s">
        <v>714</v>
      </c>
      <c r="F8" s="462" t="s">
        <v>662</v>
      </c>
      <c r="G8" s="462"/>
      <c r="H8" s="463"/>
      <c r="I8" s="463" t="s">
        <v>314</v>
      </c>
      <c r="J8" s="464" t="s">
        <v>732</v>
      </c>
      <c r="K8" s="464" t="s">
        <v>314</v>
      </c>
      <c r="L8" s="471" t="s">
        <v>737</v>
      </c>
      <c r="M8" s="472" t="s">
        <v>738</v>
      </c>
    </row>
    <row r="9" spans="1:14" ht="27">
      <c r="A9" s="458" t="str">
        <f t="shared" si="1"/>
        <v>07市立南小学校</v>
      </c>
      <c r="B9" s="467">
        <f t="shared" si="0"/>
        <v>7</v>
      </c>
      <c r="C9" s="468" t="s">
        <v>739</v>
      </c>
      <c r="D9" s="469" t="s">
        <v>740</v>
      </c>
      <c r="E9" s="470" t="s">
        <v>714</v>
      </c>
      <c r="F9" s="462" t="s">
        <v>314</v>
      </c>
      <c r="G9" s="462"/>
      <c r="H9" s="463"/>
      <c r="I9" s="463" t="s">
        <v>314</v>
      </c>
      <c r="J9" s="464" t="s">
        <v>314</v>
      </c>
      <c r="K9" s="464" t="s">
        <v>314</v>
      </c>
      <c r="L9" s="471" t="s">
        <v>741</v>
      </c>
      <c r="M9" s="472" t="s">
        <v>742</v>
      </c>
    </row>
    <row r="10" spans="1:14" ht="40.5">
      <c r="A10" s="458" t="str">
        <f t="shared" si="1"/>
        <v>08市立南ｺﾐｭﾆﾃｨｾﾝﾀｰ</v>
      </c>
      <c r="B10" s="467">
        <f t="shared" si="0"/>
        <v>8</v>
      </c>
      <c r="C10" s="468" t="s">
        <v>743</v>
      </c>
      <c r="D10" s="469" t="s">
        <v>744</v>
      </c>
      <c r="E10" s="470" t="s">
        <v>714</v>
      </c>
      <c r="F10" s="462" t="s">
        <v>314</v>
      </c>
      <c r="G10" s="462"/>
      <c r="H10" s="463"/>
      <c r="I10" s="463" t="s">
        <v>314</v>
      </c>
      <c r="J10" s="464" t="s">
        <v>314</v>
      </c>
      <c r="K10" s="464" t="s">
        <v>314</v>
      </c>
      <c r="L10" s="471" t="s">
        <v>745</v>
      </c>
      <c r="M10" s="472" t="s">
        <v>746</v>
      </c>
    </row>
    <row r="11" spans="1:14" ht="27">
      <c r="A11" s="458" t="str">
        <f t="shared" si="1"/>
        <v>09市立市民体育館</v>
      </c>
      <c r="B11" s="467">
        <f t="shared" si="0"/>
        <v>9</v>
      </c>
      <c r="C11" s="469" t="s">
        <v>747</v>
      </c>
      <c r="D11" s="469" t="s">
        <v>748</v>
      </c>
      <c r="E11" s="470" t="s">
        <v>714</v>
      </c>
      <c r="F11" s="462" t="s">
        <v>314</v>
      </c>
      <c r="G11" s="462"/>
      <c r="H11" s="463"/>
      <c r="I11" s="463" t="s">
        <v>314</v>
      </c>
      <c r="J11" s="464" t="s">
        <v>314</v>
      </c>
      <c r="K11" s="464" t="s">
        <v>314</v>
      </c>
      <c r="L11" s="471" t="s">
        <v>749</v>
      </c>
      <c r="M11" s="472" t="s">
        <v>750</v>
      </c>
    </row>
    <row r="12" spans="1:14" ht="27">
      <c r="A12" s="458" t="str">
        <f t="shared" si="1"/>
        <v>10市立北小学校</v>
      </c>
      <c r="B12" s="467">
        <f t="shared" si="0"/>
        <v>10</v>
      </c>
      <c r="C12" s="468" t="s">
        <v>751</v>
      </c>
      <c r="D12" s="469" t="s">
        <v>752</v>
      </c>
      <c r="E12" s="470" t="s">
        <v>714</v>
      </c>
      <c r="F12" s="462" t="s">
        <v>314</v>
      </c>
      <c r="G12" s="462"/>
      <c r="H12" s="463"/>
      <c r="I12" s="463" t="s">
        <v>314</v>
      </c>
      <c r="J12" s="464" t="s">
        <v>732</v>
      </c>
      <c r="K12" s="464" t="s">
        <v>314</v>
      </c>
      <c r="L12" s="471" t="s">
        <v>753</v>
      </c>
      <c r="M12" s="472" t="s">
        <v>754</v>
      </c>
    </row>
    <row r="13" spans="1:14" ht="40.5">
      <c r="A13" s="458" t="str">
        <f t="shared" si="1"/>
        <v>11市立友呂岐中学校</v>
      </c>
      <c r="B13" s="467">
        <f t="shared" si="0"/>
        <v>11</v>
      </c>
      <c r="C13" s="468" t="s">
        <v>755</v>
      </c>
      <c r="D13" s="469" t="s">
        <v>756</v>
      </c>
      <c r="E13" s="470" t="s">
        <v>714</v>
      </c>
      <c r="F13" s="462"/>
      <c r="G13" s="462"/>
      <c r="H13" s="463"/>
      <c r="I13" s="463" t="s">
        <v>314</v>
      </c>
      <c r="J13" s="464" t="s">
        <v>732</v>
      </c>
      <c r="K13" s="464" t="s">
        <v>314</v>
      </c>
      <c r="L13" s="471" t="s">
        <v>757</v>
      </c>
      <c r="M13" s="472" t="s">
        <v>758</v>
      </c>
    </row>
    <row r="14" spans="1:14" ht="40.5">
      <c r="A14" s="458" t="str">
        <f t="shared" si="1"/>
        <v>12市立西北ｺﾐｭﾆﾃｨｾﾝﾀｰ</v>
      </c>
      <c r="B14" s="467">
        <f t="shared" si="0"/>
        <v>12</v>
      </c>
      <c r="C14" s="469" t="s">
        <v>759</v>
      </c>
      <c r="D14" s="469" t="s">
        <v>760</v>
      </c>
      <c r="E14" s="470" t="s">
        <v>714</v>
      </c>
      <c r="F14" s="462" t="s">
        <v>662</v>
      </c>
      <c r="G14" s="462"/>
      <c r="H14" s="463"/>
      <c r="I14" s="463" t="s">
        <v>314</v>
      </c>
      <c r="J14" s="464" t="s">
        <v>314</v>
      </c>
      <c r="K14" s="464" t="s">
        <v>314</v>
      </c>
      <c r="L14" s="471" t="s">
        <v>761</v>
      </c>
      <c r="M14" s="472" t="s">
        <v>762</v>
      </c>
    </row>
    <row r="15" spans="1:14" ht="27">
      <c r="A15" s="458" t="str">
        <f t="shared" si="1"/>
        <v>13市立第五小学校</v>
      </c>
      <c r="B15" s="467">
        <f t="shared" si="0"/>
        <v>13</v>
      </c>
      <c r="C15" s="468" t="s">
        <v>763</v>
      </c>
      <c r="D15" s="469" t="s">
        <v>764</v>
      </c>
      <c r="E15" s="470" t="s">
        <v>714</v>
      </c>
      <c r="F15" s="462" t="s">
        <v>662</v>
      </c>
      <c r="G15" s="462"/>
      <c r="H15" s="473"/>
      <c r="I15" s="463" t="s">
        <v>314</v>
      </c>
      <c r="J15" s="464" t="s">
        <v>314</v>
      </c>
      <c r="K15" s="464" t="s">
        <v>314</v>
      </c>
      <c r="L15" s="471" t="s">
        <v>765</v>
      </c>
      <c r="M15" s="472" t="s">
        <v>766</v>
      </c>
    </row>
    <row r="16" spans="1:14" ht="67.5">
      <c r="A16" s="458" t="str">
        <f t="shared" si="1"/>
        <v>14香里ヌヴェール学院（旧 大阪聖母女学院）</v>
      </c>
      <c r="B16" s="467">
        <f t="shared" si="0"/>
        <v>14</v>
      </c>
      <c r="C16" s="474" t="s">
        <v>767</v>
      </c>
      <c r="D16" s="469" t="s">
        <v>768</v>
      </c>
      <c r="E16" s="470" t="s">
        <v>714</v>
      </c>
      <c r="F16" s="462" t="s">
        <v>314</v>
      </c>
      <c r="G16" s="462"/>
      <c r="H16" s="463"/>
      <c r="I16" s="463" t="s">
        <v>314</v>
      </c>
      <c r="J16" s="464" t="s">
        <v>314</v>
      </c>
      <c r="K16" s="464" t="s">
        <v>314</v>
      </c>
      <c r="L16" s="471" t="s">
        <v>769</v>
      </c>
      <c r="M16" s="472" t="s">
        <v>770</v>
      </c>
    </row>
    <row r="17" spans="1:13" ht="27">
      <c r="A17" s="458" t="str">
        <f t="shared" si="1"/>
        <v>15市立成美小学校</v>
      </c>
      <c r="B17" s="467">
        <f t="shared" si="0"/>
        <v>15</v>
      </c>
      <c r="C17" s="469" t="s">
        <v>771</v>
      </c>
      <c r="D17" s="469" t="s">
        <v>772</v>
      </c>
      <c r="E17" s="470" t="s">
        <v>714</v>
      </c>
      <c r="F17" s="462" t="s">
        <v>314</v>
      </c>
      <c r="G17" s="462"/>
      <c r="H17" s="463"/>
      <c r="I17" s="463" t="s">
        <v>314</v>
      </c>
      <c r="J17" s="464" t="s">
        <v>773</v>
      </c>
      <c r="K17" s="464" t="s">
        <v>314</v>
      </c>
      <c r="L17" s="471" t="s">
        <v>774</v>
      </c>
      <c r="M17" s="472" t="s">
        <v>775</v>
      </c>
    </row>
    <row r="18" spans="1:13" ht="27">
      <c r="A18" s="458" t="str">
        <f t="shared" si="1"/>
        <v>16市立ｴｽﾎﾟｱｰﾙ</v>
      </c>
      <c r="B18" s="467">
        <f t="shared" si="0"/>
        <v>16</v>
      </c>
      <c r="C18" s="468" t="s">
        <v>776</v>
      </c>
      <c r="D18" s="469" t="s">
        <v>777</v>
      </c>
      <c r="E18" s="470" t="s">
        <v>714</v>
      </c>
      <c r="F18" s="462"/>
      <c r="G18" s="462"/>
      <c r="H18" s="463"/>
      <c r="I18" s="463" t="s">
        <v>314</v>
      </c>
      <c r="J18" s="464" t="s">
        <v>314</v>
      </c>
      <c r="K18" s="464" t="s">
        <v>314</v>
      </c>
      <c r="L18" s="471" t="s">
        <v>778</v>
      </c>
      <c r="M18" s="472" t="s">
        <v>779</v>
      </c>
    </row>
    <row r="19" spans="1:13" ht="27">
      <c r="A19" s="458" t="str">
        <f t="shared" si="1"/>
        <v>17市立楠根小学校</v>
      </c>
      <c r="B19" s="467">
        <f t="shared" si="0"/>
        <v>17</v>
      </c>
      <c r="C19" s="468" t="s">
        <v>780</v>
      </c>
      <c r="D19" s="469" t="s">
        <v>781</v>
      </c>
      <c r="E19" s="470" t="s">
        <v>714</v>
      </c>
      <c r="F19" s="462" t="s">
        <v>314</v>
      </c>
      <c r="G19" s="462"/>
      <c r="H19" s="463" t="s">
        <v>314</v>
      </c>
      <c r="I19" s="463" t="s">
        <v>314</v>
      </c>
      <c r="J19" s="464" t="s">
        <v>314</v>
      </c>
      <c r="K19" s="464" t="s">
        <v>314</v>
      </c>
      <c r="L19" s="471" t="s">
        <v>782</v>
      </c>
      <c r="M19" s="472" t="s">
        <v>783</v>
      </c>
    </row>
    <row r="20" spans="1:13" ht="27">
      <c r="A20" s="458" t="str">
        <f t="shared" si="1"/>
        <v>18市立明和小学校</v>
      </c>
      <c r="B20" s="467">
        <f t="shared" si="0"/>
        <v>18</v>
      </c>
      <c r="C20" s="468" t="s">
        <v>784</v>
      </c>
      <c r="D20" s="469" t="s">
        <v>785</v>
      </c>
      <c r="E20" s="470" t="s">
        <v>714</v>
      </c>
      <c r="F20" s="462" t="s">
        <v>314</v>
      </c>
      <c r="G20" s="462"/>
      <c r="H20" s="463"/>
      <c r="I20" s="463" t="s">
        <v>314</v>
      </c>
      <c r="J20" s="464" t="s">
        <v>314</v>
      </c>
      <c r="K20" s="464" t="s">
        <v>314</v>
      </c>
      <c r="L20" s="471" t="s">
        <v>786</v>
      </c>
      <c r="M20" s="472" t="s">
        <v>787</v>
      </c>
    </row>
    <row r="21" spans="1:13" ht="40.5">
      <c r="A21" s="458" t="str">
        <f t="shared" si="1"/>
        <v>19市立梅が丘小学校</v>
      </c>
      <c r="B21" s="467">
        <f t="shared" si="0"/>
        <v>19</v>
      </c>
      <c r="C21" s="468" t="s">
        <v>788</v>
      </c>
      <c r="D21" s="469" t="s">
        <v>789</v>
      </c>
      <c r="E21" s="470" t="s">
        <v>714</v>
      </c>
      <c r="F21" s="462" t="s">
        <v>314</v>
      </c>
      <c r="G21" s="462"/>
      <c r="H21" s="463" t="s">
        <v>314</v>
      </c>
      <c r="I21" s="463" t="s">
        <v>314</v>
      </c>
      <c r="J21" s="464" t="s">
        <v>314</v>
      </c>
      <c r="K21" s="464" t="s">
        <v>314</v>
      </c>
      <c r="L21" s="471" t="s">
        <v>790</v>
      </c>
      <c r="M21" s="472" t="s">
        <v>791</v>
      </c>
    </row>
    <row r="22" spans="1:13" ht="27">
      <c r="A22" s="458" t="str">
        <f t="shared" si="1"/>
        <v>20市立第四中学校</v>
      </c>
      <c r="B22" s="467">
        <f t="shared" si="0"/>
        <v>20</v>
      </c>
      <c r="C22" s="469" t="s">
        <v>792</v>
      </c>
      <c r="D22" s="469" t="s">
        <v>793</v>
      </c>
      <c r="E22" s="470" t="s">
        <v>714</v>
      </c>
      <c r="F22" s="462" t="s">
        <v>314</v>
      </c>
      <c r="G22" s="462"/>
      <c r="H22" s="463"/>
      <c r="I22" s="463" t="s">
        <v>314</v>
      </c>
      <c r="J22" s="464" t="s">
        <v>314</v>
      </c>
      <c r="K22" s="464" t="s">
        <v>314</v>
      </c>
      <c r="L22" s="471" t="s">
        <v>794</v>
      </c>
      <c r="M22" s="472" t="s">
        <v>795</v>
      </c>
    </row>
    <row r="23" spans="1:13" ht="54">
      <c r="A23" s="458" t="str">
        <f t="shared" si="1"/>
        <v>21学び館 東障害福祉センター</v>
      </c>
      <c r="B23" s="467">
        <f t="shared" si="0"/>
        <v>21</v>
      </c>
      <c r="C23" s="474" t="s">
        <v>796</v>
      </c>
      <c r="D23" s="469" t="s">
        <v>797</v>
      </c>
      <c r="E23" s="470" t="s">
        <v>714</v>
      </c>
      <c r="F23" s="462" t="s">
        <v>662</v>
      </c>
      <c r="G23" s="462"/>
      <c r="H23" s="463"/>
      <c r="I23" s="463" t="s">
        <v>314</v>
      </c>
      <c r="J23" s="464" t="s">
        <v>314</v>
      </c>
      <c r="K23" s="464" t="s">
        <v>314</v>
      </c>
      <c r="L23" s="471" t="s">
        <v>798</v>
      </c>
      <c r="M23" s="472" t="s">
        <v>799</v>
      </c>
    </row>
    <row r="24" spans="1:13" ht="27">
      <c r="A24" s="458" t="str">
        <f t="shared" si="1"/>
        <v>22市立宇谷小学校</v>
      </c>
      <c r="B24" s="467">
        <f t="shared" si="0"/>
        <v>22</v>
      </c>
      <c r="C24" s="468" t="s">
        <v>800</v>
      </c>
      <c r="D24" s="469" t="s">
        <v>801</v>
      </c>
      <c r="E24" s="470" t="s">
        <v>714</v>
      </c>
      <c r="F24" s="462" t="s">
        <v>314</v>
      </c>
      <c r="G24" s="462"/>
      <c r="H24" s="463" t="s">
        <v>731</v>
      </c>
      <c r="I24" s="463" t="s">
        <v>314</v>
      </c>
      <c r="J24" s="464" t="s">
        <v>314</v>
      </c>
      <c r="K24" s="464" t="s">
        <v>314</v>
      </c>
      <c r="L24" s="471" t="s">
        <v>802</v>
      </c>
      <c r="M24" s="472" t="s">
        <v>803</v>
      </c>
    </row>
    <row r="25" spans="1:13" ht="67.5">
      <c r="A25" s="458" t="str">
        <f t="shared" si="1"/>
        <v>23すばる･北斗福祉作業所(療育･自立ｾﾝﾀｰ)</v>
      </c>
      <c r="B25" s="467">
        <f t="shared" si="0"/>
        <v>23</v>
      </c>
      <c r="C25" s="475" t="s">
        <v>804</v>
      </c>
      <c r="D25" s="469" t="s">
        <v>805</v>
      </c>
      <c r="E25" s="470" t="s">
        <v>714</v>
      </c>
      <c r="F25" s="462" t="s">
        <v>314</v>
      </c>
      <c r="G25" s="462"/>
      <c r="H25" s="463" t="s">
        <v>314</v>
      </c>
      <c r="I25" s="463" t="s">
        <v>314</v>
      </c>
      <c r="J25" s="464" t="s">
        <v>314</v>
      </c>
      <c r="K25" s="464" t="s">
        <v>314</v>
      </c>
      <c r="L25" s="471" t="s">
        <v>806</v>
      </c>
      <c r="M25" s="472" t="s">
        <v>807</v>
      </c>
    </row>
    <row r="26" spans="1:13" ht="54">
      <c r="A26" s="458" t="str">
        <f t="shared" si="1"/>
        <v>24府立北かわち皐が丘高等学校</v>
      </c>
      <c r="B26" s="467">
        <f t="shared" si="0"/>
        <v>24</v>
      </c>
      <c r="C26" s="468" t="s">
        <v>808</v>
      </c>
      <c r="D26" s="469" t="s">
        <v>809</v>
      </c>
      <c r="E26" s="470" t="s">
        <v>714</v>
      </c>
      <c r="F26" s="462"/>
      <c r="G26" s="462"/>
      <c r="H26" s="463"/>
      <c r="I26" s="463" t="s">
        <v>314</v>
      </c>
      <c r="J26" s="464" t="s">
        <v>314</v>
      </c>
      <c r="K26" s="464" t="s">
        <v>314</v>
      </c>
      <c r="L26" s="471" t="s">
        <v>810</v>
      </c>
      <c r="M26" s="472" t="s">
        <v>811</v>
      </c>
    </row>
    <row r="27" spans="1:13" ht="27">
      <c r="A27" s="458" t="str">
        <f t="shared" si="1"/>
        <v>25市立池田小学校</v>
      </c>
      <c r="B27" s="467">
        <f t="shared" si="0"/>
        <v>25</v>
      </c>
      <c r="C27" s="468" t="s">
        <v>812</v>
      </c>
      <c r="D27" s="469" t="s">
        <v>813</v>
      </c>
      <c r="E27" s="470" t="s">
        <v>714</v>
      </c>
      <c r="F27" s="462"/>
      <c r="G27" s="462"/>
      <c r="H27" s="463" t="s">
        <v>314</v>
      </c>
      <c r="I27" s="463" t="s">
        <v>314</v>
      </c>
      <c r="J27" s="464" t="s">
        <v>732</v>
      </c>
      <c r="K27" s="464" t="s">
        <v>314</v>
      </c>
      <c r="L27" s="471" t="s">
        <v>814</v>
      </c>
      <c r="M27" s="472" t="s">
        <v>815</v>
      </c>
    </row>
    <row r="28" spans="1:13" ht="27">
      <c r="A28" s="458" t="str">
        <f t="shared" si="1"/>
        <v>26市立桜小学校</v>
      </c>
      <c r="B28" s="467">
        <f t="shared" si="0"/>
        <v>26</v>
      </c>
      <c r="C28" s="469" t="s">
        <v>816</v>
      </c>
      <c r="D28" s="469" t="s">
        <v>817</v>
      </c>
      <c r="E28" s="470" t="s">
        <v>714</v>
      </c>
      <c r="F28" s="462" t="s">
        <v>662</v>
      </c>
      <c r="G28" s="462"/>
      <c r="H28" s="463"/>
      <c r="I28" s="463" t="s">
        <v>314</v>
      </c>
      <c r="J28" s="464" t="s">
        <v>732</v>
      </c>
      <c r="K28" s="464" t="s">
        <v>314</v>
      </c>
      <c r="L28" s="471" t="s">
        <v>818</v>
      </c>
      <c r="M28" s="472" t="s">
        <v>819</v>
      </c>
    </row>
    <row r="29" spans="1:13" ht="27">
      <c r="A29" s="458" t="str">
        <f t="shared" si="1"/>
        <v>27市立点野小学校</v>
      </c>
      <c r="B29" s="467">
        <f t="shared" si="0"/>
        <v>27</v>
      </c>
      <c r="C29" s="468" t="s">
        <v>820</v>
      </c>
      <c r="D29" s="469" t="s">
        <v>821</v>
      </c>
      <c r="E29" s="470" t="s">
        <v>714</v>
      </c>
      <c r="F29" s="462" t="s">
        <v>662</v>
      </c>
      <c r="G29" s="462"/>
      <c r="H29" s="463"/>
      <c r="I29" s="463" t="s">
        <v>314</v>
      </c>
      <c r="J29" s="464" t="s">
        <v>732</v>
      </c>
      <c r="K29" s="464" t="s">
        <v>314</v>
      </c>
      <c r="L29" s="471" t="s">
        <v>822</v>
      </c>
      <c r="M29" s="472" t="s">
        <v>823</v>
      </c>
    </row>
    <row r="30" spans="1:13" ht="27">
      <c r="A30" s="458" t="str">
        <f t="shared" si="1"/>
        <v>28市立第八中学校</v>
      </c>
      <c r="B30" s="467">
        <f t="shared" si="0"/>
        <v>28</v>
      </c>
      <c r="C30" s="468" t="s">
        <v>824</v>
      </c>
      <c r="D30" s="469" t="s">
        <v>825</v>
      </c>
      <c r="E30" s="470" t="s">
        <v>714</v>
      </c>
      <c r="F30" s="462" t="s">
        <v>314</v>
      </c>
      <c r="G30" s="462"/>
      <c r="H30" s="463" t="s">
        <v>314</v>
      </c>
      <c r="I30" s="463" t="s">
        <v>314</v>
      </c>
      <c r="J30" s="464" t="s">
        <v>732</v>
      </c>
      <c r="K30" s="464" t="s">
        <v>314</v>
      </c>
      <c r="L30" s="471" t="s">
        <v>826</v>
      </c>
      <c r="M30" s="472" t="s">
        <v>827</v>
      </c>
    </row>
    <row r="31" spans="1:13" ht="40.5">
      <c r="A31" s="458" t="str">
        <f t="shared" si="1"/>
        <v>29市立西ｺﾐｭﾆﾃｨｾﾝﾀｰ</v>
      </c>
      <c r="B31" s="467">
        <f t="shared" si="0"/>
        <v>29</v>
      </c>
      <c r="C31" s="469" t="s">
        <v>828</v>
      </c>
      <c r="D31" s="469" t="s">
        <v>829</v>
      </c>
      <c r="E31" s="470" t="s">
        <v>714</v>
      </c>
      <c r="F31" s="462" t="s">
        <v>314</v>
      </c>
      <c r="G31" s="462"/>
      <c r="H31" s="463" t="s">
        <v>314</v>
      </c>
      <c r="I31" s="463" t="s">
        <v>314</v>
      </c>
      <c r="J31" s="464" t="s">
        <v>314</v>
      </c>
      <c r="K31" s="464" t="s">
        <v>314</v>
      </c>
      <c r="L31" s="471" t="s">
        <v>830</v>
      </c>
      <c r="M31" s="472" t="s">
        <v>831</v>
      </c>
    </row>
    <row r="32" spans="1:13" ht="40.5">
      <c r="A32" s="458" t="str">
        <f t="shared" si="1"/>
        <v>30府立西寝屋川高等学校</v>
      </c>
      <c r="B32" s="467">
        <f t="shared" si="0"/>
        <v>30</v>
      </c>
      <c r="C32" s="468" t="s">
        <v>832</v>
      </c>
      <c r="D32" s="469" t="s">
        <v>833</v>
      </c>
      <c r="E32" s="470" t="s">
        <v>714</v>
      </c>
      <c r="F32" s="462"/>
      <c r="G32" s="462"/>
      <c r="H32" s="463"/>
      <c r="I32" s="463" t="s">
        <v>314</v>
      </c>
      <c r="J32" s="464" t="s">
        <v>834</v>
      </c>
      <c r="K32" s="464" t="s">
        <v>314</v>
      </c>
      <c r="L32" s="471" t="s">
        <v>835</v>
      </c>
      <c r="M32" s="472" t="s">
        <v>836</v>
      </c>
    </row>
    <row r="33" spans="1:13" ht="27">
      <c r="A33" s="458" t="str">
        <f t="shared" si="1"/>
        <v>31摂南大学</v>
      </c>
      <c r="B33" s="467">
        <f t="shared" si="0"/>
        <v>31</v>
      </c>
      <c r="C33" s="469" t="s">
        <v>837</v>
      </c>
      <c r="D33" s="469" t="s">
        <v>838</v>
      </c>
      <c r="E33" s="470" t="s">
        <v>714</v>
      </c>
      <c r="F33" s="462"/>
      <c r="G33" s="462"/>
      <c r="H33" s="463" t="s">
        <v>314</v>
      </c>
      <c r="I33" s="463" t="s">
        <v>314</v>
      </c>
      <c r="J33" s="464" t="s">
        <v>839</v>
      </c>
      <c r="K33" s="464" t="s">
        <v>314</v>
      </c>
      <c r="L33" s="471" t="s">
        <v>840</v>
      </c>
      <c r="M33" s="472" t="s">
        <v>841</v>
      </c>
    </row>
    <row r="34" spans="1:13" ht="27">
      <c r="A34" s="458" t="str">
        <f t="shared" si="1"/>
        <v>32市立中央小学校</v>
      </c>
      <c r="B34" s="467">
        <f t="shared" si="0"/>
        <v>32</v>
      </c>
      <c r="C34" s="468" t="s">
        <v>842</v>
      </c>
      <c r="D34" s="469" t="s">
        <v>843</v>
      </c>
      <c r="E34" s="470" t="s">
        <v>714</v>
      </c>
      <c r="F34" s="462"/>
      <c r="G34" s="462"/>
      <c r="H34" s="463" t="s">
        <v>314</v>
      </c>
      <c r="I34" s="463" t="s">
        <v>314</v>
      </c>
      <c r="J34" s="464" t="s">
        <v>314</v>
      </c>
      <c r="K34" s="464" t="s">
        <v>314</v>
      </c>
      <c r="L34" s="471" t="s">
        <v>844</v>
      </c>
      <c r="M34" s="472" t="s">
        <v>845</v>
      </c>
    </row>
    <row r="35" spans="1:13" ht="40.5">
      <c r="A35" s="458" t="str">
        <f t="shared" si="1"/>
        <v>33府立寝屋川高等学校</v>
      </c>
      <c r="B35" s="467">
        <f t="shared" si="0"/>
        <v>33</v>
      </c>
      <c r="C35" s="468" t="s">
        <v>846</v>
      </c>
      <c r="D35" s="469" t="s">
        <v>847</v>
      </c>
      <c r="E35" s="470" t="s">
        <v>714</v>
      </c>
      <c r="F35" s="462" t="s">
        <v>314</v>
      </c>
      <c r="G35" s="462"/>
      <c r="H35" s="463" t="s">
        <v>314</v>
      </c>
      <c r="I35" s="463" t="s">
        <v>314</v>
      </c>
      <c r="J35" s="464" t="s">
        <v>314</v>
      </c>
      <c r="K35" s="464" t="s">
        <v>314</v>
      </c>
      <c r="L35" s="471" t="s">
        <v>848</v>
      </c>
      <c r="M35" s="472" t="s">
        <v>849</v>
      </c>
    </row>
    <row r="36" spans="1:13" ht="40.5">
      <c r="A36" s="458" t="str">
        <f t="shared" si="1"/>
        <v>34大阪電気通信大学</v>
      </c>
      <c r="B36" s="467">
        <f t="shared" si="0"/>
        <v>34</v>
      </c>
      <c r="C36" s="468" t="s">
        <v>850</v>
      </c>
      <c r="D36" s="469" t="s">
        <v>851</v>
      </c>
      <c r="E36" s="470" t="s">
        <v>714</v>
      </c>
      <c r="F36" s="462"/>
      <c r="G36" s="462"/>
      <c r="H36" s="463" t="s">
        <v>314</v>
      </c>
      <c r="I36" s="463" t="s">
        <v>314</v>
      </c>
      <c r="J36" s="464" t="s">
        <v>314</v>
      </c>
      <c r="K36" s="464" t="s">
        <v>314</v>
      </c>
      <c r="L36" s="471" t="s">
        <v>852</v>
      </c>
      <c r="M36" s="472" t="s">
        <v>853</v>
      </c>
    </row>
    <row r="37" spans="1:13" ht="54">
      <c r="A37" s="458" t="str">
        <f t="shared" si="1"/>
        <v>35市立地域交流ｾﾝﾀｰ（ｱﾙｶｽﾎｰﾙ）</v>
      </c>
      <c r="B37" s="467">
        <f t="shared" si="0"/>
        <v>35</v>
      </c>
      <c r="C37" s="468" t="s">
        <v>854</v>
      </c>
      <c r="D37" s="469" t="s">
        <v>855</v>
      </c>
      <c r="E37" s="470" t="s">
        <v>714</v>
      </c>
      <c r="F37" s="462"/>
      <c r="G37" s="462"/>
      <c r="H37" s="463" t="s">
        <v>314</v>
      </c>
      <c r="I37" s="463" t="s">
        <v>314</v>
      </c>
      <c r="J37" s="464" t="s">
        <v>314</v>
      </c>
      <c r="K37" s="464" t="s">
        <v>314</v>
      </c>
      <c r="L37" s="471" t="s">
        <v>856</v>
      </c>
      <c r="M37" s="472" t="s">
        <v>857</v>
      </c>
    </row>
    <row r="38" spans="1:13" ht="40.5">
      <c r="A38" s="458" t="str">
        <f t="shared" si="1"/>
        <v>36市立中木田中学校</v>
      </c>
      <c r="B38" s="467">
        <f t="shared" si="0"/>
        <v>36</v>
      </c>
      <c r="C38" s="468" t="s">
        <v>858</v>
      </c>
      <c r="D38" s="469" t="s">
        <v>859</v>
      </c>
      <c r="E38" s="470" t="s">
        <v>714</v>
      </c>
      <c r="F38" s="462" t="s">
        <v>662</v>
      </c>
      <c r="G38" s="462"/>
      <c r="H38" s="463"/>
      <c r="I38" s="463" t="s">
        <v>314</v>
      </c>
      <c r="J38" s="464" t="s">
        <v>732</v>
      </c>
      <c r="K38" s="464" t="s">
        <v>314</v>
      </c>
      <c r="L38" s="471" t="s">
        <v>860</v>
      </c>
      <c r="M38" s="472" t="s">
        <v>861</v>
      </c>
    </row>
    <row r="39" spans="1:13" ht="27">
      <c r="A39" s="458" t="str">
        <f t="shared" si="1"/>
        <v>37市立三井小学校</v>
      </c>
      <c r="B39" s="467">
        <f t="shared" si="0"/>
        <v>37</v>
      </c>
      <c r="C39" s="468" t="s">
        <v>862</v>
      </c>
      <c r="D39" s="469" t="s">
        <v>863</v>
      </c>
      <c r="E39" s="470" t="s">
        <v>714</v>
      </c>
      <c r="F39" s="462" t="s">
        <v>314</v>
      </c>
      <c r="G39" s="462"/>
      <c r="H39" s="463" t="s">
        <v>314</v>
      </c>
      <c r="I39" s="463" t="s">
        <v>314</v>
      </c>
      <c r="J39" s="464" t="s">
        <v>314</v>
      </c>
      <c r="K39" s="464" t="s">
        <v>314</v>
      </c>
      <c r="L39" s="471" t="s">
        <v>864</v>
      </c>
      <c r="M39" s="472" t="s">
        <v>865</v>
      </c>
    </row>
    <row r="40" spans="1:13" ht="27">
      <c r="A40" s="458" t="str">
        <f t="shared" si="1"/>
        <v>38市立第六中学校</v>
      </c>
      <c r="B40" s="467">
        <f t="shared" si="0"/>
        <v>38</v>
      </c>
      <c r="C40" s="469" t="s">
        <v>866</v>
      </c>
      <c r="D40" s="469" t="s">
        <v>867</v>
      </c>
      <c r="E40" s="470" t="s">
        <v>714</v>
      </c>
      <c r="F40" s="462"/>
      <c r="G40" s="462"/>
      <c r="H40" s="463" t="s">
        <v>314</v>
      </c>
      <c r="I40" s="463" t="s">
        <v>314</v>
      </c>
      <c r="J40" s="464" t="s">
        <v>314</v>
      </c>
      <c r="K40" s="464" t="s">
        <v>314</v>
      </c>
      <c r="L40" s="471" t="s">
        <v>868</v>
      </c>
      <c r="M40" s="472" t="s">
        <v>869</v>
      </c>
    </row>
    <row r="41" spans="1:13" ht="40.5">
      <c r="A41" s="458" t="str">
        <f t="shared" si="1"/>
        <v>39市立東北ｺﾐｭﾆﾃｨｾﾝﾀｰ</v>
      </c>
      <c r="B41" s="467">
        <f t="shared" si="0"/>
        <v>39</v>
      </c>
      <c r="C41" s="474" t="s">
        <v>870</v>
      </c>
      <c r="D41" s="469" t="s">
        <v>871</v>
      </c>
      <c r="E41" s="470" t="s">
        <v>714</v>
      </c>
      <c r="F41" s="462" t="s">
        <v>662</v>
      </c>
      <c r="G41" s="462"/>
      <c r="H41" s="463"/>
      <c r="I41" s="463" t="s">
        <v>314</v>
      </c>
      <c r="J41" s="464" t="s">
        <v>314</v>
      </c>
      <c r="K41" s="464" t="s">
        <v>314</v>
      </c>
      <c r="L41" s="471" t="s">
        <v>872</v>
      </c>
      <c r="M41" s="472" t="s">
        <v>873</v>
      </c>
    </row>
    <row r="42" spans="1:13" ht="27">
      <c r="A42" s="458" t="str">
        <f t="shared" si="1"/>
        <v>40市立木屋小学校</v>
      </c>
      <c r="B42" s="467">
        <f t="shared" si="0"/>
        <v>40</v>
      </c>
      <c r="C42" s="468" t="s">
        <v>874</v>
      </c>
      <c r="D42" s="469" t="s">
        <v>875</v>
      </c>
      <c r="E42" s="470" t="s">
        <v>714</v>
      </c>
      <c r="F42" s="462" t="s">
        <v>314</v>
      </c>
      <c r="G42" s="462"/>
      <c r="H42" s="463" t="s">
        <v>314</v>
      </c>
      <c r="I42" s="463" t="s">
        <v>314</v>
      </c>
      <c r="J42" s="464" t="s">
        <v>732</v>
      </c>
      <c r="K42" s="464" t="s">
        <v>314</v>
      </c>
      <c r="L42" s="471" t="s">
        <v>876</v>
      </c>
      <c r="M42" s="472" t="s">
        <v>877</v>
      </c>
    </row>
    <row r="43" spans="1:13" ht="27">
      <c r="A43" s="458" t="str">
        <f t="shared" si="1"/>
        <v>41市立第十中学校</v>
      </c>
      <c r="B43" s="467">
        <f t="shared" si="0"/>
        <v>41</v>
      </c>
      <c r="C43" s="469" t="s">
        <v>878</v>
      </c>
      <c r="D43" s="469" t="s">
        <v>879</v>
      </c>
      <c r="E43" s="470" t="s">
        <v>714</v>
      </c>
      <c r="F43" s="462"/>
      <c r="G43" s="462"/>
      <c r="H43" s="463" t="s">
        <v>314</v>
      </c>
      <c r="I43" s="463" t="s">
        <v>314</v>
      </c>
      <c r="J43" s="464" t="s">
        <v>314</v>
      </c>
      <c r="K43" s="464" t="s">
        <v>314</v>
      </c>
      <c r="L43" s="471" t="s">
        <v>880</v>
      </c>
      <c r="M43" s="472" t="s">
        <v>881</v>
      </c>
    </row>
    <row r="44" spans="1:13" ht="27">
      <c r="A44" s="458" t="str">
        <f t="shared" si="1"/>
        <v>42市立石津小学校</v>
      </c>
      <c r="B44" s="467">
        <f t="shared" si="0"/>
        <v>42</v>
      </c>
      <c r="C44" s="468" t="s">
        <v>882</v>
      </c>
      <c r="D44" s="469" t="s">
        <v>883</v>
      </c>
      <c r="E44" s="470" t="s">
        <v>714</v>
      </c>
      <c r="F44" s="462"/>
      <c r="G44" s="462"/>
      <c r="H44" s="476" t="s">
        <v>314</v>
      </c>
      <c r="I44" s="463" t="s">
        <v>314</v>
      </c>
      <c r="J44" s="464" t="s">
        <v>732</v>
      </c>
      <c r="K44" s="464" t="s">
        <v>314</v>
      </c>
      <c r="L44" s="471" t="s">
        <v>884</v>
      </c>
      <c r="M44" s="472" t="s">
        <v>885</v>
      </c>
    </row>
    <row r="45" spans="1:13" ht="27">
      <c r="A45" s="458" t="str">
        <f t="shared" si="1"/>
        <v>43市立第九中学校</v>
      </c>
      <c r="B45" s="467">
        <f t="shared" si="0"/>
        <v>43</v>
      </c>
      <c r="C45" s="468" t="s">
        <v>886</v>
      </c>
      <c r="D45" s="469" t="s">
        <v>887</v>
      </c>
      <c r="E45" s="470" t="s">
        <v>714</v>
      </c>
      <c r="F45" s="462"/>
      <c r="G45" s="462"/>
      <c r="H45" s="463"/>
      <c r="I45" s="463" t="s">
        <v>314</v>
      </c>
      <c r="J45" s="464">
        <v>4</v>
      </c>
      <c r="K45" s="464" t="s">
        <v>314</v>
      </c>
      <c r="L45" s="471" t="s">
        <v>888</v>
      </c>
      <c r="M45" s="472" t="s">
        <v>889</v>
      </c>
    </row>
    <row r="46" spans="1:13" ht="27">
      <c r="A46" s="458" t="str">
        <f t="shared" si="1"/>
        <v>44市立啓明小学校</v>
      </c>
      <c r="B46" s="467">
        <f t="shared" si="0"/>
        <v>44</v>
      </c>
      <c r="C46" s="469" t="s">
        <v>890</v>
      </c>
      <c r="D46" s="469" t="s">
        <v>891</v>
      </c>
      <c r="E46" s="470" t="s">
        <v>714</v>
      </c>
      <c r="F46" s="462"/>
      <c r="G46" s="462"/>
      <c r="H46" s="473"/>
      <c r="I46" s="463" t="s">
        <v>314</v>
      </c>
      <c r="J46" s="464" t="s">
        <v>732</v>
      </c>
      <c r="K46" s="464" t="s">
        <v>314</v>
      </c>
      <c r="L46" s="471" t="s">
        <v>892</v>
      </c>
      <c r="M46" s="472" t="s">
        <v>893</v>
      </c>
    </row>
    <row r="47" spans="1:13" ht="27">
      <c r="A47" s="458" t="str">
        <f t="shared" si="1"/>
        <v>45市立神田小学校</v>
      </c>
      <c r="B47" s="467">
        <f t="shared" si="0"/>
        <v>45</v>
      </c>
      <c r="C47" s="468" t="s">
        <v>894</v>
      </c>
      <c r="D47" s="469" t="s">
        <v>895</v>
      </c>
      <c r="E47" s="470" t="s">
        <v>714</v>
      </c>
      <c r="F47" s="462"/>
      <c r="G47" s="462"/>
      <c r="H47" s="463" t="s">
        <v>314</v>
      </c>
      <c r="I47" s="463" t="s">
        <v>314</v>
      </c>
      <c r="J47" s="464" t="s">
        <v>773</v>
      </c>
      <c r="K47" s="464" t="s">
        <v>314</v>
      </c>
      <c r="L47" s="471" t="s">
        <v>896</v>
      </c>
      <c r="M47" s="472" t="s">
        <v>897</v>
      </c>
    </row>
    <row r="48" spans="1:13" ht="27">
      <c r="A48" s="458" t="str">
        <f t="shared" si="1"/>
        <v>46市立第五中学校</v>
      </c>
      <c r="B48" s="467">
        <f t="shared" si="0"/>
        <v>46</v>
      </c>
      <c r="C48" s="468" t="s">
        <v>898</v>
      </c>
      <c r="D48" s="469" t="s">
        <v>899</v>
      </c>
      <c r="E48" s="470" t="s">
        <v>714</v>
      </c>
      <c r="F48" s="462"/>
      <c r="G48" s="462"/>
      <c r="H48" s="463" t="s">
        <v>314</v>
      </c>
      <c r="I48" s="463" t="s">
        <v>314</v>
      </c>
      <c r="J48" s="464" t="s">
        <v>732</v>
      </c>
      <c r="K48" s="464" t="s">
        <v>314</v>
      </c>
      <c r="L48" s="471" t="s">
        <v>900</v>
      </c>
      <c r="M48" s="472" t="s">
        <v>901</v>
      </c>
    </row>
    <row r="49" spans="1:14" ht="40.5">
      <c r="A49" s="458" t="str">
        <f t="shared" si="1"/>
        <v>47市立西南ｺﾐｭﾆﾃｨｾﾝﾀｰ</v>
      </c>
      <c r="B49" s="467">
        <f t="shared" si="0"/>
        <v>47</v>
      </c>
      <c r="C49" s="468" t="s">
        <v>902</v>
      </c>
      <c r="D49" s="469" t="s">
        <v>903</v>
      </c>
      <c r="E49" s="470" t="s">
        <v>714</v>
      </c>
      <c r="F49" s="462"/>
      <c r="G49" s="462"/>
      <c r="H49" s="463"/>
      <c r="I49" s="463" t="s">
        <v>314</v>
      </c>
      <c r="J49" s="464" t="s">
        <v>314</v>
      </c>
      <c r="K49" s="464" t="s">
        <v>314</v>
      </c>
      <c r="L49" s="471" t="s">
        <v>904</v>
      </c>
      <c r="M49" s="472" t="s">
        <v>905</v>
      </c>
    </row>
    <row r="50" spans="1:14" ht="27">
      <c r="A50" s="458" t="str">
        <f t="shared" si="1"/>
        <v>48市立第七中学校</v>
      </c>
      <c r="B50" s="467">
        <f t="shared" si="0"/>
        <v>48</v>
      </c>
      <c r="C50" s="468" t="s">
        <v>906</v>
      </c>
      <c r="D50" s="469" t="s">
        <v>907</v>
      </c>
      <c r="E50" s="470" t="s">
        <v>714</v>
      </c>
      <c r="F50" s="462"/>
      <c r="G50" s="462"/>
      <c r="H50" s="463" t="s">
        <v>314</v>
      </c>
      <c r="I50" s="463" t="s">
        <v>314</v>
      </c>
      <c r="J50" s="464" t="s">
        <v>314</v>
      </c>
      <c r="K50" s="464" t="s">
        <v>314</v>
      </c>
      <c r="L50" s="471" t="s">
        <v>908</v>
      </c>
      <c r="M50" s="472" t="s">
        <v>909</v>
      </c>
    </row>
    <row r="51" spans="1:14" ht="27">
      <c r="A51" s="458" t="str">
        <f t="shared" si="1"/>
        <v>49市立堀溝小学校</v>
      </c>
      <c r="B51" s="467">
        <f t="shared" si="0"/>
        <v>49</v>
      </c>
      <c r="C51" s="469" t="s">
        <v>910</v>
      </c>
      <c r="D51" s="469" t="s">
        <v>911</v>
      </c>
      <c r="E51" s="470" t="s">
        <v>714</v>
      </c>
      <c r="F51" s="462"/>
      <c r="G51" s="462"/>
      <c r="H51" s="463"/>
      <c r="I51" s="463" t="s">
        <v>314</v>
      </c>
      <c r="J51" s="464" t="s">
        <v>732</v>
      </c>
      <c r="K51" s="464" t="s">
        <v>314</v>
      </c>
      <c r="L51" s="471" t="s">
        <v>912</v>
      </c>
      <c r="M51" s="472" t="s">
        <v>913</v>
      </c>
    </row>
    <row r="52" spans="1:14" ht="27">
      <c r="A52" s="458" t="str">
        <f t="shared" si="1"/>
        <v>50市立田井小学校</v>
      </c>
      <c r="B52" s="467">
        <f t="shared" si="0"/>
        <v>50</v>
      </c>
      <c r="C52" s="468" t="s">
        <v>914</v>
      </c>
      <c r="D52" s="469" t="s">
        <v>915</v>
      </c>
      <c r="E52" s="470" t="s">
        <v>714</v>
      </c>
      <c r="F52" s="462"/>
      <c r="G52" s="462"/>
      <c r="H52" s="463" t="s">
        <v>314</v>
      </c>
      <c r="I52" s="463" t="s">
        <v>314</v>
      </c>
      <c r="J52" s="464" t="s">
        <v>773</v>
      </c>
      <c r="K52" s="464" t="s">
        <v>314</v>
      </c>
      <c r="L52" s="471" t="s">
        <v>916</v>
      </c>
      <c r="M52" s="472" t="s">
        <v>917</v>
      </c>
    </row>
    <row r="53" spans="1:14" ht="27">
      <c r="A53" s="458" t="str">
        <f t="shared" si="1"/>
        <v>51市立第三中学校</v>
      </c>
      <c r="B53" s="467">
        <f t="shared" si="0"/>
        <v>51</v>
      </c>
      <c r="C53" s="468" t="s">
        <v>918</v>
      </c>
      <c r="D53" s="469" t="s">
        <v>919</v>
      </c>
      <c r="E53" s="470" t="s">
        <v>714</v>
      </c>
      <c r="F53" s="462"/>
      <c r="G53" s="462"/>
      <c r="H53" s="463" t="s">
        <v>314</v>
      </c>
      <c r="I53" s="463" t="s">
        <v>314</v>
      </c>
      <c r="J53" s="464" t="s">
        <v>732</v>
      </c>
      <c r="K53" s="464" t="s">
        <v>314</v>
      </c>
      <c r="L53" s="471" t="s">
        <v>920</v>
      </c>
      <c r="M53" s="472" t="s">
        <v>921</v>
      </c>
    </row>
    <row r="54" spans="1:14" ht="40.5">
      <c r="A54" s="458" t="str">
        <f t="shared" si="1"/>
        <v>52総合教育研修センター</v>
      </c>
      <c r="B54" s="467">
        <f t="shared" si="0"/>
        <v>52</v>
      </c>
      <c r="C54" s="475" t="s">
        <v>922</v>
      </c>
      <c r="D54" s="469" t="s">
        <v>923</v>
      </c>
      <c r="E54" s="470" t="s">
        <v>714</v>
      </c>
      <c r="F54" s="462"/>
      <c r="G54" s="462"/>
      <c r="H54" s="463" t="s">
        <v>314</v>
      </c>
      <c r="I54" s="463" t="s">
        <v>314</v>
      </c>
      <c r="J54" s="464" t="s">
        <v>314</v>
      </c>
      <c r="K54" s="464" t="s">
        <v>314</v>
      </c>
      <c r="L54" s="471" t="s">
        <v>924</v>
      </c>
      <c r="M54" s="472" t="s">
        <v>925</v>
      </c>
    </row>
    <row r="55" spans="1:14" ht="27">
      <c r="A55" s="458" t="str">
        <f t="shared" si="1"/>
        <v>53市立和光小学校</v>
      </c>
      <c r="B55" s="467">
        <f t="shared" si="0"/>
        <v>53</v>
      </c>
      <c r="C55" s="468" t="s">
        <v>926</v>
      </c>
      <c r="D55" s="469" t="s">
        <v>927</v>
      </c>
      <c r="E55" s="470" t="s">
        <v>714</v>
      </c>
      <c r="F55" s="462"/>
      <c r="G55" s="462"/>
      <c r="H55" s="463" t="s">
        <v>314</v>
      </c>
      <c r="I55" s="463" t="s">
        <v>314</v>
      </c>
      <c r="J55" s="464" t="s">
        <v>732</v>
      </c>
      <c r="K55" s="464" t="s">
        <v>314</v>
      </c>
      <c r="L55" s="471" t="s">
        <v>928</v>
      </c>
      <c r="M55" s="472" t="s">
        <v>929</v>
      </c>
    </row>
    <row r="56" spans="1:14" ht="40.5">
      <c r="A56" s="458" t="str">
        <f t="shared" si="1"/>
        <v>54市立国松緑丘小学校</v>
      </c>
      <c r="B56" s="467">
        <f t="shared" si="0"/>
        <v>54</v>
      </c>
      <c r="C56" s="468" t="s">
        <v>930</v>
      </c>
      <c r="D56" s="469" t="s">
        <v>931</v>
      </c>
      <c r="E56" s="470" t="s">
        <v>714</v>
      </c>
      <c r="F56" s="477"/>
      <c r="G56" s="477"/>
      <c r="H56" s="477"/>
      <c r="I56" s="477"/>
      <c r="J56" s="478" t="s">
        <v>932</v>
      </c>
      <c r="K56" s="479"/>
      <c r="L56" s="471" t="s">
        <v>933</v>
      </c>
      <c r="M56" s="472" t="s">
        <v>934</v>
      </c>
    </row>
    <row r="57" spans="1:14" ht="54">
      <c r="A57" s="458" t="str">
        <f t="shared" si="1"/>
        <v>55同志社香里中学校・高等学校</v>
      </c>
      <c r="B57" s="467">
        <f t="shared" si="0"/>
        <v>55</v>
      </c>
      <c r="C57" s="469" t="s">
        <v>935</v>
      </c>
      <c r="D57" s="469" t="s">
        <v>936</v>
      </c>
      <c r="E57" s="470" t="s">
        <v>714</v>
      </c>
      <c r="F57" s="477"/>
      <c r="G57" s="477"/>
      <c r="H57" s="477"/>
      <c r="I57" s="477"/>
      <c r="J57" s="478" t="s">
        <v>937</v>
      </c>
      <c r="K57" s="479"/>
      <c r="L57" s="471" t="s">
        <v>938</v>
      </c>
      <c r="M57" s="472" t="s">
        <v>939</v>
      </c>
    </row>
    <row r="58" spans="1:14" ht="27">
      <c r="A58" s="458" t="str">
        <f t="shared" si="1"/>
        <v>56市立西小学校</v>
      </c>
      <c r="B58" s="467">
        <f t="shared" si="0"/>
        <v>56</v>
      </c>
      <c r="C58" s="468" t="s">
        <v>940</v>
      </c>
      <c r="D58" s="469" t="s">
        <v>941</v>
      </c>
      <c r="E58" s="470" t="s">
        <v>714</v>
      </c>
      <c r="F58" s="477"/>
      <c r="G58" s="477"/>
      <c r="H58" s="477"/>
      <c r="I58" s="477"/>
      <c r="J58" s="478" t="s">
        <v>732</v>
      </c>
      <c r="K58" s="479"/>
      <c r="L58" s="471" t="s">
        <v>942</v>
      </c>
      <c r="M58" s="472" t="s">
        <v>943</v>
      </c>
    </row>
    <row r="59" spans="1:14">
      <c r="J59" s="483"/>
    </row>
    <row r="60" spans="1:14" ht="49.5" customHeight="1">
      <c r="B60" s="485"/>
      <c r="C60" s="486" t="s">
        <v>944</v>
      </c>
      <c r="D60" s="487">
        <f>SUBTOTAL(3,C3:C58)</f>
        <v>56</v>
      </c>
      <c r="E60" s="488"/>
      <c r="L60" s="1209"/>
      <c r="M60" s="1210"/>
      <c r="N60" s="489"/>
    </row>
    <row r="61" spans="1:14" ht="48" customHeight="1"/>
  </sheetData>
  <autoFilter ref="B2:N59"/>
  <mergeCells count="8">
    <mergeCell ref="L1:M1"/>
    <mergeCell ref="L60:M60"/>
    <mergeCell ref="A1:A2"/>
    <mergeCell ref="B1:B2"/>
    <mergeCell ref="C1:C2"/>
    <mergeCell ref="D1:D2"/>
    <mergeCell ref="E1:E2"/>
    <mergeCell ref="F1:K1"/>
  </mergeCells>
  <phoneticPr fontId="23"/>
  <printOptions horizontalCentered="1"/>
  <pageMargins left="0.59055118110236227" right="0.19685039370078741" top="0.19685039370078741" bottom="0.19685039370078741" header="0.31496062992125984" footer="0.31496062992125984"/>
  <pageSetup paperSize="9" scale="5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5" zoomScaleNormal="85" workbookViewId="0">
      <selection activeCell="J1" sqref="J1"/>
    </sheetView>
  </sheetViews>
  <sheetFormatPr defaultRowHeight="13.5"/>
  <cols>
    <col min="2" max="4" width="17.75" customWidth="1"/>
  </cols>
  <sheetData>
    <row r="1" spans="1:12">
      <c r="A1" s="561" t="s">
        <v>1068</v>
      </c>
      <c r="B1" s="561" t="s">
        <v>1038</v>
      </c>
      <c r="C1" s="561" t="s">
        <v>1071</v>
      </c>
      <c r="D1" s="561" t="s">
        <v>248</v>
      </c>
      <c r="E1" s="561" t="s">
        <v>249</v>
      </c>
      <c r="F1" s="561" t="s">
        <v>1056</v>
      </c>
      <c r="G1" s="561" t="s">
        <v>1072</v>
      </c>
      <c r="H1" s="561" t="s">
        <v>1073</v>
      </c>
      <c r="I1" s="561" t="s">
        <v>1074</v>
      </c>
      <c r="J1" s="561" t="s">
        <v>1082</v>
      </c>
      <c r="K1" s="561" t="s">
        <v>1050</v>
      </c>
      <c r="L1" s="561" t="s">
        <v>1051</v>
      </c>
    </row>
    <row r="2" spans="1:12">
      <c r="A2" s="561" t="s">
        <v>1069</v>
      </c>
      <c r="B2" s="561" t="s">
        <v>353</v>
      </c>
      <c r="C2" s="561" t="s">
        <v>1066</v>
      </c>
      <c r="D2" s="561" t="s">
        <v>248</v>
      </c>
      <c r="E2" s="561" t="s">
        <v>249</v>
      </c>
      <c r="F2" s="561" t="s">
        <v>1075</v>
      </c>
      <c r="G2" s="561" t="s">
        <v>1076</v>
      </c>
      <c r="H2" s="561" t="s">
        <v>1077</v>
      </c>
      <c r="I2" s="561" t="s">
        <v>964</v>
      </c>
      <c r="J2" s="561" t="s">
        <v>1083</v>
      </c>
      <c r="K2" s="561" t="s">
        <v>417</v>
      </c>
      <c r="L2" s="561" t="s">
        <v>423</v>
      </c>
    </row>
    <row r="3" spans="1:12">
      <c r="A3" s="561" t="s">
        <v>1070</v>
      </c>
      <c r="B3" s="561" t="s">
        <v>1042</v>
      </c>
      <c r="C3" s="561" t="s">
        <v>1078</v>
      </c>
      <c r="D3" s="561" t="s">
        <v>1079</v>
      </c>
      <c r="E3" s="561" t="s">
        <v>1055</v>
      </c>
      <c r="F3" s="561" t="s">
        <v>1057</v>
      </c>
      <c r="G3" s="561" t="s">
        <v>1059</v>
      </c>
      <c r="H3" s="561" t="s">
        <v>1080</v>
      </c>
      <c r="I3" s="561" t="s">
        <v>1062</v>
      </c>
      <c r="J3" s="561" t="s">
        <v>1084</v>
      </c>
      <c r="K3" s="561" t="s">
        <v>1060</v>
      </c>
      <c r="L3" s="561" t="s">
        <v>1051</v>
      </c>
    </row>
    <row r="5" spans="1:12">
      <c r="B5" t="s">
        <v>1041</v>
      </c>
      <c r="C5" t="s">
        <v>1040</v>
      </c>
      <c r="D5" t="s">
        <v>1043</v>
      </c>
    </row>
    <row r="6" spans="1:12">
      <c r="B6" t="s">
        <v>1039</v>
      </c>
      <c r="C6" t="s">
        <v>353</v>
      </c>
      <c r="D6" t="s">
        <v>1042</v>
      </c>
    </row>
    <row r="7" spans="1:12">
      <c r="B7" s="556" t="s">
        <v>1044</v>
      </c>
      <c r="C7" s="556" t="s">
        <v>190</v>
      </c>
      <c r="D7" s="58" t="s">
        <v>1053</v>
      </c>
    </row>
    <row r="8" spans="1:12">
      <c r="B8" s="556" t="s">
        <v>124</v>
      </c>
      <c r="C8" s="556" t="s">
        <v>124</v>
      </c>
      <c r="D8" s="58" t="s">
        <v>1054</v>
      </c>
    </row>
    <row r="9" spans="1:12">
      <c r="B9" s="556" t="s">
        <v>125</v>
      </c>
      <c r="C9" s="556" t="s">
        <v>125</v>
      </c>
      <c r="D9" s="58" t="s">
        <v>1055</v>
      </c>
    </row>
    <row r="10" spans="1:12">
      <c r="B10" s="556" t="s">
        <v>1045</v>
      </c>
      <c r="C10" s="556" t="s">
        <v>455</v>
      </c>
      <c r="D10" s="58" t="s">
        <v>1058</v>
      </c>
    </row>
    <row r="11" spans="1:12">
      <c r="B11" s="556" t="s">
        <v>1046</v>
      </c>
      <c r="C11" s="556" t="s">
        <v>187</v>
      </c>
      <c r="D11" s="556" t="s">
        <v>1059</v>
      </c>
    </row>
    <row r="12" spans="1:12" ht="14.25">
      <c r="B12" s="559" t="s">
        <v>1047</v>
      </c>
      <c r="C12" s="557" t="s">
        <v>201</v>
      </c>
      <c r="D12" s="35" t="s">
        <v>1061</v>
      </c>
    </row>
    <row r="13" spans="1:12" ht="14.25">
      <c r="B13" s="559" t="s">
        <v>1048</v>
      </c>
      <c r="C13" s="558" t="s">
        <v>964</v>
      </c>
      <c r="D13" s="35" t="s">
        <v>1062</v>
      </c>
    </row>
    <row r="14" spans="1:12" ht="14.25">
      <c r="B14" s="559" t="s">
        <v>1049</v>
      </c>
      <c r="C14" s="557" t="s">
        <v>214</v>
      </c>
      <c r="D14" s="35" t="s">
        <v>1063</v>
      </c>
    </row>
    <row r="15" spans="1:12">
      <c r="B15" t="s">
        <v>1050</v>
      </c>
      <c r="C15" t="s">
        <v>417</v>
      </c>
      <c r="D15" t="s">
        <v>1060</v>
      </c>
    </row>
    <row r="16" spans="1:12" ht="94.5">
      <c r="B16" s="560" t="s">
        <v>1052</v>
      </c>
      <c r="C16" s="560" t="s">
        <v>1065</v>
      </c>
      <c r="D16" s="560" t="s">
        <v>1052</v>
      </c>
    </row>
  </sheetData>
  <phoneticPr fontId="2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記入要領</vt:lpstr>
      <vt:lpstr>対象災害選択シート</vt:lpstr>
      <vt:lpstr>入力シート（表紙・目次・様式１～６）</vt:lpstr>
      <vt:lpstr>入力シート２ (別紙１) </vt:lpstr>
      <vt:lpstr>印刷シート（表紙・目次・様式１～６）</vt:lpstr>
      <vt:lpstr>入力シート３ (様式７～12、別添、別表１，２)</vt:lpstr>
      <vt:lpstr>避難所一覧シート</vt:lpstr>
      <vt:lpstr>区分</vt:lpstr>
      <vt:lpstr>'印刷シート（表紙・目次・様式１～６）'!Print_Area</vt:lpstr>
      <vt:lpstr>対象災害選択シート!Print_Area</vt:lpstr>
      <vt:lpstr>'入力シート（表紙・目次・様式１～６）'!Print_Area</vt:lpstr>
      <vt:lpstr>'入力シート２ (別紙１) '!Print_Area</vt:lpstr>
      <vt:lpstr>'入力シート３ (様式７～12、別添、別表１，２)'!Print_Area</vt:lpstr>
      <vt:lpstr>避難所一覧シート!Print_Area</vt:lpstr>
      <vt:lpstr>避難所一覧シート!Print_Titles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寝屋川市</cp:lastModifiedBy>
  <cp:lastPrinted>2020-12-29T11:07:06Z</cp:lastPrinted>
  <dcterms:created xsi:type="dcterms:W3CDTF">2018-11-26T07:26:17Z</dcterms:created>
  <dcterms:modified xsi:type="dcterms:W3CDTF">2021-08-13T21:09:26Z</dcterms:modified>
</cp:coreProperties>
</file>