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434\Downloads\"/>
    </mc:Choice>
  </mc:AlternateContent>
  <xr:revisionPtr revIDLastSave="0" documentId="8_{008C238B-97E8-47E2-8631-6999691A302C}" xr6:coauthVersionLast="47" xr6:coauthVersionMax="47" xr10:uidLastSave="{00000000-0000-0000-0000-000000000000}"/>
  <workbookProtection workbookAlgorithmName="SHA-512" workbookHashValue="h8+oT9Dg9eTDdHt3Y3OkC5U3ZPrZChjEyEqj5O7gk8zPz1oaDhtaDZl7nj6qz/Z1283lXTK+fyDNNo1VM8KrNw==" workbookSaltValue="fKQeJNEqUIzwvrq9Y/fQhQ==" workbookSpinCount="100000" lockStructure="1"/>
  <bookViews>
    <workbookView xWindow="-108" yWindow="-108" windowWidth="23256" windowHeight="13896" xr2:uid="{4A5496E7-0744-4645-916C-F72D1C1E31A7}"/>
  </bookViews>
  <sheets>
    <sheet name="指数計算表" sheetId="2" r:id="rId1"/>
    <sheet name="Sheet2" sheetId="4" state="hidden" r:id="rId2"/>
  </sheets>
  <definedNames>
    <definedName name="_xlnm.Print_Area" localSheetId="0">指数計算表!$A$2:$L$49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8" i="2" l="1"/>
  <c r="H20" i="2" l="1"/>
  <c r="H21" i="2"/>
  <c r="I21" i="2" s="1"/>
  <c r="H23" i="2"/>
  <c r="I23" i="2" s="1"/>
  <c r="H25" i="2" l="1"/>
  <c r="H24" i="2"/>
  <c r="I24" i="2" s="1"/>
  <c r="J24" i="2" s="1"/>
  <c r="J23" i="2"/>
  <c r="H22" i="2"/>
  <c r="I22" i="2" s="1"/>
  <c r="J22" i="2" s="1"/>
  <c r="D18" i="2"/>
  <c r="H17" i="2" s="1"/>
  <c r="I17" i="2" s="1"/>
  <c r="J17" i="2" s="1"/>
  <c r="H15" i="2"/>
  <c r="I15" i="2" s="1"/>
  <c r="J15" i="2" s="1"/>
  <c r="H10" i="2"/>
  <c r="I10" i="2" s="1"/>
  <c r="J10" i="2" s="1"/>
  <c r="H8" i="2"/>
  <c r="I8" i="2" s="1"/>
  <c r="J8" i="2" s="1"/>
  <c r="H6" i="2"/>
  <c r="I6" i="2" s="1"/>
  <c r="J6" i="2" s="1"/>
  <c r="D13" i="2"/>
  <c r="H12" i="2" s="1"/>
  <c r="I25" i="2" l="1"/>
  <c r="J25" i="2" s="1"/>
  <c r="I12" i="2"/>
  <c r="J12" i="2" s="1"/>
  <c r="J21" i="2"/>
  <c r="I20" i="2"/>
  <c r="J20" i="2" s="1"/>
  <c r="J30" i="2" a="1"/>
  <c r="J30" i="2" s="1"/>
  <c r="J29" i="2" a="1"/>
  <c r="J29" i="2" s="1"/>
  <c r="J28" i="2" a="1"/>
  <c r="J28" i="2" s="1"/>
  <c r="J26" i="2" a="1"/>
  <c r="J26" i="2" s="1"/>
  <c r="J32" i="2" a="1"/>
  <c r="J32" i="2" s="1"/>
  <c r="L34" i="2" l="1"/>
  <c r="J31" i="2" a="1"/>
  <c r="J31" i="2" s="1"/>
  <c r="L33" i="2" s="1"/>
  <c r="L35" i="2" l="1"/>
  <c r="L4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<sst xmlns="http://schemas.openxmlformats.org/spreadsheetml/2006/main" count="90" uniqueCount="55">
  <si>
    <t>就労</t>
    <rPh sb="0" eb="2">
      <t>シュウロウ</t>
    </rPh>
    <phoneticPr fontId="1"/>
  </si>
  <si>
    <t>就学時間</t>
    <rPh sb="0" eb="4">
      <t>シュウガクジカン</t>
    </rPh>
    <phoneticPr fontId="1"/>
  </si>
  <si>
    <t>就学</t>
    <rPh sb="0" eb="2">
      <t>シュウガク</t>
    </rPh>
    <phoneticPr fontId="1"/>
  </si>
  <si>
    <t>疾病・負傷</t>
    <rPh sb="0" eb="2">
      <t>シッペイ</t>
    </rPh>
    <rPh sb="3" eb="5">
      <t>フショウ</t>
    </rPh>
    <phoneticPr fontId="1"/>
  </si>
  <si>
    <t>常時病臥</t>
    <rPh sb="0" eb="4">
      <t>ジョウジビョウガ</t>
    </rPh>
    <phoneticPr fontId="1"/>
  </si>
  <si>
    <t>入院</t>
    <rPh sb="0" eb="2">
      <t>ニュウイン</t>
    </rPh>
    <phoneticPr fontId="1"/>
  </si>
  <si>
    <t>一般療養</t>
    <rPh sb="0" eb="4">
      <t>イッパンリョウヨウ</t>
    </rPh>
    <phoneticPr fontId="1"/>
  </si>
  <si>
    <t>障害</t>
    <rPh sb="0" eb="2">
      <t>ショウガイ</t>
    </rPh>
    <phoneticPr fontId="1"/>
  </si>
  <si>
    <t>重度</t>
    <rPh sb="0" eb="2">
      <t>ジュウド</t>
    </rPh>
    <phoneticPr fontId="1"/>
  </si>
  <si>
    <t>中度</t>
    <rPh sb="0" eb="2">
      <t>チュウド</t>
    </rPh>
    <phoneticPr fontId="1"/>
  </si>
  <si>
    <t>軽度</t>
    <rPh sb="0" eb="2">
      <t>ケイド</t>
    </rPh>
    <phoneticPr fontId="1"/>
  </si>
  <si>
    <t>介護・看護</t>
    <rPh sb="0" eb="2">
      <t>カイゴ</t>
    </rPh>
    <rPh sb="3" eb="5">
      <t>カンゴ</t>
    </rPh>
    <phoneticPr fontId="1"/>
  </si>
  <si>
    <t>災害復旧</t>
    <rPh sb="0" eb="4">
      <t>サイガイフッキュウ</t>
    </rPh>
    <phoneticPr fontId="1"/>
  </si>
  <si>
    <t>求職活動</t>
    <rPh sb="0" eb="2">
      <t>キュウショク</t>
    </rPh>
    <rPh sb="2" eb="4">
      <t>カツドウ</t>
    </rPh>
    <phoneticPr fontId="1"/>
  </si>
  <si>
    <t>妊娠・出産</t>
    <rPh sb="0" eb="2">
      <t>ニンシン</t>
    </rPh>
    <rPh sb="3" eb="5">
      <t>シュッサン</t>
    </rPh>
    <phoneticPr fontId="1"/>
  </si>
  <si>
    <t>施設評価</t>
    <rPh sb="0" eb="4">
      <t>シセツヒョウカ</t>
    </rPh>
    <phoneticPr fontId="1"/>
  </si>
  <si>
    <t>利用調整指数</t>
    <rPh sb="0" eb="4">
      <t>リヨウチョウセイ</t>
    </rPh>
    <rPh sb="4" eb="6">
      <t>シスウ</t>
    </rPh>
    <phoneticPr fontId="1"/>
  </si>
  <si>
    <t>変則就労①</t>
    <phoneticPr fontId="1"/>
  </si>
  <si>
    <t>変則就労②</t>
    <phoneticPr fontId="1"/>
  </si>
  <si>
    <t>通勤要する点数</t>
    <rPh sb="0" eb="2">
      <t>ツウキン</t>
    </rPh>
    <rPh sb="2" eb="3">
      <t>ヨウ</t>
    </rPh>
    <rPh sb="5" eb="7">
      <t>テンスウ</t>
    </rPh>
    <phoneticPr fontId="1"/>
  </si>
  <si>
    <t>保育要する点数</t>
    <rPh sb="0" eb="2">
      <t>ホイク</t>
    </rPh>
    <rPh sb="2" eb="3">
      <t>ヨウ</t>
    </rPh>
    <rPh sb="5" eb="7">
      <t>テンスウ</t>
    </rPh>
    <phoneticPr fontId="1"/>
  </si>
  <si>
    <t>（２）きょうだい加点</t>
    <rPh sb="8" eb="10">
      <t>カテン</t>
    </rPh>
    <phoneticPr fontId="1"/>
  </si>
  <si>
    <t>（１）基本利用調整指数</t>
    <rPh sb="3" eb="5">
      <t>キホン</t>
    </rPh>
    <rPh sb="5" eb="7">
      <t>リヨウ</t>
    </rPh>
    <rPh sb="7" eb="9">
      <t>チョウセイ</t>
    </rPh>
    <rPh sb="9" eb="11">
      <t>シスウ</t>
    </rPh>
    <phoneticPr fontId="1"/>
  </si>
  <si>
    <t>基本合計</t>
    <rPh sb="0" eb="2">
      <t>キホン</t>
    </rPh>
    <rPh sb="2" eb="4">
      <t>ゴウケイ</t>
    </rPh>
    <phoneticPr fontId="1"/>
  </si>
  <si>
    <t>保育要件</t>
    <rPh sb="0" eb="4">
      <t>ホイクヨウケン</t>
    </rPh>
    <phoneticPr fontId="1"/>
  </si>
  <si>
    <t>※父または母の合計点数が低い方が採用されます。</t>
  </si>
  <si>
    <t>（３）施設評価加点</t>
    <rPh sb="3" eb="7">
      <t>シセツヒョウカ</t>
    </rPh>
    <phoneticPr fontId="1"/>
  </si>
  <si>
    <t>時間</t>
    <rPh sb="0" eb="2">
      <t>ジカン</t>
    </rPh>
    <phoneticPr fontId="1"/>
  </si>
  <si>
    <t>日数</t>
    <rPh sb="0" eb="2">
      <t>ニッスウ</t>
    </rPh>
    <phoneticPr fontId="1"/>
  </si>
  <si>
    <t>通勤時間</t>
    <rPh sb="0" eb="2">
      <t>ツウキン</t>
    </rPh>
    <rPh sb="2" eb="4">
      <t>ジカン</t>
    </rPh>
    <phoneticPr fontId="1"/>
  </si>
  <si>
    <t>月間勤務時間</t>
    <rPh sb="0" eb="2">
      <t>ゲッカン</t>
    </rPh>
    <rPh sb="2" eb="6">
      <t>キンムジカン</t>
    </rPh>
    <phoneticPr fontId="1"/>
  </si>
  <si>
    <t>分</t>
    <rPh sb="0" eb="1">
      <t>フン</t>
    </rPh>
    <phoneticPr fontId="1"/>
  </si>
  <si>
    <t>日</t>
    <rPh sb="0" eb="1">
      <t>ニチ</t>
    </rPh>
    <phoneticPr fontId="1"/>
  </si>
  <si>
    <t>月間就学時間</t>
    <rPh sb="0" eb="2">
      <t>ゲッカン</t>
    </rPh>
    <rPh sb="2" eb="4">
      <t>シュウガク</t>
    </rPh>
    <rPh sb="4" eb="6">
      <t>ジカン</t>
    </rPh>
    <phoneticPr fontId="1"/>
  </si>
  <si>
    <t>月間通勤日数</t>
    <rPh sb="0" eb="2">
      <t>ゲッカン</t>
    </rPh>
    <phoneticPr fontId="1"/>
  </si>
  <si>
    <t>月間勤務日数</t>
    <rPh sb="0" eb="2">
      <t>ゲッカン</t>
    </rPh>
    <rPh sb="2" eb="4">
      <t>キンム</t>
    </rPh>
    <rPh sb="4" eb="6">
      <t>ニッスウ</t>
    </rPh>
    <phoneticPr fontId="1"/>
  </si>
  <si>
    <t>月間就学日数</t>
    <rPh sb="0" eb="2">
      <t>ゲッカン</t>
    </rPh>
    <rPh sb="2" eb="4">
      <t>シュウガク</t>
    </rPh>
    <rPh sb="4" eb="6">
      <t>ニッスウ</t>
    </rPh>
    <phoneticPr fontId="1"/>
  </si>
  <si>
    <t>固定就労</t>
    <rPh sb="0" eb="2">
      <t>コテイ</t>
    </rPh>
    <rPh sb="2" eb="4">
      <t>シュウロウ</t>
    </rPh>
    <phoneticPr fontId="1"/>
  </si>
  <si>
    <t>（１日あたり）</t>
    <rPh sb="2" eb="3">
      <t>ニチ</t>
    </rPh>
    <phoneticPr fontId="1"/>
  </si>
  <si>
    <t>通学時間</t>
    <rPh sb="0" eb="2">
      <t>ツウガク</t>
    </rPh>
    <rPh sb="2" eb="4">
      <t>ジカン</t>
    </rPh>
    <phoneticPr fontId="1"/>
  </si>
  <si>
    <t>１週あたり　求職活動時間</t>
    <rPh sb="10" eb="12">
      <t>ジカン</t>
    </rPh>
    <phoneticPr fontId="1"/>
  </si>
  <si>
    <t>１週あたり　移動時間</t>
    <rPh sb="1" eb="2">
      <t>シュウ</t>
    </rPh>
    <rPh sb="6" eb="8">
      <t>イドウ</t>
    </rPh>
    <phoneticPr fontId="1"/>
  </si>
  <si>
    <t>１週あたり　災害復旧活動時間</t>
    <rPh sb="1" eb="2">
      <t>シュウ</t>
    </rPh>
    <rPh sb="6" eb="10">
      <t>サイガイフッキュウ</t>
    </rPh>
    <rPh sb="12" eb="14">
      <t>ジカン</t>
    </rPh>
    <phoneticPr fontId="1"/>
  </si>
  <si>
    <t>１週あたり　介護・看護時間</t>
    <rPh sb="1" eb="2">
      <t>シュウ</t>
    </rPh>
    <rPh sb="6" eb="8">
      <t>カイゴ</t>
    </rPh>
    <rPh sb="9" eb="13">
      <t>カンゴジカン</t>
    </rPh>
    <phoneticPr fontId="1"/>
  </si>
  <si>
    <t>片道</t>
    <phoneticPr fontId="1"/>
  </si>
  <si>
    <t>往復</t>
    <phoneticPr fontId="1"/>
  </si>
  <si>
    <t>加点数</t>
    <phoneticPr fontId="1"/>
  </si>
  <si>
    <t>合計点数</t>
    <rPh sb="0" eb="2">
      <t>ゴウケイ</t>
    </rPh>
    <phoneticPr fontId="1"/>
  </si>
  <si>
    <t>月間勤務時間</t>
    <phoneticPr fontId="1"/>
  </si>
  <si>
    <t>点</t>
    <rPh sb="0" eb="1">
      <t>テン</t>
    </rPh>
    <phoneticPr fontId="1"/>
  </si>
  <si>
    <t>未就学の児童数（申込児童本人を除く）</t>
    <rPh sb="0" eb="3">
      <t>ミシュウガク</t>
    </rPh>
    <rPh sb="4" eb="6">
      <t>ジドウ</t>
    </rPh>
    <rPh sb="6" eb="7">
      <t>スウ</t>
    </rPh>
    <rPh sb="8" eb="10">
      <t>モウシコミ</t>
    </rPh>
    <rPh sb="10" eb="12">
      <t>ジドウ</t>
    </rPh>
    <rPh sb="12" eb="14">
      <t>ホンニン</t>
    </rPh>
    <rPh sb="15" eb="16">
      <t>ノゾ</t>
    </rPh>
    <phoneticPr fontId="1"/>
  </si>
  <si>
    <t>R9.４月～</t>
    <rPh sb="4" eb="5">
      <t>ガツ</t>
    </rPh>
    <phoneticPr fontId="1"/>
  </si>
  <si>
    <t>※きょうだい児童が同時期に同じ施設を希望していなくても、きょうだい加点は適用されます。</t>
    <rPh sb="6" eb="8">
      <t>ジドウ</t>
    </rPh>
    <rPh sb="9" eb="12">
      <t>ドウジキ</t>
    </rPh>
    <rPh sb="13" eb="14">
      <t>オナ</t>
    </rPh>
    <rPh sb="15" eb="17">
      <t>シセツ</t>
    </rPh>
    <rPh sb="18" eb="20">
      <t>キボウ</t>
    </rPh>
    <rPh sb="33" eb="35">
      <t>カテン</t>
    </rPh>
    <rPh sb="36" eb="38">
      <t>テキヨウ</t>
    </rPh>
    <phoneticPr fontId="1"/>
  </si>
  <si>
    <t xml:space="preserve">0点.10点20点.30点.40点の５段階評価による採点
</t>
    <rPh sb="1" eb="2">
      <t>テン</t>
    </rPh>
    <rPh sb="12" eb="13">
      <t>テン</t>
    </rPh>
    <rPh sb="16" eb="17">
      <t>テン</t>
    </rPh>
    <rPh sb="19" eb="21">
      <t>ダンカイ</t>
    </rPh>
    <rPh sb="21" eb="23">
      <t>ヒョウカ</t>
    </rPh>
    <rPh sb="26" eb="28">
      <t>サイテン</t>
    </rPh>
    <phoneticPr fontId="1"/>
  </si>
  <si>
    <t>※妊娠・出産の要件と他の要件を複数入力した場合、妊娠・出産の点数が優先されます。
　他の要件を確認したい場合は、妊娠・出産の点数を０点にして試算してください。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</si>
</sst>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h]:mm"/>
    <numFmt numFmtId="178" formatCode="0.00_);[Red]\(0.00\)"/>
    <numFmt numFmtId="179" formatCode="0.0_);[Red]\(0.0\)"/>
  </numFmts>
  <fonts count="1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6"/>
      <color theme="1"/>
      <name val="ＭＳ Ｐゴシック"/>
      <family val="2"/>
      <charset val="128"/>
    </font>
    <font>
      <sz val="26"/>
      <color theme="1"/>
      <name val="ＭＳ Ｐゴシック"/>
      <family val="3"/>
      <charset val="128"/>
    </font>
    <font>
      <sz val="36"/>
      <color rgb="FFFF0000"/>
      <name val="ＭＳ Ｐゴシック"/>
      <family val="2"/>
      <charset val="128"/>
    </font>
    <font>
      <sz val="28"/>
      <color theme="1"/>
      <name val="ＭＳ Ｐゴシック"/>
      <family val="2"/>
      <charset val="128"/>
    </font>
    <font>
      <sz val="11"/>
      <color rgb="FFFF0000"/>
      <name val="HGS創英角ﾎﾟｯﾌﾟ体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2"/>
      <charset val="128"/>
    </font>
    <font>
      <sz val="24"/>
      <color theme="1"/>
      <name val="ＭＳ Ｐゴシック"/>
      <family val="2"/>
      <charset val="128"/>
    </font>
    <font>
      <sz val="24"/>
      <color theme="1"/>
      <name val="ＭＳ Ｐゴシック"/>
      <family val="3"/>
      <charset val="128"/>
    </font>
    <font>
      <sz val="36"/>
      <color theme="1"/>
      <name val="ＭＳ Ｐゴシック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72"/>
      <color rgb="FFFF0000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ck">
        <color indexed="64"/>
      </bottom>
      <diagonal style="thin">
        <color indexed="64"/>
      </diagonal>
    </border>
    <border diagonalDown="1">
      <left/>
      <right/>
      <top/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ck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6" borderId="1" xfId="0" applyNumberFormat="1" applyFill="1" applyBorder="1" applyProtection="1">
      <alignment vertical="center"/>
      <protection locked="0"/>
    </xf>
    <xf numFmtId="0" fontId="0" fillId="6" borderId="6" xfId="0" applyNumberFormat="1" applyFill="1" applyBorder="1" applyProtection="1">
      <alignment vertical="center"/>
      <protection locked="0"/>
    </xf>
    <xf numFmtId="0" fontId="0" fillId="6" borderId="81" xfId="0" applyNumberFormat="1" applyFill="1" applyBorder="1" applyProtection="1">
      <alignment vertical="center"/>
      <protection locked="0"/>
    </xf>
    <xf numFmtId="0" fontId="0" fillId="6" borderId="4" xfId="0" applyNumberFormat="1" applyFill="1" applyBorder="1" applyProtection="1">
      <alignment vertical="center"/>
      <protection locked="0"/>
    </xf>
    <xf numFmtId="0" fontId="2" fillId="6" borderId="88" xfId="0" applyFont="1" applyFill="1" applyBorder="1" applyAlignment="1" applyProtection="1">
      <alignment vertical="center"/>
      <protection locked="0"/>
    </xf>
    <xf numFmtId="0" fontId="0" fillId="6" borderId="95" xfId="0" applyNumberFormat="1" applyFill="1" applyBorder="1" applyProtection="1">
      <alignment vertical="center"/>
      <protection locked="0"/>
    </xf>
    <xf numFmtId="0" fontId="2" fillId="6" borderId="91" xfId="0" applyFont="1" applyFill="1" applyBorder="1" applyAlignment="1" applyProtection="1">
      <alignment vertical="center"/>
      <protection locked="0"/>
    </xf>
    <xf numFmtId="0" fontId="2" fillId="6" borderId="96" xfId="0" applyFont="1" applyFill="1" applyBorder="1" applyAlignment="1" applyProtection="1">
      <alignment vertical="center"/>
      <protection locked="0"/>
    </xf>
    <xf numFmtId="0" fontId="2" fillId="6" borderId="89" xfId="0" applyFont="1" applyFill="1" applyBorder="1" applyProtection="1">
      <alignment vertical="center"/>
      <protection locked="0"/>
    </xf>
    <xf numFmtId="0" fontId="0" fillId="6" borderId="90" xfId="0" applyNumberFormat="1" applyFill="1" applyBorder="1" applyProtection="1">
      <alignment vertical="center"/>
      <protection locked="0"/>
    </xf>
    <xf numFmtId="0" fontId="0" fillId="6" borderId="89" xfId="0" applyNumberFormat="1" applyFill="1" applyBorder="1" applyProtection="1">
      <alignment vertical="center"/>
      <protection locked="0"/>
    </xf>
    <xf numFmtId="0" fontId="0" fillId="6" borderId="91" xfId="0" applyNumberFormat="1" applyFill="1" applyBorder="1" applyProtection="1">
      <alignment vertical="center"/>
      <protection locked="0"/>
    </xf>
    <xf numFmtId="178" fontId="2" fillId="0" borderId="45" xfId="0" applyNumberFormat="1" applyFont="1" applyBorder="1" applyAlignment="1" applyProtection="1">
      <alignment horizontal="center" vertical="center"/>
    </xf>
    <xf numFmtId="178" fontId="2" fillId="0" borderId="51" xfId="0" applyNumberFormat="1" applyFont="1" applyBorder="1" applyAlignment="1" applyProtection="1">
      <alignment horizontal="center" vertical="center"/>
    </xf>
    <xf numFmtId="178" fontId="2" fillId="0" borderId="41" xfId="0" applyNumberFormat="1" applyFont="1" applyBorder="1" applyAlignment="1" applyProtection="1">
      <alignment horizontal="center" vertical="center"/>
    </xf>
    <xf numFmtId="2" fontId="2" fillId="0" borderId="51" xfId="0" applyNumberFormat="1" applyFont="1" applyBorder="1" applyAlignment="1" applyProtection="1">
      <alignment horizontal="center" vertical="center"/>
    </xf>
    <xf numFmtId="2" fontId="2" fillId="0" borderId="50" xfId="0" applyNumberFormat="1" applyFont="1" applyBorder="1" applyAlignment="1" applyProtection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</xf>
    <xf numFmtId="2" fontId="2" fillId="0" borderId="55" xfId="0" applyNumberFormat="1" applyFont="1" applyBorder="1" applyAlignment="1" applyProtection="1">
      <alignment horizontal="center" vertical="center"/>
    </xf>
    <xf numFmtId="2" fontId="2" fillId="0" borderId="54" xfId="0" applyNumberFormat="1" applyFont="1" applyBorder="1" applyAlignment="1" applyProtection="1">
      <alignment horizontal="center" vertical="center"/>
    </xf>
    <xf numFmtId="176" fontId="16" fillId="0" borderId="0" xfId="0" applyNumberFormat="1" applyFont="1" applyBorder="1" applyAlignment="1">
      <alignment vertical="center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2" fillId="5" borderId="69" xfId="0" applyFont="1" applyFill="1" applyBorder="1" applyAlignment="1" applyProtection="1">
      <alignment horizontal="center" vertical="center"/>
    </xf>
    <xf numFmtId="177" fontId="0" fillId="0" borderId="81" xfId="0" applyNumberFormat="1" applyFill="1" applyBorder="1" applyProtection="1">
      <alignment vertical="center"/>
    </xf>
    <xf numFmtId="0" fontId="2" fillId="5" borderId="17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177" fontId="0" fillId="0" borderId="1" xfId="0" applyNumberFormat="1" applyFill="1" applyBorder="1" applyProtection="1">
      <alignment vertical="center"/>
    </xf>
    <xf numFmtId="0" fontId="2" fillId="5" borderId="77" xfId="0" applyFont="1" applyFill="1" applyBorder="1" applyAlignment="1" applyProtection="1">
      <alignment horizontal="center" vertical="center"/>
    </xf>
    <xf numFmtId="0" fontId="2" fillId="0" borderId="76" xfId="0" applyFont="1" applyBorder="1" applyAlignment="1" applyProtection="1">
      <alignment vertical="center"/>
    </xf>
    <xf numFmtId="0" fontId="2" fillId="5" borderId="71" xfId="0" applyFont="1" applyFill="1" applyBorder="1" applyAlignment="1" applyProtection="1">
      <alignment horizontal="center" vertical="center"/>
    </xf>
    <xf numFmtId="0" fontId="2" fillId="0" borderId="15" xfId="0" applyFont="1" applyBorder="1" applyProtection="1">
      <alignment vertical="center"/>
    </xf>
    <xf numFmtId="0" fontId="0" fillId="7" borderId="21" xfId="0" applyFill="1" applyBorder="1" applyAlignment="1" applyProtection="1">
      <alignment vertical="center"/>
    </xf>
    <xf numFmtId="0" fontId="0" fillId="7" borderId="3" xfId="0" applyFill="1" applyBorder="1" applyAlignment="1" applyProtection="1">
      <alignment vertical="center"/>
    </xf>
    <xf numFmtId="0" fontId="2" fillId="5" borderId="67" xfId="0" applyFont="1" applyFill="1" applyBorder="1" applyAlignment="1" applyProtection="1">
      <alignment horizontal="center" vertical="center"/>
    </xf>
    <xf numFmtId="0" fontId="2" fillId="0" borderId="91" xfId="0" applyFont="1" applyBorder="1" applyProtection="1">
      <alignment vertical="center"/>
    </xf>
    <xf numFmtId="0" fontId="2" fillId="0" borderId="16" xfId="0" applyFont="1" applyBorder="1" applyProtection="1">
      <alignment vertical="center"/>
    </xf>
    <xf numFmtId="0" fontId="0" fillId="7" borderId="17" xfId="0" applyFill="1" applyBorder="1" applyAlignment="1" applyProtection="1">
      <alignment vertical="center"/>
    </xf>
    <xf numFmtId="0" fontId="0" fillId="7" borderId="2" xfId="0" applyFill="1" applyBorder="1" applyAlignment="1" applyProtection="1">
      <alignment vertical="center"/>
    </xf>
    <xf numFmtId="0" fontId="2" fillId="5" borderId="18" xfId="0" applyFont="1" applyFill="1" applyBorder="1" applyAlignment="1" applyProtection="1">
      <alignment horizontal="center" vertical="center"/>
    </xf>
    <xf numFmtId="0" fontId="2" fillId="0" borderId="62" xfId="0" applyFont="1" applyBorder="1" applyAlignment="1" applyProtection="1">
      <alignment vertical="center"/>
    </xf>
    <xf numFmtId="0" fontId="2" fillId="5" borderId="22" xfId="0" applyFont="1" applyFill="1" applyBorder="1" applyAlignment="1" applyProtection="1">
      <alignment horizontal="center" vertical="center"/>
    </xf>
    <xf numFmtId="177" fontId="0" fillId="0" borderId="4" xfId="0" applyNumberFormat="1" applyFill="1" applyBorder="1" applyProtection="1">
      <alignment vertical="center"/>
    </xf>
    <xf numFmtId="177" fontId="2" fillId="0" borderId="44" xfId="0" applyNumberFormat="1" applyFont="1" applyBorder="1" applyAlignment="1" applyProtection="1">
      <alignment horizontal="center" vertical="center"/>
    </xf>
    <xf numFmtId="178" fontId="0" fillId="0" borderId="44" xfId="0" applyNumberFormat="1" applyFill="1" applyBorder="1" applyAlignment="1" applyProtection="1">
      <alignment horizontal="center" vertical="center"/>
    </xf>
    <xf numFmtId="177" fontId="2" fillId="0" borderId="62" xfId="0" applyNumberFormat="1" applyFont="1" applyBorder="1" applyAlignment="1" applyProtection="1">
      <alignment horizontal="center" vertical="center"/>
    </xf>
    <xf numFmtId="178" fontId="0" fillId="0" borderId="62" xfId="0" applyNumberFormat="1" applyFill="1" applyBorder="1" applyAlignment="1" applyProtection="1">
      <alignment horizontal="center" vertical="center"/>
    </xf>
    <xf numFmtId="177" fontId="0" fillId="0" borderId="6" xfId="0" applyNumberFormat="1" applyFill="1" applyBorder="1" applyProtection="1">
      <alignment vertical="center"/>
    </xf>
    <xf numFmtId="177" fontId="2" fillId="0" borderId="15" xfId="0" applyNumberFormat="1" applyFont="1" applyBorder="1" applyAlignment="1" applyProtection="1">
      <alignment horizontal="center" vertical="center"/>
    </xf>
    <xf numFmtId="178" fontId="0" fillId="0" borderId="15" xfId="0" applyNumberForma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61" xfId="0" applyFont="1" applyBorder="1" applyAlignment="1" applyProtection="1">
      <alignment vertical="center"/>
    </xf>
    <xf numFmtId="0" fontId="13" fillId="0" borderId="57" xfId="0" applyFont="1" applyBorder="1" applyAlignment="1" applyProtection="1">
      <alignment horizontal="center" vertical="center"/>
    </xf>
    <xf numFmtId="176" fontId="13" fillId="0" borderId="6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61" xfId="0" applyFont="1" applyBorder="1" applyAlignment="1" applyProtection="1">
      <alignment vertical="center"/>
    </xf>
    <xf numFmtId="176" fontId="6" fillId="0" borderId="64" xfId="0" applyNumberFormat="1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 wrapText="1"/>
    </xf>
    <xf numFmtId="0" fontId="7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vertical="center"/>
    </xf>
    <xf numFmtId="0" fontId="2" fillId="6" borderId="88" xfId="0" applyFont="1" applyFill="1" applyBorder="1" applyAlignment="1" applyProtection="1">
      <alignment horizontal="center" vertical="center"/>
      <protection locked="0"/>
    </xf>
    <xf numFmtId="0" fontId="2" fillId="6" borderId="90" xfId="0" applyFont="1" applyFill="1" applyBorder="1" applyAlignment="1" applyProtection="1">
      <alignment horizontal="center" vertical="center"/>
      <protection locked="0"/>
    </xf>
    <xf numFmtId="0" fontId="2" fillId="6" borderId="91" xfId="0" applyFont="1" applyFill="1" applyBorder="1" applyAlignment="1" applyProtection="1">
      <alignment horizontal="center" vertical="center"/>
      <protection locked="0"/>
    </xf>
    <xf numFmtId="0" fontId="2" fillId="6" borderId="52" xfId="0" applyFont="1" applyFill="1" applyBorder="1" applyAlignment="1" applyProtection="1">
      <alignment horizontal="center" vertical="center"/>
      <protection locked="0"/>
    </xf>
    <xf numFmtId="0" fontId="3" fillId="4" borderId="32" xfId="0" applyFont="1" applyFill="1" applyBorder="1" applyAlignment="1" applyProtection="1">
      <alignment horizontal="center" vertical="center"/>
    </xf>
    <xf numFmtId="0" fontId="3" fillId="4" borderId="33" xfId="0" applyFont="1" applyFill="1" applyBorder="1" applyAlignment="1" applyProtection="1">
      <alignment horizontal="center" vertical="center"/>
    </xf>
    <xf numFmtId="0" fontId="3" fillId="4" borderId="56" xfId="0" applyFont="1" applyFill="1" applyBorder="1" applyAlignment="1" applyProtection="1">
      <alignment horizontal="center" vertical="center"/>
    </xf>
    <xf numFmtId="0" fontId="3" fillId="4" borderId="34" xfId="0" applyFont="1" applyFill="1" applyBorder="1" applyAlignment="1" applyProtection="1">
      <alignment horizontal="center" vertical="center"/>
    </xf>
    <xf numFmtId="0" fontId="3" fillId="4" borderId="31" xfId="0" applyFont="1" applyFill="1" applyBorder="1" applyAlignment="1" applyProtection="1">
      <alignment horizontal="center" vertical="center"/>
    </xf>
    <xf numFmtId="0" fontId="3" fillId="4" borderId="63" xfId="0" applyFont="1" applyFill="1" applyBorder="1" applyAlignment="1" applyProtection="1">
      <alignment horizontal="center" vertical="center"/>
    </xf>
    <xf numFmtId="0" fontId="11" fillId="0" borderId="57" xfId="0" applyFont="1" applyBorder="1" applyAlignment="1" applyProtection="1">
      <alignment horizontal="center" vertical="center"/>
    </xf>
    <xf numFmtId="0" fontId="11" fillId="0" borderId="58" xfId="0" applyFont="1" applyBorder="1" applyAlignment="1" applyProtection="1">
      <alignment horizontal="center" vertical="center"/>
    </xf>
    <xf numFmtId="179" fontId="6" fillId="0" borderId="57" xfId="0" applyNumberFormat="1" applyFont="1" applyBorder="1" applyAlignment="1" applyProtection="1">
      <alignment horizontal="center" vertical="center"/>
    </xf>
    <xf numFmtId="179" fontId="6" fillId="0" borderId="58" xfId="0" applyNumberFormat="1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 shrinkToFit="1"/>
    </xf>
    <xf numFmtId="0" fontId="8" fillId="0" borderId="71" xfId="0" applyFont="1" applyBorder="1" applyAlignment="1" applyProtection="1">
      <alignment horizontal="center" vertical="center" shrinkToFit="1"/>
    </xf>
    <xf numFmtId="0" fontId="8" fillId="0" borderId="67" xfId="0" applyFont="1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center" vertical="center" shrinkToFit="1"/>
    </xf>
    <xf numFmtId="0" fontId="4" fillId="0" borderId="59" xfId="0" applyFont="1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2" fillId="5" borderId="68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2" fillId="5" borderId="16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72" xfId="0" applyFont="1" applyFill="1" applyBorder="1" applyAlignment="1" applyProtection="1">
      <alignment horizontal="center" vertical="center"/>
    </xf>
    <xf numFmtId="0" fontId="2" fillId="5" borderId="15" xfId="0" applyFont="1" applyFill="1" applyBorder="1" applyAlignment="1" applyProtection="1">
      <alignment horizontal="center" vertical="center"/>
    </xf>
    <xf numFmtId="0" fontId="2" fillId="5" borderId="24" xfId="0" applyFont="1" applyFill="1" applyBorder="1" applyAlignment="1" applyProtection="1">
      <alignment horizontal="center" vertical="center"/>
    </xf>
    <xf numFmtId="0" fontId="2" fillId="5" borderId="53" xfId="0" applyFont="1" applyFill="1" applyBorder="1" applyAlignment="1" applyProtection="1">
      <alignment horizontal="center" vertical="center"/>
    </xf>
    <xf numFmtId="0" fontId="2" fillId="5" borderId="48" xfId="0" applyFont="1" applyFill="1" applyBorder="1" applyAlignment="1" applyProtection="1">
      <alignment horizontal="center" vertical="center"/>
    </xf>
    <xf numFmtId="0" fontId="2" fillId="5" borderId="37" xfId="0" applyFont="1" applyFill="1" applyBorder="1" applyAlignment="1" applyProtection="1">
      <alignment horizontal="center" vertical="center"/>
    </xf>
    <xf numFmtId="0" fontId="2" fillId="5" borderId="49" xfId="0" applyFont="1" applyFill="1" applyBorder="1" applyAlignment="1" applyProtection="1">
      <alignment horizontal="center" vertical="center"/>
    </xf>
    <xf numFmtId="0" fontId="2" fillId="5" borderId="19" xfId="0" applyFont="1" applyFill="1" applyBorder="1" applyAlignment="1" applyProtection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</xf>
    <xf numFmtId="0" fontId="2" fillId="6" borderId="59" xfId="0" applyFont="1" applyFill="1" applyBorder="1" applyAlignment="1" applyProtection="1">
      <alignment horizontal="center" vertical="center"/>
      <protection locked="0"/>
    </xf>
    <xf numFmtId="0" fontId="2" fillId="6" borderId="89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</xf>
    <xf numFmtId="0" fontId="2" fillId="5" borderId="67" xfId="0" applyFont="1" applyFill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 vertical="center"/>
    </xf>
    <xf numFmtId="0" fontId="6" fillId="0" borderId="58" xfId="0" applyFont="1" applyBorder="1" applyAlignment="1" applyProtection="1">
      <alignment horizontal="center" vertical="center"/>
    </xf>
    <xf numFmtId="0" fontId="5" fillId="0" borderId="65" xfId="0" applyFont="1" applyBorder="1" applyAlignment="1" applyProtection="1">
      <alignment horizontal="center" vertical="center"/>
    </xf>
    <xf numFmtId="0" fontId="5" fillId="0" borderId="66" xfId="0" applyFont="1" applyBorder="1" applyAlignment="1" applyProtection="1">
      <alignment horizontal="center" vertical="center"/>
    </xf>
    <xf numFmtId="0" fontId="4" fillId="0" borderId="61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</xf>
    <xf numFmtId="0" fontId="2" fillId="5" borderId="21" xfId="0" applyFont="1" applyFill="1" applyBorder="1" applyAlignment="1" applyProtection="1">
      <alignment horizontal="center" vertical="center"/>
    </xf>
    <xf numFmtId="0" fontId="2" fillId="5" borderId="71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2" fontId="2" fillId="0" borderId="41" xfId="0" applyNumberFormat="1" applyFont="1" applyBorder="1" applyAlignment="1" applyProtection="1">
      <alignment horizontal="center" vertical="center"/>
    </xf>
    <xf numFmtId="2" fontId="2" fillId="0" borderId="36" xfId="0" applyNumberFormat="1" applyFont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left" vertical="center" indent="2"/>
    </xf>
    <xf numFmtId="0" fontId="2" fillId="5" borderId="18" xfId="0" applyFont="1" applyFill="1" applyBorder="1" applyAlignment="1" applyProtection="1">
      <alignment horizontal="left" vertical="center" indent="2"/>
    </xf>
    <xf numFmtId="0" fontId="2" fillId="5" borderId="21" xfId="0" applyFont="1" applyFill="1" applyBorder="1" applyAlignment="1" applyProtection="1">
      <alignment horizontal="left" vertical="center" indent="2"/>
    </xf>
    <xf numFmtId="0" fontId="2" fillId="5" borderId="71" xfId="0" applyFont="1" applyFill="1" applyBorder="1" applyAlignment="1" applyProtection="1">
      <alignment horizontal="left" vertical="center" indent="2"/>
    </xf>
    <xf numFmtId="0" fontId="0" fillId="0" borderId="82" xfId="0" applyBorder="1" applyAlignment="1" applyProtection="1">
      <alignment horizontal="center" vertical="center"/>
    </xf>
    <xf numFmtId="0" fontId="0" fillId="0" borderId="83" xfId="0" applyBorder="1" applyAlignment="1" applyProtection="1">
      <alignment horizontal="center" vertical="center"/>
    </xf>
    <xf numFmtId="0" fontId="2" fillId="8" borderId="92" xfId="0" applyFont="1" applyFill="1" applyBorder="1" applyAlignment="1" applyProtection="1">
      <alignment horizontal="center" vertical="center"/>
    </xf>
    <xf numFmtId="0" fontId="2" fillId="8" borderId="93" xfId="0" applyFont="1" applyFill="1" applyBorder="1" applyAlignment="1" applyProtection="1">
      <alignment horizontal="center" vertical="center"/>
    </xf>
    <xf numFmtId="0" fontId="2" fillId="8" borderId="94" xfId="0" applyFont="1" applyFill="1" applyBorder="1" applyAlignment="1" applyProtection="1">
      <alignment horizontal="center" vertical="center"/>
    </xf>
    <xf numFmtId="0" fontId="2" fillId="8" borderId="25" xfId="0" applyFont="1" applyFill="1" applyBorder="1" applyAlignment="1" applyProtection="1">
      <alignment horizontal="center" vertical="center"/>
    </xf>
    <xf numFmtId="0" fontId="2" fillId="8" borderId="26" xfId="0" applyFont="1" applyFill="1" applyBorder="1" applyAlignment="1" applyProtection="1">
      <alignment horizontal="center" vertical="center"/>
    </xf>
    <xf numFmtId="0" fontId="2" fillId="8" borderId="27" xfId="0" applyFont="1" applyFill="1" applyBorder="1" applyAlignment="1" applyProtection="1">
      <alignment horizontal="center" vertical="center"/>
    </xf>
    <xf numFmtId="0" fontId="2" fillId="8" borderId="28" xfId="0" applyFont="1" applyFill="1" applyBorder="1" applyAlignment="1" applyProtection="1">
      <alignment horizontal="center" vertical="center"/>
    </xf>
    <xf numFmtId="0" fontId="2" fillId="8" borderId="29" xfId="0" applyFont="1" applyFill="1" applyBorder="1" applyAlignment="1" applyProtection="1">
      <alignment horizontal="center" vertical="center"/>
    </xf>
    <xf numFmtId="0" fontId="2" fillId="8" borderId="30" xfId="0" applyFont="1" applyFill="1" applyBorder="1" applyAlignment="1" applyProtection="1">
      <alignment horizontal="center" vertical="center"/>
    </xf>
    <xf numFmtId="177" fontId="0" fillId="0" borderId="4" xfId="0" applyNumberFormat="1" applyFill="1" applyBorder="1" applyAlignment="1" applyProtection="1">
      <alignment horizontal="center" vertical="center"/>
    </xf>
    <xf numFmtId="177" fontId="0" fillId="0" borderId="76" xfId="0" applyNumberFormat="1" applyFill="1" applyBorder="1" applyAlignment="1" applyProtection="1">
      <alignment horizontal="center" vertical="center"/>
    </xf>
    <xf numFmtId="178" fontId="0" fillId="0" borderId="4" xfId="0" applyNumberFormat="1" applyFill="1" applyBorder="1" applyAlignment="1" applyProtection="1">
      <alignment horizontal="center" vertical="center"/>
    </xf>
    <xf numFmtId="178" fontId="0" fillId="0" borderId="76" xfId="0" applyNumberFormat="1" applyFill="1" applyBorder="1" applyAlignment="1" applyProtection="1">
      <alignment horizontal="center" vertical="center"/>
    </xf>
    <xf numFmtId="178" fontId="2" fillId="0" borderId="87" xfId="0" applyNumberFormat="1" applyFont="1" applyBorder="1" applyAlignment="1" applyProtection="1">
      <alignment horizontal="center" vertical="center"/>
    </xf>
    <xf numFmtId="178" fontId="2" fillId="0" borderId="86" xfId="0" applyNumberFormat="1" applyFont="1" applyBorder="1" applyAlignment="1" applyProtection="1">
      <alignment horizontal="center" vertical="center"/>
    </xf>
    <xf numFmtId="0" fontId="0" fillId="0" borderId="78" xfId="0" applyBorder="1" applyAlignment="1" applyProtection="1">
      <alignment horizontal="center" vertical="center"/>
    </xf>
    <xf numFmtId="0" fontId="0" fillId="0" borderId="79" xfId="0" applyBorder="1" applyAlignment="1" applyProtection="1">
      <alignment horizontal="center" vertical="center"/>
    </xf>
    <xf numFmtId="177" fontId="2" fillId="0" borderId="6" xfId="0" applyNumberFormat="1" applyFont="1" applyBorder="1" applyAlignment="1" applyProtection="1">
      <alignment horizontal="center" vertical="center"/>
    </xf>
    <xf numFmtId="177" fontId="2" fillId="0" borderId="1" xfId="0" applyNumberFormat="1" applyFont="1" applyBorder="1" applyAlignment="1" applyProtection="1">
      <alignment horizontal="center" vertical="center"/>
    </xf>
    <xf numFmtId="177" fontId="2" fillId="0" borderId="62" xfId="0" applyNumberFormat="1" applyFont="1" applyBorder="1" applyAlignment="1" applyProtection="1">
      <alignment horizontal="center" vertical="center"/>
    </xf>
    <xf numFmtId="178" fontId="2" fillId="0" borderId="6" xfId="0" applyNumberFormat="1" applyFont="1" applyBorder="1" applyAlignment="1" applyProtection="1">
      <alignment horizontal="center" vertical="center"/>
    </xf>
    <xf numFmtId="178" fontId="2" fillId="0" borderId="1" xfId="0" applyNumberFormat="1" applyFont="1" applyBorder="1" applyAlignment="1" applyProtection="1">
      <alignment horizontal="center" vertical="center"/>
    </xf>
    <xf numFmtId="178" fontId="2" fillId="0" borderId="62" xfId="0" applyNumberFormat="1" applyFont="1" applyBorder="1" applyAlignment="1" applyProtection="1">
      <alignment horizontal="center" vertical="center"/>
    </xf>
    <xf numFmtId="178" fontId="2" fillId="0" borderId="36" xfId="0" applyNumberFormat="1" applyFont="1" applyBorder="1" applyAlignment="1" applyProtection="1">
      <alignment horizontal="center" vertical="center"/>
    </xf>
    <xf numFmtId="178" fontId="2" fillId="0" borderId="85" xfId="0" applyNumberFormat="1" applyFont="1" applyBorder="1" applyAlignment="1" applyProtection="1">
      <alignment horizontal="center" vertical="center"/>
    </xf>
    <xf numFmtId="178" fontId="2" fillId="0" borderId="51" xfId="0" applyNumberFormat="1" applyFont="1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0" fillId="0" borderId="75" xfId="0" applyBorder="1" applyAlignment="1" applyProtection="1">
      <alignment horizontal="center" vertical="center"/>
    </xf>
    <xf numFmtId="177" fontId="0" fillId="0" borderId="1" xfId="0" applyNumberFormat="1" applyFill="1" applyBorder="1" applyAlignment="1" applyProtection="1">
      <alignment horizontal="center" vertical="center"/>
    </xf>
    <xf numFmtId="178" fontId="2" fillId="0" borderId="84" xfId="0" applyNumberFormat="1" applyFont="1" applyBorder="1" applyAlignment="1" applyProtection="1">
      <alignment horizontal="center" vertical="center"/>
    </xf>
    <xf numFmtId="178" fontId="0" fillId="0" borderId="81" xfId="0" applyNumberFormat="1" applyFill="1" applyBorder="1" applyAlignment="1" applyProtection="1">
      <alignment horizontal="center" vertical="center"/>
    </xf>
    <xf numFmtId="178" fontId="0" fillId="0" borderId="1" xfId="0" applyNumberFormat="1" applyFill="1" applyBorder="1" applyAlignment="1" applyProtection="1">
      <alignment horizontal="center" vertical="center"/>
    </xf>
    <xf numFmtId="177" fontId="0" fillId="0" borderId="81" xfId="0" applyNumberFormat="1" applyFill="1" applyBorder="1" applyAlignment="1" applyProtection="1">
      <alignment horizontal="center" vertical="center"/>
    </xf>
    <xf numFmtId="0" fontId="3" fillId="5" borderId="32" xfId="0" applyFont="1" applyFill="1" applyBorder="1" applyAlignment="1" applyProtection="1">
      <alignment horizontal="center" vertical="center"/>
    </xf>
    <xf numFmtId="0" fontId="3" fillId="5" borderId="33" xfId="0" applyFont="1" applyFill="1" applyBorder="1" applyAlignment="1" applyProtection="1">
      <alignment horizontal="center" vertical="center"/>
    </xf>
    <xf numFmtId="0" fontId="3" fillId="5" borderId="34" xfId="0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/>
    </xf>
    <xf numFmtId="0" fontId="2" fillId="5" borderId="80" xfId="0" applyFont="1" applyFill="1" applyBorder="1" applyAlignment="1" applyProtection="1">
      <alignment horizontal="center" vertical="center"/>
    </xf>
    <xf numFmtId="0" fontId="2" fillId="5" borderId="35" xfId="0" applyFont="1" applyFill="1" applyBorder="1" applyAlignment="1" applyProtection="1">
      <alignment horizontal="center" vertical="center"/>
    </xf>
    <xf numFmtId="0" fontId="2" fillId="5" borderId="38" xfId="0" applyFont="1" applyFill="1" applyBorder="1" applyAlignment="1" applyProtection="1">
      <alignment horizontal="center" vertical="center"/>
    </xf>
    <xf numFmtId="0" fontId="2" fillId="5" borderId="43" xfId="0" applyFont="1" applyFill="1" applyBorder="1" applyAlignment="1" applyProtection="1">
      <alignment horizontal="center" vertical="center"/>
    </xf>
    <xf numFmtId="0" fontId="2" fillId="5" borderId="46" xfId="0" applyFont="1" applyFill="1" applyBorder="1" applyAlignment="1" applyProtection="1">
      <alignment horizontal="center" vertical="center"/>
    </xf>
    <xf numFmtId="0" fontId="2" fillId="5" borderId="19" xfId="0" applyFont="1" applyFill="1" applyBorder="1" applyAlignment="1" applyProtection="1">
      <alignment horizontal="left" vertical="center" indent="2"/>
    </xf>
    <xf numFmtId="0" fontId="2" fillId="5" borderId="23" xfId="0" applyFont="1" applyFill="1" applyBorder="1" applyAlignment="1" applyProtection="1">
      <alignment horizontal="left" vertical="center" indent="2"/>
    </xf>
    <xf numFmtId="0" fontId="2" fillId="5" borderId="39" xfId="0" applyFont="1" applyFill="1" applyBorder="1" applyAlignment="1" applyProtection="1">
      <alignment horizontal="center" vertical="center"/>
    </xf>
    <xf numFmtId="0" fontId="2" fillId="5" borderId="40" xfId="0" applyFont="1" applyFill="1" applyBorder="1" applyAlignment="1" applyProtection="1">
      <alignment horizontal="center" vertical="center"/>
    </xf>
    <xf numFmtId="0" fontId="2" fillId="5" borderId="47" xfId="0" applyFont="1" applyFill="1" applyBorder="1" applyAlignment="1" applyProtection="1">
      <alignment horizontal="center" vertical="center"/>
    </xf>
    <xf numFmtId="0" fontId="2" fillId="5" borderId="22" xfId="0" applyFont="1" applyFill="1" applyBorder="1" applyAlignment="1" applyProtection="1">
      <alignment horizontal="center" vertical="center"/>
    </xf>
    <xf numFmtId="0" fontId="2" fillId="5" borderId="73" xfId="0" applyFont="1" applyFill="1" applyBorder="1" applyAlignment="1" applyProtection="1">
      <alignment horizontal="center" vertical="center"/>
    </xf>
    <xf numFmtId="0" fontId="2" fillId="5" borderId="20" xfId="0" applyFont="1" applyFill="1" applyBorder="1" applyAlignment="1" applyProtection="1">
      <alignment horizontal="center" vertical="center"/>
    </xf>
    <xf numFmtId="0" fontId="2" fillId="5" borderId="70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19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 shrinkToFit="1"/>
    </xf>
    <xf numFmtId="0" fontId="15" fillId="0" borderId="18" xfId="0" applyFont="1" applyBorder="1" applyAlignment="1" applyProtection="1">
      <alignment horizontal="center" vertical="center" shrinkToFit="1"/>
    </xf>
    <xf numFmtId="0" fontId="15" fillId="0" borderId="8" xfId="0" applyFont="1" applyBorder="1" applyAlignment="1" applyProtection="1">
      <alignment horizontal="center" vertical="center" shrinkToFit="1"/>
    </xf>
    <xf numFmtId="0" fontId="0" fillId="0" borderId="0" xfId="0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shrinkToFit="1"/>
    </xf>
    <xf numFmtId="0" fontId="2" fillId="5" borderId="52" xfId="0" applyFont="1" applyFill="1" applyBorder="1" applyAlignment="1" applyProtection="1">
      <alignment horizontal="center" vertical="center" wrapText="1"/>
    </xf>
    <xf numFmtId="0" fontId="17" fillId="0" borderId="33" xfId="0" applyFont="1" applyBorder="1" applyAlignment="1" applyProtection="1">
      <alignment horizontal="left" vertical="top" wrapText="1" shrinkToFit="1"/>
    </xf>
    <xf numFmtId="0" fontId="17" fillId="0" borderId="0" xfId="0" applyFont="1" applyBorder="1" applyAlignment="1" applyProtection="1">
      <alignment horizontal="left" vertical="top" wrapText="1" shrinkToFit="1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9E7FF-4286-4559-A5F6-ED7B15AE7C8F}">
  <sheetPr>
    <pageSetUpPr fitToPage="1"/>
  </sheetPr>
  <dimension ref="A2:L50"/>
  <sheetViews>
    <sheetView tabSelected="1" view="pageBreakPreview" topLeftCell="A29" zoomScale="106" zoomScaleNormal="106" zoomScaleSheetLayoutView="106" workbookViewId="0">
      <selection activeCell="D39" sqref="D39:E39"/>
    </sheetView>
  </sheetViews>
  <sheetFormatPr defaultRowHeight="13.5" x14ac:dyDescent="0.15"/>
  <cols>
    <col min="1" max="1" width="15" customWidth="1"/>
    <col min="2" max="2" width="16.5" customWidth="1"/>
    <col min="3" max="3" width="21.25" customWidth="1"/>
    <col min="4" max="4" width="11.75" customWidth="1"/>
    <col min="5" max="5" width="7.375" customWidth="1"/>
    <col min="6" max="6" width="11.75" customWidth="1"/>
    <col min="7" max="7" width="6.375" customWidth="1"/>
    <col min="8" max="9" width="17.25" hidden="1" customWidth="1"/>
    <col min="10" max="10" width="30.25" customWidth="1"/>
    <col min="12" max="12" width="25.125" customWidth="1"/>
  </cols>
  <sheetData>
    <row r="2" spans="1:12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36.75" customHeight="1" thickBot="1" x14ac:dyDescent="0.2">
      <c r="A3" s="24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32.25" customHeight="1" thickTop="1" x14ac:dyDescent="0.15">
      <c r="A4" s="160" t="s">
        <v>24</v>
      </c>
      <c r="B4" s="161"/>
      <c r="C4" s="161"/>
      <c r="D4" s="71" t="s">
        <v>16</v>
      </c>
      <c r="E4" s="72"/>
      <c r="F4" s="72"/>
      <c r="G4" s="72"/>
      <c r="H4" s="72"/>
      <c r="I4" s="72"/>
      <c r="J4" s="73"/>
      <c r="K4" s="23"/>
      <c r="L4" s="23"/>
    </row>
    <row r="5" spans="1:12" ht="34.5" customHeight="1" thickBot="1" x14ac:dyDescent="0.2">
      <c r="A5" s="162"/>
      <c r="B5" s="163"/>
      <c r="C5" s="163"/>
      <c r="D5" s="74"/>
      <c r="E5" s="75"/>
      <c r="F5" s="75"/>
      <c r="G5" s="75"/>
      <c r="H5" s="75"/>
      <c r="I5" s="75"/>
      <c r="J5" s="76"/>
      <c r="K5" s="23"/>
      <c r="L5" s="23"/>
    </row>
    <row r="6" spans="1:12" ht="35.25" customHeight="1" thickTop="1" x14ac:dyDescent="0.15">
      <c r="A6" s="164" t="s">
        <v>0</v>
      </c>
      <c r="B6" s="91" t="s">
        <v>37</v>
      </c>
      <c r="C6" s="25" t="s">
        <v>30</v>
      </c>
      <c r="D6" s="7"/>
      <c r="E6" s="26" t="s">
        <v>27</v>
      </c>
      <c r="F6" s="4"/>
      <c r="G6" s="26" t="s">
        <v>31</v>
      </c>
      <c r="H6" s="159">
        <f>D6/24+F6/1440</f>
        <v>0</v>
      </c>
      <c r="I6" s="157">
        <f>H6*24</f>
        <v>0</v>
      </c>
      <c r="J6" s="156">
        <f>ROUNDDOWN(I6,1)</f>
        <v>0</v>
      </c>
      <c r="K6" s="23"/>
      <c r="L6" s="23"/>
    </row>
    <row r="7" spans="1:12" ht="35.25" customHeight="1" x14ac:dyDescent="0.15">
      <c r="A7" s="165"/>
      <c r="B7" s="92"/>
      <c r="C7" s="27" t="s">
        <v>35</v>
      </c>
      <c r="D7" s="8"/>
      <c r="E7" s="28" t="s">
        <v>32</v>
      </c>
      <c r="F7" s="153"/>
      <c r="G7" s="154"/>
      <c r="H7" s="155"/>
      <c r="I7" s="158"/>
      <c r="J7" s="151"/>
      <c r="K7" s="23"/>
      <c r="L7" s="23"/>
    </row>
    <row r="8" spans="1:12" ht="35.25" customHeight="1" x14ac:dyDescent="0.15">
      <c r="A8" s="165"/>
      <c r="B8" s="93" t="s">
        <v>17</v>
      </c>
      <c r="C8" s="27" t="s">
        <v>48</v>
      </c>
      <c r="D8" s="13"/>
      <c r="E8" s="29" t="s">
        <v>27</v>
      </c>
      <c r="F8" s="2"/>
      <c r="G8" s="29" t="s">
        <v>31</v>
      </c>
      <c r="H8" s="155">
        <f>D8/24+F8/1440</f>
        <v>0</v>
      </c>
      <c r="I8" s="158">
        <f>H8*24</f>
        <v>0</v>
      </c>
      <c r="J8" s="151">
        <f>ROUNDDOWN(I8,1)</f>
        <v>0</v>
      </c>
      <c r="K8" s="23"/>
      <c r="L8" s="23"/>
    </row>
    <row r="9" spans="1:12" ht="35.25" customHeight="1" x14ac:dyDescent="0.15">
      <c r="A9" s="165"/>
      <c r="B9" s="94"/>
      <c r="C9" s="27" t="s">
        <v>35</v>
      </c>
      <c r="D9" s="8"/>
      <c r="E9" s="28" t="s">
        <v>32</v>
      </c>
      <c r="F9" s="153"/>
      <c r="G9" s="154"/>
      <c r="H9" s="155"/>
      <c r="I9" s="158"/>
      <c r="J9" s="151"/>
      <c r="K9" s="23"/>
      <c r="L9" s="23"/>
    </row>
    <row r="10" spans="1:12" ht="35.25" customHeight="1" x14ac:dyDescent="0.15">
      <c r="A10" s="165"/>
      <c r="B10" s="93" t="s">
        <v>18</v>
      </c>
      <c r="C10" s="27" t="s">
        <v>48</v>
      </c>
      <c r="D10" s="13"/>
      <c r="E10" s="29" t="s">
        <v>27</v>
      </c>
      <c r="F10" s="2"/>
      <c r="G10" s="29" t="s">
        <v>31</v>
      </c>
      <c r="H10" s="155">
        <f>D10/24+F10/1440</f>
        <v>0</v>
      </c>
      <c r="I10" s="158">
        <f>H10*24</f>
        <v>0</v>
      </c>
      <c r="J10" s="151">
        <f>ROUNDDOWN(I10,1)</f>
        <v>0</v>
      </c>
      <c r="K10" s="23"/>
      <c r="L10" s="23"/>
    </row>
    <row r="11" spans="1:12" ht="35.25" customHeight="1" thickBot="1" x14ac:dyDescent="0.2">
      <c r="A11" s="100"/>
      <c r="B11" s="95"/>
      <c r="C11" s="30" t="s">
        <v>35</v>
      </c>
      <c r="D11" s="9"/>
      <c r="E11" s="31" t="s">
        <v>32</v>
      </c>
      <c r="F11" s="142"/>
      <c r="G11" s="143"/>
      <c r="H11" s="137"/>
      <c r="I11" s="139"/>
      <c r="J11" s="141"/>
      <c r="K11" s="23"/>
      <c r="L11" s="23"/>
    </row>
    <row r="12" spans="1:12" ht="35.25" customHeight="1" thickTop="1" x14ac:dyDescent="0.15">
      <c r="A12" s="100"/>
      <c r="B12" s="96" t="s">
        <v>29</v>
      </c>
      <c r="C12" s="32" t="s">
        <v>44</v>
      </c>
      <c r="D12" s="10"/>
      <c r="E12" s="33" t="s">
        <v>31</v>
      </c>
      <c r="F12" s="34" t="s">
        <v>38</v>
      </c>
      <c r="G12" s="35"/>
      <c r="H12" s="144">
        <f>TIME(0,D13,)*D14</f>
        <v>0</v>
      </c>
      <c r="I12" s="147">
        <f>H12*24</f>
        <v>0</v>
      </c>
      <c r="J12" s="150">
        <f>ROUNDDOWN(I12,1)</f>
        <v>0</v>
      </c>
      <c r="K12" s="23"/>
      <c r="L12" s="23"/>
    </row>
    <row r="13" spans="1:12" ht="35.25" customHeight="1" x14ac:dyDescent="0.15">
      <c r="A13" s="166"/>
      <c r="B13" s="96"/>
      <c r="C13" s="36" t="s">
        <v>45</v>
      </c>
      <c r="D13" s="37">
        <f>D12*2</f>
        <v>0</v>
      </c>
      <c r="E13" s="38" t="s">
        <v>31</v>
      </c>
      <c r="F13" s="39" t="s">
        <v>38</v>
      </c>
      <c r="G13" s="40"/>
      <c r="H13" s="145"/>
      <c r="I13" s="148"/>
      <c r="J13" s="151"/>
      <c r="K13" s="23"/>
      <c r="L13" s="23"/>
    </row>
    <row r="14" spans="1:12" ht="35.25" customHeight="1" thickBot="1" x14ac:dyDescent="0.2">
      <c r="A14" s="101"/>
      <c r="B14" s="97"/>
      <c r="C14" s="41" t="s">
        <v>34</v>
      </c>
      <c r="D14" s="6"/>
      <c r="E14" s="42" t="s">
        <v>32</v>
      </c>
      <c r="F14" s="125"/>
      <c r="G14" s="126"/>
      <c r="H14" s="146"/>
      <c r="I14" s="149"/>
      <c r="J14" s="152"/>
      <c r="K14" s="23"/>
      <c r="L14" s="23"/>
    </row>
    <row r="15" spans="1:12" ht="35.25" customHeight="1" x14ac:dyDescent="0.15">
      <c r="A15" s="171" t="s">
        <v>2</v>
      </c>
      <c r="B15" s="174" t="s">
        <v>1</v>
      </c>
      <c r="C15" s="43" t="s">
        <v>33</v>
      </c>
      <c r="D15" s="11"/>
      <c r="E15" s="44" t="s">
        <v>27</v>
      </c>
      <c r="F15" s="5"/>
      <c r="G15" s="44" t="s">
        <v>31</v>
      </c>
      <c r="H15" s="136">
        <f>D15/24+F15/1440</f>
        <v>0</v>
      </c>
      <c r="I15" s="138">
        <f>H15*24</f>
        <v>0</v>
      </c>
      <c r="J15" s="140">
        <f>ROUNDDOWN(I15,1)</f>
        <v>0</v>
      </c>
      <c r="K15" s="23"/>
      <c r="L15" s="23"/>
    </row>
    <row r="16" spans="1:12" ht="35.25" customHeight="1" thickBot="1" x14ac:dyDescent="0.2">
      <c r="A16" s="172"/>
      <c r="B16" s="175"/>
      <c r="C16" s="30" t="s">
        <v>36</v>
      </c>
      <c r="D16" s="9"/>
      <c r="E16" s="31" t="s">
        <v>32</v>
      </c>
      <c r="F16" s="142"/>
      <c r="G16" s="143"/>
      <c r="H16" s="137"/>
      <c r="I16" s="139"/>
      <c r="J16" s="141"/>
      <c r="K16" s="23"/>
      <c r="L16" s="23"/>
    </row>
    <row r="17" spans="1:12" ht="35.25" customHeight="1" thickTop="1" x14ac:dyDescent="0.15">
      <c r="A17" s="172"/>
      <c r="B17" s="96" t="s">
        <v>39</v>
      </c>
      <c r="C17" s="32" t="s">
        <v>44</v>
      </c>
      <c r="D17" s="10"/>
      <c r="E17" s="33" t="s">
        <v>31</v>
      </c>
      <c r="F17" s="34" t="s">
        <v>38</v>
      </c>
      <c r="G17" s="35"/>
      <c r="H17" s="144">
        <f>TIME(0,D18,)*D19</f>
        <v>0</v>
      </c>
      <c r="I17" s="147">
        <f>H17*24</f>
        <v>0</v>
      </c>
      <c r="J17" s="150">
        <f>ROUNDDOWN(I17,1)</f>
        <v>0</v>
      </c>
      <c r="K17" s="23"/>
      <c r="L17" s="23"/>
    </row>
    <row r="18" spans="1:12" ht="35.25" customHeight="1" x14ac:dyDescent="0.15">
      <c r="A18" s="172"/>
      <c r="B18" s="96"/>
      <c r="C18" s="36" t="s">
        <v>45</v>
      </c>
      <c r="D18" s="37">
        <f>D17*2</f>
        <v>0</v>
      </c>
      <c r="E18" s="38" t="s">
        <v>31</v>
      </c>
      <c r="F18" s="39" t="s">
        <v>38</v>
      </c>
      <c r="G18" s="40"/>
      <c r="H18" s="145"/>
      <c r="I18" s="148"/>
      <c r="J18" s="151"/>
      <c r="K18" s="23"/>
      <c r="L18" s="23"/>
    </row>
    <row r="19" spans="1:12" ht="35.25" customHeight="1" thickBot="1" x14ac:dyDescent="0.2">
      <c r="A19" s="173"/>
      <c r="B19" s="97"/>
      <c r="C19" s="41" t="s">
        <v>34</v>
      </c>
      <c r="D19" s="6"/>
      <c r="E19" s="42" t="s">
        <v>32</v>
      </c>
      <c r="F19" s="125"/>
      <c r="G19" s="126"/>
      <c r="H19" s="146"/>
      <c r="I19" s="149"/>
      <c r="J19" s="152"/>
      <c r="K19" s="23"/>
      <c r="L19" s="23"/>
    </row>
    <row r="20" spans="1:12" ht="35.25" customHeight="1" x14ac:dyDescent="0.15">
      <c r="A20" s="167" t="s">
        <v>13</v>
      </c>
      <c r="B20" s="169" t="s">
        <v>40</v>
      </c>
      <c r="C20" s="170"/>
      <c r="D20" s="11"/>
      <c r="E20" s="44" t="s">
        <v>27</v>
      </c>
      <c r="F20" s="5"/>
      <c r="G20" s="44" t="s">
        <v>31</v>
      </c>
      <c r="H20" s="45">
        <f>(D20/24+F20/1440)*4</f>
        <v>0</v>
      </c>
      <c r="I20" s="46">
        <f>H20*24</f>
        <v>0</v>
      </c>
      <c r="J20" s="14">
        <f>ROUNDDOWN(I20,1)</f>
        <v>0</v>
      </c>
      <c r="K20" s="23"/>
      <c r="L20" s="23"/>
    </row>
    <row r="21" spans="1:12" ht="37.5" customHeight="1" thickBot="1" x14ac:dyDescent="0.2">
      <c r="A21" s="168"/>
      <c r="B21" s="121" t="s">
        <v>41</v>
      </c>
      <c r="C21" s="122"/>
      <c r="D21" s="6"/>
      <c r="E21" s="42" t="s">
        <v>31</v>
      </c>
      <c r="F21" s="125"/>
      <c r="G21" s="126"/>
      <c r="H21" s="47">
        <f>TIME(0,D21,)</f>
        <v>0</v>
      </c>
      <c r="I21" s="48">
        <f>H21*24*4</f>
        <v>0</v>
      </c>
      <c r="J21" s="15">
        <f t="shared" ref="J21:J25" si="0">ROUNDDOWN(I21,1)</f>
        <v>0</v>
      </c>
      <c r="K21" s="23"/>
      <c r="L21" s="23"/>
    </row>
    <row r="22" spans="1:12" ht="35.25" customHeight="1" x14ac:dyDescent="0.15">
      <c r="A22" s="171" t="s">
        <v>12</v>
      </c>
      <c r="B22" s="169" t="s">
        <v>42</v>
      </c>
      <c r="C22" s="170"/>
      <c r="D22" s="11"/>
      <c r="E22" s="44" t="s">
        <v>27</v>
      </c>
      <c r="F22" s="5"/>
      <c r="G22" s="44" t="s">
        <v>31</v>
      </c>
      <c r="H22" s="45">
        <f>(D22/24+F22/1440)*4</f>
        <v>0</v>
      </c>
      <c r="I22" s="46">
        <f>H22*24</f>
        <v>0</v>
      </c>
      <c r="J22" s="14">
        <f>ROUNDDOWN(I22,1)</f>
        <v>0</v>
      </c>
      <c r="K22" s="23"/>
      <c r="L22" s="23"/>
    </row>
    <row r="23" spans="1:12" ht="35.25" customHeight="1" thickBot="1" x14ac:dyDescent="0.2">
      <c r="A23" s="173"/>
      <c r="B23" s="121" t="s">
        <v>41</v>
      </c>
      <c r="C23" s="122"/>
      <c r="D23" s="6"/>
      <c r="E23" s="42" t="s">
        <v>31</v>
      </c>
      <c r="F23" s="125"/>
      <c r="G23" s="126"/>
      <c r="H23" s="47">
        <f>TIME(0,D23,)</f>
        <v>0</v>
      </c>
      <c r="I23" s="48">
        <f>H23*24*4</f>
        <v>0</v>
      </c>
      <c r="J23" s="15">
        <f t="shared" si="0"/>
        <v>0</v>
      </c>
      <c r="K23" s="23"/>
      <c r="L23" s="23"/>
    </row>
    <row r="24" spans="1:12" ht="35.25" customHeight="1" x14ac:dyDescent="0.15">
      <c r="A24" s="172" t="s">
        <v>11</v>
      </c>
      <c r="B24" s="123" t="s">
        <v>43</v>
      </c>
      <c r="C24" s="124"/>
      <c r="D24" s="12"/>
      <c r="E24" s="49" t="s">
        <v>27</v>
      </c>
      <c r="F24" s="3"/>
      <c r="G24" s="49" t="s">
        <v>31</v>
      </c>
      <c r="H24" s="50">
        <f>(D24/24+F24/1440)*4</f>
        <v>0</v>
      </c>
      <c r="I24" s="51">
        <f>H24*24</f>
        <v>0</v>
      </c>
      <c r="J24" s="16">
        <f>ROUNDDOWN(I24,1)</f>
        <v>0</v>
      </c>
      <c r="K24" s="23"/>
      <c r="L24" s="23"/>
    </row>
    <row r="25" spans="1:12" ht="35.25" customHeight="1" thickBot="1" x14ac:dyDescent="0.2">
      <c r="A25" s="173"/>
      <c r="B25" s="121" t="s">
        <v>41</v>
      </c>
      <c r="C25" s="122"/>
      <c r="D25" s="6"/>
      <c r="E25" s="42" t="s">
        <v>31</v>
      </c>
      <c r="F25" s="125"/>
      <c r="G25" s="126"/>
      <c r="H25" s="47">
        <f>TIME(0,D25,)</f>
        <v>0</v>
      </c>
      <c r="I25" s="48">
        <f>H25*24*4</f>
        <v>0</v>
      </c>
      <c r="J25" s="15">
        <f t="shared" si="0"/>
        <v>0</v>
      </c>
      <c r="K25" s="23"/>
      <c r="L25" s="23"/>
    </row>
    <row r="26" spans="1:12" ht="35.25" customHeight="1" x14ac:dyDescent="0.15">
      <c r="A26" s="99" t="s">
        <v>3</v>
      </c>
      <c r="B26" s="102" t="s">
        <v>4</v>
      </c>
      <c r="C26" s="103"/>
      <c r="D26" s="104"/>
      <c r="E26" s="127"/>
      <c r="F26" s="128"/>
      <c r="G26" s="128"/>
      <c r="H26" s="128"/>
      <c r="I26" s="129"/>
      <c r="J26" s="119" cm="1">
        <f t="array" ref="J26">_xlfn.IFS(D26="✔",180,D26="",0)</f>
        <v>0</v>
      </c>
      <c r="K26" s="23"/>
      <c r="L26" s="23"/>
    </row>
    <row r="27" spans="1:12" ht="35.25" customHeight="1" x14ac:dyDescent="0.15">
      <c r="A27" s="100"/>
      <c r="B27" s="106" t="s">
        <v>5</v>
      </c>
      <c r="C27" s="107"/>
      <c r="D27" s="105"/>
      <c r="E27" s="130"/>
      <c r="F27" s="131"/>
      <c r="G27" s="131"/>
      <c r="H27" s="131"/>
      <c r="I27" s="132"/>
      <c r="J27" s="120"/>
      <c r="K27" s="23"/>
      <c r="L27" s="23"/>
    </row>
    <row r="28" spans="1:12" ht="35.25" customHeight="1" thickBot="1" x14ac:dyDescent="0.2">
      <c r="A28" s="101"/>
      <c r="B28" s="114" t="s">
        <v>6</v>
      </c>
      <c r="C28" s="115"/>
      <c r="D28" s="67"/>
      <c r="E28" s="130"/>
      <c r="F28" s="131"/>
      <c r="G28" s="131"/>
      <c r="H28" s="131"/>
      <c r="I28" s="132"/>
      <c r="J28" s="17" cm="1">
        <f t="array" ref="J28">_xlfn.IFS(D28="✔",140,D28="",0)</f>
        <v>0</v>
      </c>
      <c r="K28" s="23"/>
      <c r="L28" s="23"/>
    </row>
    <row r="29" spans="1:12" ht="35.25" customHeight="1" x14ac:dyDescent="0.15">
      <c r="A29" s="165" t="s">
        <v>7</v>
      </c>
      <c r="B29" s="116" t="s">
        <v>8</v>
      </c>
      <c r="C29" s="117"/>
      <c r="D29" s="68"/>
      <c r="E29" s="130"/>
      <c r="F29" s="131"/>
      <c r="G29" s="131"/>
      <c r="H29" s="131"/>
      <c r="I29" s="132"/>
      <c r="J29" s="18" cm="1">
        <f t="array" ref="J29">_xlfn.IFS(D29="✔",180,D29="",0)</f>
        <v>0</v>
      </c>
      <c r="K29" s="23"/>
      <c r="L29" s="23"/>
    </row>
    <row r="30" spans="1:12" ht="35.25" customHeight="1" x14ac:dyDescent="0.15">
      <c r="A30" s="100"/>
      <c r="B30" s="106" t="s">
        <v>9</v>
      </c>
      <c r="C30" s="107"/>
      <c r="D30" s="69"/>
      <c r="E30" s="130"/>
      <c r="F30" s="131"/>
      <c r="G30" s="131"/>
      <c r="H30" s="131"/>
      <c r="I30" s="132"/>
      <c r="J30" s="19" cm="1">
        <f t="array" ref="J30">_xlfn.IFS(D30="✔",160,D30="",0)</f>
        <v>0</v>
      </c>
      <c r="K30" s="23"/>
      <c r="L30" s="23"/>
    </row>
    <row r="31" spans="1:12" ht="35.25" customHeight="1" thickBot="1" x14ac:dyDescent="0.2">
      <c r="A31" s="166"/>
      <c r="B31" s="176" t="s">
        <v>10</v>
      </c>
      <c r="C31" s="177"/>
      <c r="D31" s="67"/>
      <c r="E31" s="130"/>
      <c r="F31" s="131"/>
      <c r="G31" s="131"/>
      <c r="H31" s="131"/>
      <c r="I31" s="132"/>
      <c r="J31" s="20" cm="1">
        <f t="array" ref="J31">_xlfn.IFS(D31="✔",140,D31="",0)</f>
        <v>0</v>
      </c>
      <c r="K31" s="23"/>
      <c r="L31" s="23"/>
    </row>
    <row r="32" spans="1:12" ht="35.25" customHeight="1" thickBot="1" x14ac:dyDescent="0.2">
      <c r="A32" s="193" t="s">
        <v>14</v>
      </c>
      <c r="B32" s="98"/>
      <c r="C32" s="98"/>
      <c r="D32" s="70"/>
      <c r="E32" s="133"/>
      <c r="F32" s="134"/>
      <c r="G32" s="134"/>
      <c r="H32" s="134"/>
      <c r="I32" s="135"/>
      <c r="J32" s="21" cm="1">
        <f t="array" ref="J32">_xlfn.IFS(D32="✔",240,D32="",0)</f>
        <v>0</v>
      </c>
      <c r="K32" s="23"/>
      <c r="L32" s="23"/>
    </row>
    <row r="33" spans="1:12" ht="37.9" customHeight="1" thickTop="1" x14ac:dyDescent="0.15">
      <c r="A33" s="194" t="s">
        <v>54</v>
      </c>
      <c r="B33" s="194"/>
      <c r="C33" s="194"/>
      <c r="D33" s="194"/>
      <c r="E33" s="194"/>
      <c r="F33" s="194"/>
      <c r="G33" s="23"/>
      <c r="H33" s="52"/>
      <c r="I33" s="53"/>
      <c r="J33" s="89" t="s">
        <v>20</v>
      </c>
      <c r="K33" s="90"/>
      <c r="L33" s="54">
        <f>IF(J32=240,240,IF(ROUNDDOWN((J6+J8+J10+J15+J20+J22+J24+J26+J28+J29+J30+J31),1)&gt;=180,180,ROUNDDOWN((J6+J8+J10+J15+J20+J22+J24+J26+J28+J29+J30+J31),1)))</f>
        <v>0</v>
      </c>
    </row>
    <row r="34" spans="1:12" ht="37.9" customHeight="1" thickBot="1" x14ac:dyDescent="0.2">
      <c r="A34" s="195"/>
      <c r="B34" s="195"/>
      <c r="C34" s="195"/>
      <c r="D34" s="195"/>
      <c r="E34" s="195"/>
      <c r="F34" s="195"/>
      <c r="G34" s="23"/>
      <c r="H34" s="52"/>
      <c r="I34" s="53"/>
      <c r="J34" s="89" t="s">
        <v>19</v>
      </c>
      <c r="K34" s="112"/>
      <c r="L34" s="55">
        <f>J12+J17+J21+J23+J25</f>
        <v>0</v>
      </c>
    </row>
    <row r="35" spans="1:12" ht="37.9" customHeight="1" thickTop="1" thickBot="1" x14ac:dyDescent="0.2">
      <c r="A35" s="23"/>
      <c r="B35" s="23"/>
      <c r="C35" s="23"/>
      <c r="D35" s="23"/>
      <c r="E35" s="23"/>
      <c r="F35" s="23"/>
      <c r="G35" s="23"/>
      <c r="H35" s="56"/>
      <c r="I35" s="57"/>
      <c r="J35" s="110" t="s">
        <v>23</v>
      </c>
      <c r="K35" s="111"/>
      <c r="L35" s="58">
        <f>L33+L34</f>
        <v>0</v>
      </c>
    </row>
    <row r="36" spans="1:12" ht="37.9" customHeight="1" thickTop="1" x14ac:dyDescent="0.15">
      <c r="A36" s="23"/>
      <c r="B36" s="23"/>
      <c r="C36" s="23"/>
      <c r="D36" s="23"/>
      <c r="E36" s="23"/>
      <c r="F36" s="23"/>
      <c r="G36" s="23"/>
      <c r="H36" s="59"/>
      <c r="I36" s="59"/>
      <c r="J36" s="113" t="s">
        <v>25</v>
      </c>
      <c r="K36" s="113"/>
      <c r="L36" s="113"/>
    </row>
    <row r="37" spans="1:12" ht="37.9" customHeight="1" thickBot="1" x14ac:dyDescent="0.2">
      <c r="A37" s="60" t="s">
        <v>21</v>
      </c>
      <c r="B37" s="23"/>
      <c r="C37" s="23"/>
      <c r="D37" s="23"/>
      <c r="E37" s="23"/>
      <c r="F37" s="23"/>
      <c r="G37" s="23"/>
      <c r="H37" s="61"/>
      <c r="I37" s="61"/>
      <c r="J37" s="62"/>
      <c r="K37" s="23"/>
      <c r="L37" s="23"/>
    </row>
    <row r="38" spans="1:12" ht="37.9" customHeight="1" thickTop="1" x14ac:dyDescent="0.15">
      <c r="A38" s="192" t="s">
        <v>50</v>
      </c>
      <c r="B38" s="192"/>
      <c r="C38" s="192"/>
      <c r="D38" s="81" t="s">
        <v>49</v>
      </c>
      <c r="E38" s="82"/>
      <c r="F38" s="118"/>
      <c r="G38" s="118"/>
      <c r="H38" s="118"/>
      <c r="I38" s="118"/>
      <c r="J38" s="77" t="s">
        <v>46</v>
      </c>
      <c r="K38" s="77"/>
      <c r="L38" s="108">
        <f>A39*D39</f>
        <v>0</v>
      </c>
    </row>
    <row r="39" spans="1:12" ht="37.9" customHeight="1" thickBot="1" x14ac:dyDescent="0.2">
      <c r="A39" s="191"/>
      <c r="B39" s="191"/>
      <c r="C39" s="191"/>
      <c r="D39" s="83">
        <v>37.5</v>
      </c>
      <c r="E39" s="84"/>
      <c r="F39" s="190"/>
      <c r="G39" s="190"/>
      <c r="H39" s="190"/>
      <c r="I39" s="63"/>
      <c r="J39" s="78"/>
      <c r="K39" s="78"/>
      <c r="L39" s="109"/>
    </row>
    <row r="40" spans="1:12" ht="37.9" customHeight="1" thickTop="1" x14ac:dyDescent="0.15">
      <c r="A40" s="85" t="s">
        <v>52</v>
      </c>
      <c r="B40" s="86"/>
      <c r="C40" s="86"/>
      <c r="D40" s="87"/>
      <c r="E40" s="88"/>
      <c r="F40" s="64"/>
      <c r="G40" s="64"/>
      <c r="H40" s="61"/>
      <c r="I40" s="61"/>
      <c r="J40" s="62"/>
      <c r="K40" s="23"/>
      <c r="L40" s="23"/>
    </row>
    <row r="41" spans="1:12" ht="20.25" customHeight="1" x14ac:dyDescent="0.15">
      <c r="A41" s="65"/>
      <c r="B41" s="65"/>
      <c r="C41" s="65"/>
      <c r="D41" s="65"/>
      <c r="E41" s="65"/>
      <c r="F41" s="64"/>
      <c r="G41" s="64"/>
      <c r="H41" s="61"/>
      <c r="I41" s="61"/>
      <c r="J41" s="62"/>
      <c r="K41" s="23"/>
      <c r="L41" s="23"/>
    </row>
    <row r="42" spans="1:12" ht="37.9" customHeight="1" thickBot="1" x14ac:dyDescent="0.2">
      <c r="A42" s="60" t="s">
        <v>26</v>
      </c>
      <c r="B42" s="23"/>
      <c r="C42" s="23"/>
      <c r="D42" s="23"/>
      <c r="E42" s="23"/>
      <c r="F42" s="23"/>
      <c r="G42" s="23"/>
      <c r="H42" s="61"/>
      <c r="I42" s="61"/>
      <c r="J42" s="62"/>
      <c r="K42" s="23"/>
      <c r="L42" s="23"/>
    </row>
    <row r="43" spans="1:12" ht="37.9" customHeight="1" x14ac:dyDescent="0.15">
      <c r="A43" s="178" t="s">
        <v>15</v>
      </c>
      <c r="B43" s="179"/>
      <c r="C43" s="180"/>
      <c r="D43" s="184" t="s">
        <v>51</v>
      </c>
      <c r="E43" s="185"/>
      <c r="F43" s="185"/>
      <c r="G43" s="185"/>
      <c r="H43" s="185"/>
      <c r="I43" s="185"/>
      <c r="J43" s="186"/>
      <c r="K43" s="23"/>
      <c r="L43" s="23"/>
    </row>
    <row r="44" spans="1:12" ht="57" customHeight="1" thickBot="1" x14ac:dyDescent="0.2">
      <c r="A44" s="181"/>
      <c r="B44" s="182"/>
      <c r="C44" s="183"/>
      <c r="D44" s="187" t="s">
        <v>53</v>
      </c>
      <c r="E44" s="188"/>
      <c r="F44" s="188"/>
      <c r="G44" s="188"/>
      <c r="H44" s="188"/>
      <c r="I44" s="188"/>
      <c r="J44" s="189"/>
      <c r="K44" s="23"/>
      <c r="L44" s="23"/>
    </row>
    <row r="45" spans="1:12" ht="14.25" thickBo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69.75" customHeight="1" thickTop="1" x14ac:dyDescent="0.15">
      <c r="A46" s="60"/>
      <c r="B46" s="23"/>
      <c r="C46" s="23"/>
      <c r="D46" s="23"/>
      <c r="E46" s="23"/>
      <c r="F46" s="23"/>
      <c r="G46" s="23"/>
      <c r="H46" s="23"/>
      <c r="I46" s="23"/>
      <c r="J46" s="77" t="s">
        <v>47</v>
      </c>
      <c r="K46" s="77"/>
      <c r="L46" s="79">
        <f>L35+L38</f>
        <v>0</v>
      </c>
    </row>
    <row r="47" spans="1:12" ht="13.5" customHeight="1" thickBot="1" x14ac:dyDescent="0.2">
      <c r="A47" s="66"/>
      <c r="B47" s="66"/>
      <c r="C47" s="66"/>
      <c r="D47" s="66"/>
      <c r="E47" s="66"/>
      <c r="F47" s="66"/>
      <c r="G47" s="66"/>
      <c r="H47" s="66"/>
      <c r="I47" s="66"/>
      <c r="J47" s="78"/>
      <c r="K47" s="78"/>
      <c r="L47" s="80"/>
    </row>
    <row r="48" spans="1:12" ht="13.5" customHeight="1" thickTop="1" x14ac:dyDescent="0.1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2" ht="13.5" customHeight="1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14.25" customHeight="1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</sheetData>
  <sheetProtection algorithmName="SHA-512" hashValue="n+cpEUzkU5iPSoHhMmcVKOVmYVC93MO7FTAbA616RxEvgx7IPRlRUg6WXGJPtCQO5Z5tCpAxPnaEovJg4FqFIg==" saltValue="wUdJzLHy2lJD25Zl40dt+w==" spinCount="100000" sheet="1" objects="1" scenarios="1"/>
  <mergeCells count="77">
    <mergeCell ref="D43:J43"/>
    <mergeCell ref="D44:J44"/>
    <mergeCell ref="J38:K39"/>
    <mergeCell ref="F39:H39"/>
    <mergeCell ref="A39:C39"/>
    <mergeCell ref="A38:C38"/>
    <mergeCell ref="A24:A25"/>
    <mergeCell ref="A22:A23"/>
    <mergeCell ref="B22:C22"/>
    <mergeCell ref="B31:C31"/>
    <mergeCell ref="A43:C44"/>
    <mergeCell ref="A29:A31"/>
    <mergeCell ref="A33:F34"/>
    <mergeCell ref="A4:C5"/>
    <mergeCell ref="A6:A14"/>
    <mergeCell ref="A20:A21"/>
    <mergeCell ref="B20:C20"/>
    <mergeCell ref="B21:C21"/>
    <mergeCell ref="A15:A19"/>
    <mergeCell ref="B15:B16"/>
    <mergeCell ref="J6:J7"/>
    <mergeCell ref="I6:I7"/>
    <mergeCell ref="H6:H7"/>
    <mergeCell ref="H12:H14"/>
    <mergeCell ref="I12:I14"/>
    <mergeCell ref="J12:J14"/>
    <mergeCell ref="H8:H9"/>
    <mergeCell ref="I8:I9"/>
    <mergeCell ref="J8:J9"/>
    <mergeCell ref="I10:I11"/>
    <mergeCell ref="J10:J11"/>
    <mergeCell ref="F7:G7"/>
    <mergeCell ref="F9:G9"/>
    <mergeCell ref="F11:G11"/>
    <mergeCell ref="F14:G14"/>
    <mergeCell ref="H10:H11"/>
    <mergeCell ref="H15:H16"/>
    <mergeCell ref="I15:I16"/>
    <mergeCell ref="J15:J16"/>
    <mergeCell ref="F16:G16"/>
    <mergeCell ref="B17:B19"/>
    <mergeCell ref="H17:H19"/>
    <mergeCell ref="I17:I19"/>
    <mergeCell ref="J17:J19"/>
    <mergeCell ref="J26:J27"/>
    <mergeCell ref="B25:C25"/>
    <mergeCell ref="B23:C23"/>
    <mergeCell ref="B24:C24"/>
    <mergeCell ref="F19:G19"/>
    <mergeCell ref="E26:I32"/>
    <mergeCell ref="F21:G21"/>
    <mergeCell ref="F23:G23"/>
    <mergeCell ref="F25:G25"/>
    <mergeCell ref="L38:L39"/>
    <mergeCell ref="J35:K35"/>
    <mergeCell ref="J34:K34"/>
    <mergeCell ref="J36:L36"/>
    <mergeCell ref="B28:C28"/>
    <mergeCell ref="B29:C29"/>
    <mergeCell ref="B30:C30"/>
    <mergeCell ref="F38:I38"/>
    <mergeCell ref="D4:J5"/>
    <mergeCell ref="J46:K47"/>
    <mergeCell ref="L46:L47"/>
    <mergeCell ref="D38:E38"/>
    <mergeCell ref="D39:E39"/>
    <mergeCell ref="A40:E40"/>
    <mergeCell ref="J33:K33"/>
    <mergeCell ref="B6:B7"/>
    <mergeCell ref="B8:B9"/>
    <mergeCell ref="B10:B11"/>
    <mergeCell ref="B12:B14"/>
    <mergeCell ref="A32:C32"/>
    <mergeCell ref="A26:A28"/>
    <mergeCell ref="B26:C26"/>
    <mergeCell ref="D26:D27"/>
    <mergeCell ref="B27:C27"/>
  </mergeCells>
  <phoneticPr fontId="1"/>
  <conditionalFormatting sqref="A39">
    <cfRule type="containsBlanks" dxfId="3" priority="17">
      <formula>LEN(TRIM(A39))=0</formula>
    </cfRule>
  </conditionalFormatting>
  <conditionalFormatting sqref="D6:D32 F10">
    <cfRule type="containsBlanks" dxfId="2" priority="1">
      <formula>LEN(TRIM(D6))=0</formula>
    </cfRule>
  </conditionalFormatting>
  <conditionalFormatting sqref="F6 F15 F20 F22 F24">
    <cfRule type="containsBlanks" dxfId="1" priority="18">
      <formula>LEN(TRIM(F6))=0</formula>
    </cfRule>
  </conditionalFormatting>
  <conditionalFormatting sqref="F8">
    <cfRule type="containsBlanks" dxfId="0" priority="2">
      <formula>LEN(TRIM(F8))=0</formula>
    </cfRule>
  </conditionalFormatting>
  <dataValidations count="2">
    <dataValidation type="list" allowBlank="1" showInputMessage="1" showErrorMessage="1" sqref="D28:D32 D26" xr:uid="{89BF2EA7-8A8D-406B-8617-13560621268E}">
      <formula1>"✔"</formula1>
    </dataValidation>
    <dataValidation type="whole" operator="greaterThanOrEqual" allowBlank="1" showInputMessage="1" showErrorMessage="1" sqref="D6 F6 D8 F8 D10 F10 D12 D15 F15 D17 F20 F22 F24 D20:D25" xr:uid="{6D5C7524-E9B4-4C76-BA54-52721BF910F9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&amp;L&amp;"+,太字"&amp;14新旧対照表（指数の計算方法、提出書類）</oddHeader>
  </headerFooter>
  <rowBreaks count="1" manualBreakCount="1">
    <brk id="36" max="11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686358-D0DD-42D7-BFA7-ACE671B14B8C}">
          <x14:formula1>
            <xm:f>Sheet2!$A$3:$A$33</xm:f>
          </x14:formula1>
          <xm:sqref>D7 D19 D16 D14 D11 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BCF1-066E-41D6-BD8B-BA42F9B80DA8}">
  <dimension ref="A2:A33"/>
  <sheetViews>
    <sheetView topLeftCell="C1" workbookViewId="0">
      <selection sqref="A1:B1048576"/>
    </sheetView>
  </sheetViews>
  <sheetFormatPr defaultRowHeight="13.5" x14ac:dyDescent="0.15"/>
  <cols>
    <col min="1" max="2" width="0" hidden="1" customWidth="1"/>
  </cols>
  <sheetData>
    <row r="2" spans="1:1" x14ac:dyDescent="0.15">
      <c r="A2" t="s">
        <v>28</v>
      </c>
    </row>
    <row r="3" spans="1:1" x14ac:dyDescent="0.15">
      <c r="A3" s="1">
        <v>1</v>
      </c>
    </row>
    <row r="4" spans="1:1" x14ac:dyDescent="0.15">
      <c r="A4" s="1">
        <v>2</v>
      </c>
    </row>
    <row r="5" spans="1:1" x14ac:dyDescent="0.15">
      <c r="A5" s="1">
        <v>3</v>
      </c>
    </row>
    <row r="6" spans="1:1" x14ac:dyDescent="0.15">
      <c r="A6" s="1">
        <v>4</v>
      </c>
    </row>
    <row r="7" spans="1:1" x14ac:dyDescent="0.15">
      <c r="A7" s="1">
        <v>5</v>
      </c>
    </row>
    <row r="8" spans="1:1" x14ac:dyDescent="0.15">
      <c r="A8" s="1">
        <v>6</v>
      </c>
    </row>
    <row r="9" spans="1:1" x14ac:dyDescent="0.15">
      <c r="A9" s="1">
        <v>7</v>
      </c>
    </row>
    <row r="10" spans="1:1" x14ac:dyDescent="0.15">
      <c r="A10" s="1">
        <v>8</v>
      </c>
    </row>
    <row r="11" spans="1:1" x14ac:dyDescent="0.15">
      <c r="A11" s="1">
        <v>9</v>
      </c>
    </row>
    <row r="12" spans="1:1" x14ac:dyDescent="0.15">
      <c r="A12" s="1">
        <v>10</v>
      </c>
    </row>
    <row r="13" spans="1:1" x14ac:dyDescent="0.15">
      <c r="A13" s="1">
        <v>11</v>
      </c>
    </row>
    <row r="14" spans="1:1" x14ac:dyDescent="0.15">
      <c r="A14" s="1">
        <v>12</v>
      </c>
    </row>
    <row r="15" spans="1:1" x14ac:dyDescent="0.15">
      <c r="A15" s="1">
        <v>13</v>
      </c>
    </row>
    <row r="16" spans="1:1" x14ac:dyDescent="0.15">
      <c r="A16" s="1">
        <v>14</v>
      </c>
    </row>
    <row r="17" spans="1:1" x14ac:dyDescent="0.15">
      <c r="A17" s="1">
        <v>15</v>
      </c>
    </row>
    <row r="18" spans="1:1" x14ac:dyDescent="0.15">
      <c r="A18" s="1">
        <v>16</v>
      </c>
    </row>
    <row r="19" spans="1:1" x14ac:dyDescent="0.15">
      <c r="A19" s="1">
        <v>17</v>
      </c>
    </row>
    <row r="20" spans="1:1" x14ac:dyDescent="0.15">
      <c r="A20" s="1">
        <v>18</v>
      </c>
    </row>
    <row r="21" spans="1:1" x14ac:dyDescent="0.15">
      <c r="A21" s="1">
        <v>19</v>
      </c>
    </row>
    <row r="22" spans="1:1" x14ac:dyDescent="0.15">
      <c r="A22" s="1">
        <v>20</v>
      </c>
    </row>
    <row r="23" spans="1:1" x14ac:dyDescent="0.15">
      <c r="A23" s="1">
        <v>21</v>
      </c>
    </row>
    <row r="24" spans="1:1" x14ac:dyDescent="0.15">
      <c r="A24" s="1">
        <v>22</v>
      </c>
    </row>
    <row r="25" spans="1:1" x14ac:dyDescent="0.15">
      <c r="A25" s="1">
        <v>23</v>
      </c>
    </row>
    <row r="26" spans="1:1" x14ac:dyDescent="0.15">
      <c r="A26" s="1">
        <v>24</v>
      </c>
    </row>
    <row r="27" spans="1:1" x14ac:dyDescent="0.15">
      <c r="A27" s="1">
        <v>25</v>
      </c>
    </row>
    <row r="28" spans="1:1" x14ac:dyDescent="0.15">
      <c r="A28" s="1">
        <v>26</v>
      </c>
    </row>
    <row r="29" spans="1:1" x14ac:dyDescent="0.15">
      <c r="A29" s="1">
        <v>27</v>
      </c>
    </row>
    <row r="30" spans="1:1" x14ac:dyDescent="0.15">
      <c r="A30" s="1">
        <v>28</v>
      </c>
    </row>
    <row r="31" spans="1:1" x14ac:dyDescent="0.15">
      <c r="A31" s="1">
        <v>29</v>
      </c>
    </row>
    <row r="32" spans="1:1" x14ac:dyDescent="0.15">
      <c r="A32" s="1">
        <v>30</v>
      </c>
    </row>
    <row r="33" spans="1:1" x14ac:dyDescent="0.15">
      <c r="A33" s="1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指数計算表</vt:lpstr>
      <vt:lpstr>Sheet2</vt:lpstr>
      <vt:lpstr>指数計算表!Print_Area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　翔大</dc:creator>
  <cp:lastModifiedBy>中野　翔大</cp:lastModifiedBy>
  <cp:lastPrinted>2025-09-30T11:00:48Z</cp:lastPrinted>
  <dcterms:created xsi:type="dcterms:W3CDTF">2025-08-14T11:30:13Z</dcterms:created>
  <dcterms:modified xsi:type="dcterms:W3CDTF">2026-09-30T09:27:09Z</dcterms:modified>
</cp:coreProperties>
</file>